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 BINENE\Desktop\"/>
    </mc:Choice>
  </mc:AlternateContent>
  <bookViews>
    <workbookView xWindow="0" yWindow="0" windowWidth="20490" windowHeight="7650"/>
  </bookViews>
  <sheets>
    <sheet name="发票" sheetId="1" r:id="rId1"/>
    <sheet name="装箱单" sheetId="2" r:id="rId2"/>
  </sheets>
  <definedNames>
    <definedName name="_xlnm._FilterDatabase" localSheetId="0" hidden="1">发票!#REF!</definedName>
    <definedName name="_xlnm.Print_Area" localSheetId="0">发票!$A$1:$J$64</definedName>
    <definedName name="_xlnm.Print_Area" localSheetId="1">装箱单!$A$1:$L$63</definedName>
  </definedNames>
  <calcPr calcId="162913"/>
</workbook>
</file>

<file path=xl/calcChain.xml><?xml version="1.0" encoding="utf-8"?>
<calcChain xmlns="http://schemas.openxmlformats.org/spreadsheetml/2006/main">
  <c r="I59" i="2" l="1"/>
  <c r="H58" i="2"/>
  <c r="G58" i="2"/>
  <c r="C58" i="2"/>
  <c r="B58" i="2"/>
  <c r="A58" i="2"/>
  <c r="H57" i="2"/>
  <c r="G57" i="2"/>
  <c r="C57" i="2"/>
  <c r="B57" i="2"/>
  <c r="A57" i="2"/>
  <c r="H56" i="2"/>
  <c r="G56" i="2"/>
  <c r="C56" i="2"/>
  <c r="B56" i="2"/>
  <c r="A56" i="2"/>
  <c r="H55" i="2"/>
  <c r="G55" i="2"/>
  <c r="C55" i="2"/>
  <c r="B55" i="2"/>
  <c r="A55" i="2"/>
  <c r="H54" i="2"/>
  <c r="G54" i="2"/>
  <c r="C54" i="2"/>
  <c r="B54" i="2"/>
  <c r="A54" i="2"/>
  <c r="H53" i="2"/>
  <c r="G53" i="2"/>
  <c r="C53" i="2"/>
  <c r="B53" i="2"/>
  <c r="A53" i="2"/>
  <c r="H52" i="2"/>
  <c r="G52" i="2"/>
  <c r="C52" i="2"/>
  <c r="B52" i="2"/>
  <c r="A52" i="2"/>
  <c r="H51" i="2"/>
  <c r="G51" i="2"/>
  <c r="C51" i="2"/>
  <c r="B51" i="2"/>
  <c r="A51" i="2"/>
  <c r="H50" i="2"/>
  <c r="G50" i="2"/>
  <c r="C50" i="2"/>
  <c r="B50" i="2"/>
  <c r="A50" i="2"/>
  <c r="H49" i="2"/>
  <c r="G49" i="2"/>
  <c r="C49" i="2"/>
  <c r="B49" i="2"/>
  <c r="A49" i="2"/>
  <c r="H48" i="2"/>
  <c r="G48" i="2"/>
  <c r="C48" i="2"/>
  <c r="B48" i="2"/>
  <c r="A48" i="2"/>
  <c r="H47" i="2"/>
  <c r="G47" i="2"/>
  <c r="C47" i="2"/>
  <c r="B47" i="2"/>
  <c r="A47" i="2"/>
  <c r="H46" i="2"/>
  <c r="G46" i="2"/>
  <c r="C46" i="2"/>
  <c r="B46" i="2"/>
  <c r="A46" i="2"/>
  <c r="H45" i="2"/>
  <c r="G45" i="2"/>
  <c r="C45" i="2"/>
  <c r="B45" i="2"/>
  <c r="A45" i="2"/>
  <c r="H44" i="2"/>
  <c r="G44" i="2"/>
  <c r="C44" i="2"/>
  <c r="B44" i="2"/>
  <c r="A44" i="2"/>
  <c r="H43" i="2"/>
  <c r="G43" i="2"/>
  <c r="C43" i="2"/>
  <c r="B43" i="2"/>
  <c r="A43" i="2"/>
  <c r="H42" i="2"/>
  <c r="G42" i="2"/>
  <c r="C42" i="2"/>
  <c r="B42" i="2"/>
  <c r="A42" i="2"/>
  <c r="H41" i="2"/>
  <c r="G41" i="2"/>
  <c r="C41" i="2"/>
  <c r="B41" i="2"/>
  <c r="A41" i="2"/>
  <c r="H40" i="2"/>
  <c r="G40" i="2"/>
  <c r="C40" i="2"/>
  <c r="B40" i="2"/>
  <c r="A40" i="2"/>
  <c r="H39" i="2"/>
  <c r="G39" i="2"/>
  <c r="C39" i="2"/>
  <c r="B39" i="2"/>
  <c r="A39" i="2"/>
  <c r="H38" i="2"/>
  <c r="G38" i="2"/>
  <c r="C38" i="2"/>
  <c r="B38" i="2"/>
  <c r="A38" i="2"/>
  <c r="H37" i="2"/>
  <c r="G37" i="2"/>
  <c r="C37" i="2"/>
  <c r="B37" i="2"/>
  <c r="A37" i="2"/>
  <c r="H36" i="2"/>
  <c r="G36" i="2"/>
  <c r="C36" i="2"/>
  <c r="B36" i="2"/>
  <c r="A36" i="2"/>
  <c r="H35" i="2"/>
  <c r="G35" i="2"/>
  <c r="C35" i="2"/>
  <c r="B35" i="2"/>
  <c r="A35" i="2"/>
  <c r="H34" i="2"/>
  <c r="G34" i="2"/>
  <c r="C34" i="2"/>
  <c r="B34" i="2"/>
  <c r="A34" i="2"/>
  <c r="H33" i="2"/>
  <c r="G33" i="2"/>
  <c r="C33" i="2"/>
  <c r="B33" i="2"/>
  <c r="A33" i="2"/>
  <c r="H32" i="2"/>
  <c r="G32" i="2"/>
  <c r="C32" i="2"/>
  <c r="B32" i="2"/>
  <c r="A32" i="2"/>
  <c r="H31" i="2"/>
  <c r="G31" i="2"/>
  <c r="C31" i="2"/>
  <c r="B31" i="2"/>
  <c r="A31" i="2"/>
  <c r="H30" i="2"/>
  <c r="G30" i="2"/>
  <c r="C30" i="2"/>
  <c r="B30" i="2"/>
  <c r="A30" i="2"/>
  <c r="H29" i="2"/>
  <c r="G29" i="2"/>
  <c r="C29" i="2"/>
  <c r="B29" i="2"/>
  <c r="A29" i="2"/>
  <c r="H28" i="2"/>
  <c r="G28" i="2"/>
  <c r="C28" i="2"/>
  <c r="B28" i="2"/>
  <c r="A28" i="2"/>
  <c r="H27" i="2"/>
  <c r="G27" i="2"/>
  <c r="C27" i="2"/>
  <c r="B27" i="2"/>
  <c r="A27" i="2"/>
  <c r="H26" i="2"/>
  <c r="G26" i="2"/>
  <c r="C26" i="2"/>
  <c r="B26" i="2"/>
  <c r="A26" i="2"/>
  <c r="H25" i="2"/>
  <c r="G25" i="2"/>
  <c r="C25" i="2"/>
  <c r="B25" i="2"/>
  <c r="A25" i="2"/>
  <c r="H24" i="2"/>
  <c r="G24" i="2"/>
  <c r="C24" i="2"/>
  <c r="B24" i="2"/>
  <c r="A24" i="2"/>
  <c r="H23" i="2"/>
  <c r="G23" i="2"/>
  <c r="C23" i="2"/>
  <c r="B23" i="2"/>
  <c r="A23" i="2"/>
  <c r="H22" i="2"/>
  <c r="G22" i="2"/>
  <c r="C22" i="2"/>
  <c r="B22" i="2"/>
  <c r="A22" i="2"/>
  <c r="L21" i="2"/>
  <c r="L59" i="2" s="1"/>
  <c r="K21" i="2"/>
  <c r="K59" i="2" s="1"/>
  <c r="J21" i="2"/>
  <c r="J59" i="2" s="1"/>
  <c r="I21" i="2"/>
  <c r="H21" i="2"/>
  <c r="G21" i="2"/>
  <c r="C21" i="2"/>
  <c r="B21" i="2"/>
  <c r="A21" i="2"/>
  <c r="H20" i="2"/>
  <c r="G20" i="2"/>
  <c r="C20" i="2"/>
  <c r="B20" i="2"/>
  <c r="A20" i="2"/>
  <c r="H19" i="2"/>
  <c r="G19" i="2"/>
  <c r="C19" i="2"/>
  <c r="B19" i="2"/>
  <c r="A19" i="2"/>
  <c r="H18" i="2"/>
  <c r="G18" i="2"/>
  <c r="C18" i="2"/>
  <c r="B18" i="2"/>
  <c r="A18" i="2"/>
  <c r="H17" i="2"/>
  <c r="G17" i="2"/>
  <c r="C17" i="2"/>
  <c r="B17" i="2"/>
  <c r="A17" i="2"/>
  <c r="H16" i="2"/>
  <c r="G16" i="2"/>
  <c r="C16" i="2"/>
  <c r="B16" i="2"/>
  <c r="A16" i="2"/>
  <c r="H15" i="2"/>
  <c r="G15" i="2"/>
  <c r="C15" i="2"/>
  <c r="B15" i="2"/>
  <c r="A15" i="2"/>
  <c r="H14" i="2"/>
  <c r="G14" i="2"/>
  <c r="C14" i="2"/>
  <c r="B14" i="2"/>
  <c r="A14" i="2"/>
  <c r="A9" i="2"/>
  <c r="A8" i="2"/>
  <c r="A7" i="2"/>
  <c r="A6" i="2"/>
  <c r="A5" i="2"/>
  <c r="A4" i="2"/>
  <c r="A3" i="2"/>
  <c r="J2" i="2"/>
  <c r="G2" i="2"/>
  <c r="A2" i="2"/>
  <c r="J59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58" i="1" s="1"/>
  <c r="J61" i="1" s="1"/>
</calcChain>
</file>

<file path=xl/sharedStrings.xml><?xml version="1.0" encoding="utf-8"?>
<sst xmlns="http://schemas.openxmlformats.org/spreadsheetml/2006/main" count="263" uniqueCount="153">
  <si>
    <r>
      <rPr>
        <b/>
        <sz val="14"/>
        <color theme="1"/>
        <rFont val="宋体"/>
        <charset val="134"/>
      </rPr>
      <t xml:space="preserve">商业发票
</t>
    </r>
    <r>
      <rPr>
        <b/>
        <sz val="14"/>
        <color theme="1"/>
        <rFont val="Arial"/>
        <charset val="134"/>
      </rPr>
      <t>commercial invoice</t>
    </r>
  </si>
  <si>
    <r>
      <rPr>
        <sz val="11"/>
        <color theme="1"/>
        <rFont val="Arial"/>
        <charset val="134"/>
      </rPr>
      <t>DATE(</t>
    </r>
    <r>
      <rPr>
        <sz val="11"/>
        <color theme="1"/>
        <rFont val="宋体"/>
        <charset val="134"/>
      </rPr>
      <t>日期</t>
    </r>
    <r>
      <rPr>
        <sz val="11"/>
        <color theme="1"/>
        <rFont val="Arial"/>
        <charset val="134"/>
      </rPr>
      <t>)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2021-5-18</t>
    </r>
  </si>
  <si>
    <r>
      <rPr>
        <sz val="11"/>
        <color theme="1"/>
        <rFont val="Arial"/>
        <charset val="134"/>
      </rPr>
      <t>CONTRACT №.:(</t>
    </r>
    <r>
      <rPr>
        <sz val="11"/>
        <color theme="1"/>
        <rFont val="宋体"/>
        <charset val="134"/>
      </rPr>
      <t>合同号</t>
    </r>
    <r>
      <rPr>
        <sz val="11"/>
        <color theme="1"/>
        <rFont val="Arial"/>
        <charset val="134"/>
      </rPr>
      <t>)</t>
    </r>
    <r>
      <rPr>
        <sz val="11"/>
        <color theme="1"/>
        <rFont val="宋体"/>
        <charset val="134"/>
      </rPr>
      <t>：</t>
    </r>
  </si>
  <si>
    <t xml:space="preserve">
 CCST-CCR-CK-2021-0051/0062/0063/0065/0067/0071/0064/0074/0076/0084/0029/0068/0073/0080/0088/0090/0092/0096/0097/0020/0102/0099</t>
  </si>
  <si>
    <r>
      <rPr>
        <sz val="11"/>
        <color theme="1"/>
        <rFont val="Arial"/>
        <charset val="134"/>
      </rPr>
      <t xml:space="preserve">INVOICE </t>
    </r>
    <r>
      <rPr>
        <sz val="11"/>
        <color theme="1"/>
        <rFont val="Segoe UI Symbol"/>
        <charset val="134"/>
      </rPr>
      <t>№</t>
    </r>
    <r>
      <rPr>
        <sz val="11"/>
        <color theme="1"/>
        <rFont val="Arial"/>
        <charset val="134"/>
      </rPr>
      <t>. (</t>
    </r>
    <r>
      <rPr>
        <sz val="11"/>
        <color theme="1"/>
        <rFont val="宋体"/>
        <charset val="134"/>
      </rPr>
      <t>发票号</t>
    </r>
    <r>
      <rPr>
        <sz val="11"/>
        <color theme="1"/>
        <rFont val="Arial"/>
        <charset val="134"/>
      </rPr>
      <t>)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CHENGTUN2012021050018</t>
    </r>
  </si>
  <si>
    <r>
      <rPr>
        <sz val="11"/>
        <color theme="1"/>
        <rFont val="Arial"/>
        <charset val="134"/>
      </rPr>
      <t>The consignor(</t>
    </r>
    <r>
      <rPr>
        <sz val="11"/>
        <color theme="1"/>
        <rFont val="宋体"/>
        <charset val="134"/>
      </rPr>
      <t>发货人</t>
    </r>
    <r>
      <rPr>
        <sz val="11"/>
        <color theme="1"/>
        <rFont val="Arial"/>
        <charset val="134"/>
      </rPr>
      <t>)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 xml:space="preserve">CHENGTUN GLOBAL RESOURCES INVESTMENT LIMITED </t>
    </r>
    <r>
      <rPr>
        <sz val="11"/>
        <color theme="1"/>
        <rFont val="宋体"/>
        <charset val="134"/>
      </rPr>
      <t>盛屯环球资源投资有限公司</t>
    </r>
  </si>
  <si>
    <t>ADD: ROOM 1501 15/F.,SPA CENTRE 53-55 LOCKHART ROAD,WANCHAI HONGKONG</t>
  </si>
  <si>
    <r>
      <rPr>
        <sz val="11"/>
        <color theme="1"/>
        <rFont val="Arial"/>
        <charset val="134"/>
      </rPr>
      <t>Tel (</t>
    </r>
    <r>
      <rPr>
        <sz val="11"/>
        <color theme="1"/>
        <rFont val="宋体"/>
        <charset val="134"/>
      </rPr>
      <t>电话</t>
    </r>
    <r>
      <rPr>
        <sz val="11"/>
        <color theme="1"/>
        <rFont val="Arial"/>
        <charset val="134"/>
      </rPr>
      <t>)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+86 13880480166   email:yjguang@163.com</t>
    </r>
  </si>
  <si>
    <r>
      <rPr>
        <sz val="11"/>
        <color theme="1"/>
        <rFont val="Arial"/>
        <charset val="134"/>
      </rPr>
      <t>The consignee (</t>
    </r>
    <r>
      <rPr>
        <sz val="11"/>
        <color theme="1"/>
        <rFont val="宋体"/>
        <charset val="134"/>
      </rPr>
      <t>收货人</t>
    </r>
    <r>
      <rPr>
        <sz val="11"/>
        <color theme="1"/>
        <rFont val="Arial"/>
        <charset val="134"/>
      </rPr>
      <t>)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 xml:space="preserve">CHENGTUN CONGO RESSOURCES SARL                                                                               </t>
    </r>
  </si>
  <si>
    <r>
      <rPr>
        <sz val="11"/>
        <color theme="1"/>
        <rFont val="Arial"/>
        <charset val="134"/>
      </rPr>
      <t>ADD(</t>
    </r>
    <r>
      <rPr>
        <sz val="11"/>
        <color theme="1"/>
        <rFont val="宋体"/>
        <charset val="134"/>
      </rPr>
      <t>地址</t>
    </r>
    <r>
      <rPr>
        <sz val="11"/>
        <color theme="1"/>
        <rFont val="Arial"/>
        <charset val="134"/>
      </rPr>
      <t>)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158AV CHEMIN PUBLIQUE QUARTIER MUSOMPO COMMUNE MANIKA KOLWEZI REP DEM CONGO</t>
    </r>
  </si>
  <si>
    <r>
      <rPr>
        <sz val="11"/>
        <color theme="1"/>
        <rFont val="Arial"/>
        <charset val="134"/>
      </rPr>
      <t>Тel(</t>
    </r>
    <r>
      <rPr>
        <sz val="11"/>
        <color theme="1"/>
        <rFont val="宋体"/>
        <charset val="134"/>
      </rPr>
      <t>电话</t>
    </r>
    <r>
      <rPr>
        <sz val="11"/>
        <color theme="1"/>
        <rFont val="Arial"/>
        <charset val="134"/>
      </rPr>
      <t>)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>00243897118151 baiyaccr@gmail.com</t>
    </r>
  </si>
  <si>
    <r>
      <rPr>
        <sz val="12"/>
        <color theme="1"/>
        <rFont val="Franklin Gothic Medium"/>
        <charset val="134"/>
      </rPr>
      <t>B/L №. (</t>
    </r>
    <r>
      <rPr>
        <sz val="12"/>
        <color theme="1"/>
        <rFont val="宋体"/>
        <charset val="134"/>
      </rPr>
      <t>运单号</t>
    </r>
    <r>
      <rPr>
        <sz val="12"/>
        <color theme="1"/>
        <rFont val="Franklin Gothic Medium"/>
        <charset val="134"/>
      </rPr>
      <t>)</t>
    </r>
    <r>
      <rPr>
        <sz val="12"/>
        <color theme="1"/>
        <rFont val="宋体"/>
        <charset val="134"/>
      </rPr>
      <t>：</t>
    </r>
  </si>
  <si>
    <t>№.                                                                                                                                                       п.п</t>
  </si>
  <si>
    <t>商品名称 commodity</t>
  </si>
  <si>
    <t>免清对应行数
line in the list</t>
  </si>
  <si>
    <t>商品英文
english name</t>
  </si>
  <si>
    <t>商品法文
french name</t>
  </si>
  <si>
    <t>海关商品编码
HS code</t>
  </si>
  <si>
    <t>单位
units</t>
  </si>
  <si>
    <t>数量
Quantity</t>
  </si>
  <si>
    <t>单价.美元
price:USD</t>
  </si>
  <si>
    <t>总金额美元
amount</t>
  </si>
  <si>
    <t>过滤板</t>
  </si>
  <si>
    <t xml:space="preserve">Filter plate </t>
  </si>
  <si>
    <t>块/Piece</t>
  </si>
  <si>
    <t>灯</t>
  </si>
  <si>
    <t xml:space="preserve">Light </t>
  </si>
  <si>
    <t>件/Piece</t>
  </si>
  <si>
    <t>变频器</t>
  </si>
  <si>
    <t xml:space="preserve">Frequency converter </t>
  </si>
  <si>
    <t>台/Piece</t>
  </si>
  <si>
    <t>软启动器</t>
  </si>
  <si>
    <t xml:space="preserve">Soft starter </t>
  </si>
  <si>
    <t>护板</t>
  </si>
  <si>
    <t xml:space="preserve">Guard plate </t>
  </si>
  <si>
    <t>主轴</t>
  </si>
  <si>
    <t xml:space="preserve">Spindle </t>
  </si>
  <si>
    <t>填料箱</t>
  </si>
  <si>
    <t>Stuffing box</t>
  </si>
  <si>
    <t>减速机传动装置</t>
  </si>
  <si>
    <t xml:space="preserve"> Reducer transmission</t>
  </si>
  <si>
    <t>套/Piece</t>
  </si>
  <si>
    <t>自封袋</t>
  </si>
  <si>
    <t xml:space="preserve"> Ziplock bag </t>
  </si>
  <si>
    <t>个/Piece</t>
  </si>
  <si>
    <t>电炉</t>
  </si>
  <si>
    <t xml:space="preserve">Electric stove </t>
  </si>
  <si>
    <t>塑料量杯</t>
  </si>
  <si>
    <t xml:space="preserve">Plastic measuring cup </t>
  </si>
  <si>
    <t>调温电热板</t>
  </si>
  <si>
    <t xml:space="preserve">Thermostat electric heating plate </t>
  </si>
  <si>
    <t>容量瓶</t>
  </si>
  <si>
    <t xml:space="preserve">Volumetric flask </t>
  </si>
  <si>
    <t>7010902000</t>
  </si>
  <si>
    <t>烧杯</t>
  </si>
  <si>
    <t xml:space="preserve">Beaker </t>
  </si>
  <si>
    <t>变送器</t>
  </si>
  <si>
    <t xml:space="preserve">Transmitter </t>
  </si>
  <si>
    <t>工业洗衣机</t>
  </si>
  <si>
    <t xml:space="preserve">Industrial washing machine </t>
  </si>
  <si>
    <t>监控系统</t>
  </si>
  <si>
    <t xml:space="preserve">Surveillance system </t>
  </si>
  <si>
    <t>软管</t>
  </si>
  <si>
    <t xml:space="preserve">Hose </t>
  </si>
  <si>
    <t>根/Piece</t>
  </si>
  <si>
    <t>颚式破碎机</t>
  </si>
  <si>
    <t xml:space="preserve">Jaw Crusher </t>
  </si>
  <si>
    <t>电缆</t>
  </si>
  <si>
    <t xml:space="preserve">Cable </t>
  </si>
  <si>
    <t>米/M</t>
  </si>
  <si>
    <t>分析仪</t>
  </si>
  <si>
    <t xml:space="preserve">Analyzer </t>
  </si>
  <si>
    <t>机封</t>
  </si>
  <si>
    <t xml:space="preserve">Machine seal </t>
  </si>
  <si>
    <t>集装袋</t>
  </si>
  <si>
    <t xml:space="preserve">FIBC </t>
  </si>
  <si>
    <t>条/Piece</t>
  </si>
  <si>
    <t>电流互感器</t>
  </si>
  <si>
    <t xml:space="preserve">Current Transformer </t>
  </si>
  <si>
    <t>母排</t>
  </si>
  <si>
    <t xml:space="preserve">Busbar </t>
  </si>
  <si>
    <t>铜接线线端子</t>
  </si>
  <si>
    <t xml:space="preserve">Copper terminal </t>
  </si>
  <si>
    <t>只/Piece</t>
  </si>
  <si>
    <t>滤板</t>
  </si>
  <si>
    <t>滤板把手</t>
  </si>
  <si>
    <t xml:space="preserve">Filter press pull plate trolley </t>
  </si>
  <si>
    <t>拉板小车</t>
  </si>
  <si>
    <t xml:space="preserve">Filter press pull plate trolley track </t>
  </si>
  <si>
    <t>滚轮</t>
  </si>
  <si>
    <t xml:space="preserve">Scroll wheel </t>
  </si>
  <si>
    <t>轴承</t>
  </si>
  <si>
    <t xml:space="preserve">Bearing </t>
  </si>
  <si>
    <t>油封</t>
  </si>
  <si>
    <t xml:space="preserve">Oil seal </t>
  </si>
  <si>
    <t>加热器</t>
  </si>
  <si>
    <t>Heater</t>
  </si>
  <si>
    <t>阀门</t>
  </si>
  <si>
    <t xml:space="preserve">Valve </t>
  </si>
  <si>
    <t>电动扳手</t>
  </si>
  <si>
    <t xml:space="preserve">Electric wrench </t>
  </si>
  <si>
    <t>叶轮</t>
  </si>
  <si>
    <t xml:space="preserve">impeller </t>
  </si>
  <si>
    <t>蜗壳</t>
  </si>
  <si>
    <t>Volute</t>
  </si>
  <si>
    <t xml:space="preserve"> Guard plate </t>
  </si>
  <si>
    <t xml:space="preserve">轴 </t>
  </si>
  <si>
    <t xml:space="preserve">Shaft </t>
  </si>
  <si>
    <t>超纯水机</t>
  </si>
  <si>
    <t>Ultra-pure water host</t>
  </si>
  <si>
    <t>FOB(USD)</t>
  </si>
  <si>
    <t>FREIGHT(USD)</t>
  </si>
  <si>
    <t>INSURANCE(USD)</t>
  </si>
  <si>
    <t>TOTAL AMOUNT CIP KOLWEZI(USD)</t>
  </si>
  <si>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签字</t>
    </r>
    <r>
      <rPr>
        <sz val="11"/>
        <color theme="1"/>
        <rFont val="Arial"/>
        <charset val="134"/>
      </rPr>
      <t>)signature</t>
    </r>
  </si>
  <si>
    <r>
      <rPr>
        <sz val="11"/>
        <color theme="1"/>
        <rFont val="Arial"/>
        <charset val="134"/>
      </rPr>
      <t xml:space="preserve"> (</t>
    </r>
    <r>
      <rPr>
        <sz val="11"/>
        <color theme="1"/>
        <rFont val="宋体"/>
        <charset val="134"/>
      </rPr>
      <t>盖章</t>
    </r>
    <r>
      <rPr>
        <sz val="11"/>
        <color theme="1"/>
        <rFont val="Arial"/>
        <charset val="134"/>
      </rPr>
      <t>)stamp</t>
    </r>
  </si>
  <si>
    <r>
      <rPr>
        <b/>
        <sz val="14"/>
        <rFont val="Arial"/>
        <charset val="134"/>
      </rPr>
      <t xml:space="preserve"> </t>
    </r>
    <r>
      <rPr>
        <b/>
        <sz val="14"/>
        <rFont val="宋体"/>
        <charset val="134"/>
      </rPr>
      <t>装箱单</t>
    </r>
    <r>
      <rPr>
        <b/>
        <sz val="14"/>
        <rFont val="Arial"/>
        <charset val="134"/>
      </rPr>
      <t>packing list</t>
    </r>
  </si>
  <si>
    <t>B/L №. (运单号)：</t>
  </si>
  <si>
    <t>№.п.п</t>
  </si>
  <si>
    <t>commodity</t>
  </si>
  <si>
    <t>english name</t>
  </si>
  <si>
    <t>specifications</t>
  </si>
  <si>
    <t>Mark</t>
  </si>
  <si>
    <t>packing</t>
  </si>
  <si>
    <t>units</t>
  </si>
  <si>
    <t>QTY</t>
  </si>
  <si>
    <t>package</t>
  </si>
  <si>
    <t>net weight/kg</t>
  </si>
  <si>
    <t>gross weight/kg</t>
  </si>
  <si>
    <t>CBM</t>
  </si>
  <si>
    <t>序号</t>
  </si>
  <si>
    <t>商品名称</t>
  </si>
  <si>
    <t>商品英文</t>
  </si>
  <si>
    <t>规格型号</t>
  </si>
  <si>
    <t>唛头</t>
  </si>
  <si>
    <t>包装</t>
  </si>
  <si>
    <t>单位</t>
  </si>
  <si>
    <t>数量</t>
  </si>
  <si>
    <t>打包件数</t>
  </si>
  <si>
    <t>净重/千克</t>
  </si>
  <si>
    <t>毛重/千克</t>
  </si>
  <si>
    <t>立方米</t>
  </si>
  <si>
    <t>CCR</t>
  </si>
  <si>
    <t>木箱</t>
  </si>
  <si>
    <t>裸装+木箱</t>
  </si>
  <si>
    <t>木盘</t>
  </si>
  <si>
    <t>纸箱</t>
  </si>
  <si>
    <t>编织包皮</t>
  </si>
  <si>
    <t>木托/铁箱/裸装</t>
  </si>
  <si>
    <t>铁木结合</t>
  </si>
  <si>
    <t>TOTAL</t>
  </si>
  <si>
    <t>(签字)signature</t>
  </si>
  <si>
    <t>(盖章)stamp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</si>
</sst>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[$-409]d\-mmm;@"/>
    <numFmt numFmtId="165" formatCode="_ * #,##0.00_ ;_ * \-#,##0.00_ ;_ * &quot;-&quot;??_ ;_ @_ "/>
    <numFmt numFmtId="169" formatCode="_(* #,##0.00_);_(* \(#,##0.00\);_(* &quot;-&quot;??_);_(@_)"/>
    <numFmt numFmtId="170" formatCode="0_);[Red]\(0\)"/>
    <numFmt numFmtId="171" formatCode="0.000_ "/>
    <numFmt numFmtId="172" formatCode="0.00_ "/>
    <numFmt numFmtId="173" formatCode="0.00_);[Red]\(0.00\)"/>
    <numFmt numFmtId="174" formatCode="0_ "/>
    <numFmt numFmtId="175" formatCode="0.0_ "/>
    <numFmt numFmtId="176" formatCode="0.000_);[Red]\(0.000\)"/>
  </numFmts>
  <fonts count="47">
    <font>
      <sz val="12"/>
      <name val="宋体"/>
      <charset val="134"/>
    </font>
    <font>
      <sz val="11"/>
      <name val="Arial"/>
      <charset val="134"/>
    </font>
    <font>
      <b/>
      <sz val="14"/>
      <name val="Arial"/>
      <charset val="134"/>
    </font>
    <font>
      <sz val="10"/>
      <name val="等线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indexed="8"/>
      <name val="Arial"/>
      <charset val="134"/>
    </font>
    <font>
      <sz val="11"/>
      <color theme="1"/>
      <name val="Arial"/>
      <charset val="134"/>
    </font>
    <font>
      <sz val="10"/>
      <color theme="1"/>
      <name val="宋体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b/>
      <sz val="14"/>
      <color theme="1"/>
      <name val="Arial"/>
      <charset val="134"/>
    </font>
    <font>
      <sz val="12"/>
      <color theme="1"/>
      <name val="Franklin Gothic Medium"/>
      <charset val="134"/>
    </font>
    <font>
      <b/>
      <sz val="10"/>
      <color theme="1"/>
      <name val="宋体"/>
      <charset val="134"/>
    </font>
    <font>
      <sz val="11"/>
      <color theme="1"/>
      <name val="Calibri"/>
      <charset val="134"/>
      <scheme val="minor"/>
    </font>
    <font>
      <sz val="13"/>
      <color theme="1"/>
      <name val="Arial"/>
      <charset val="134"/>
    </font>
    <font>
      <sz val="12"/>
      <color theme="1"/>
      <name val="Cambria"/>
      <charset val="134"/>
      <scheme val="major"/>
    </font>
    <font>
      <sz val="12"/>
      <color theme="1"/>
      <name val="Times New Roman"/>
      <charset val="134"/>
    </font>
    <font>
      <sz val="10.5"/>
      <color rgb="FF000000"/>
      <name val="宋体"/>
      <charset val="134"/>
    </font>
    <font>
      <sz val="11"/>
      <color rgb="FF000000"/>
      <name val="等线"/>
      <charset val="134"/>
    </font>
    <font>
      <sz val="10"/>
      <name val="Verdana"/>
      <charset val="134"/>
    </font>
    <font>
      <sz val="10"/>
      <name val="Arial"/>
      <charset val="134"/>
    </font>
    <font>
      <sz val="11"/>
      <color indexed="8"/>
      <name val="宋体"/>
      <charset val="134"/>
    </font>
    <font>
      <u/>
      <sz val="10"/>
      <color theme="11"/>
      <name val="Verdana"/>
      <charset val="134"/>
    </font>
    <font>
      <sz val="11"/>
      <color indexed="10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0"/>
      <color indexed="8"/>
      <name val="Arial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u/>
      <sz val="10"/>
      <color theme="10"/>
      <name val="Verdana"/>
      <charset val="134"/>
    </font>
    <font>
      <i/>
      <sz val="11"/>
      <color indexed="23"/>
      <name val="宋体"/>
      <charset val="134"/>
    </font>
    <font>
      <b/>
      <sz val="14"/>
      <name val="宋体"/>
      <charset val="134"/>
    </font>
    <font>
      <b/>
      <sz val="14"/>
      <color theme="1"/>
      <name val="宋体"/>
      <charset val="134"/>
    </font>
    <font>
      <sz val="11"/>
      <color theme="1"/>
      <name val="Segoe UI Symbol"/>
      <charset val="134"/>
    </font>
    <font>
      <sz val="12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03">
    <xf numFmtId="164" fontId="0" fillId="0" borderId="0">
      <alignment vertical="center"/>
    </xf>
    <xf numFmtId="164" fontId="15" fillId="0" borderId="0"/>
    <xf numFmtId="164" fontId="15" fillId="0" borderId="0"/>
    <xf numFmtId="164" fontId="46" fillId="0" borderId="0">
      <alignment vertical="center"/>
    </xf>
    <xf numFmtId="164" fontId="46" fillId="0" borderId="0">
      <alignment vertical="center"/>
    </xf>
    <xf numFmtId="164" fontId="23" fillId="0" borderId="0"/>
    <xf numFmtId="164" fontId="15" fillId="0" borderId="0"/>
    <xf numFmtId="164" fontId="15" fillId="0" borderId="0"/>
    <xf numFmtId="164" fontId="46" fillId="0" borderId="0">
      <alignment vertical="center"/>
    </xf>
    <xf numFmtId="164" fontId="21" fillId="0" borderId="0"/>
    <xf numFmtId="164" fontId="46" fillId="0" borderId="0"/>
    <xf numFmtId="164" fontId="46" fillId="0" borderId="0"/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/>
    <xf numFmtId="164" fontId="46" fillId="0" borderId="0">
      <alignment vertical="center"/>
    </xf>
    <xf numFmtId="164" fontId="46" fillId="0" borderId="0">
      <alignment vertical="center"/>
    </xf>
    <xf numFmtId="164" fontId="27" fillId="9" borderId="15" applyNumberFormat="0" applyAlignment="0" applyProtection="0">
      <alignment vertical="center"/>
    </xf>
    <xf numFmtId="164" fontId="23" fillId="0" borderId="0">
      <alignment vertical="center"/>
    </xf>
    <xf numFmtId="164" fontId="46" fillId="0" borderId="0">
      <alignment vertical="center"/>
    </xf>
    <xf numFmtId="164" fontId="23" fillId="0" borderId="0">
      <alignment vertical="center"/>
    </xf>
    <xf numFmtId="164" fontId="22" fillId="0" borderId="0">
      <alignment vertical="center"/>
    </xf>
    <xf numFmtId="164" fontId="46" fillId="0" borderId="0">
      <alignment vertical="center"/>
    </xf>
    <xf numFmtId="164" fontId="15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21" fillId="0" borderId="0"/>
    <xf numFmtId="164" fontId="21" fillId="0" borderId="0"/>
    <xf numFmtId="164" fontId="21" fillId="0" borderId="0"/>
    <xf numFmtId="164" fontId="21" fillId="0" borderId="0"/>
    <xf numFmtId="164" fontId="23" fillId="11" borderId="0" applyNumberFormat="0" applyBorder="0" applyAlignment="0" applyProtection="0">
      <alignment vertical="center"/>
    </xf>
    <xf numFmtId="164" fontId="46" fillId="0" borderId="0" applyProtection="0">
      <alignment vertical="center"/>
    </xf>
    <xf numFmtId="164" fontId="46" fillId="0" borderId="0">
      <alignment vertical="center"/>
    </xf>
    <xf numFmtId="164" fontId="46" fillId="0" borderId="0"/>
    <xf numFmtId="164" fontId="46" fillId="0" borderId="0"/>
    <xf numFmtId="164" fontId="46" fillId="0" borderId="0"/>
    <xf numFmtId="164" fontId="46" fillId="0" borderId="0"/>
    <xf numFmtId="164" fontId="46" fillId="0" borderId="0"/>
    <xf numFmtId="164" fontId="46" fillId="0" borderId="0"/>
    <xf numFmtId="164" fontId="28" fillId="9" borderId="16" applyNumberFormat="0" applyAlignment="0" applyProtection="0">
      <alignment vertical="center"/>
    </xf>
    <xf numFmtId="164" fontId="46" fillId="0" borderId="0"/>
    <xf numFmtId="164" fontId="46" fillId="0" borderId="0">
      <alignment vertical="center"/>
    </xf>
    <xf numFmtId="164" fontId="46" fillId="0" borderId="0">
      <alignment vertical="center"/>
    </xf>
    <xf numFmtId="164" fontId="29" fillId="14" borderId="0" applyNumberFormat="0" applyBorder="0" applyAlignment="0" applyProtection="0">
      <alignment vertical="center"/>
    </xf>
    <xf numFmtId="164" fontId="46" fillId="0" borderId="0"/>
    <xf numFmtId="164" fontId="46" fillId="0" borderId="0">
      <alignment vertical="center"/>
    </xf>
    <xf numFmtId="164" fontId="46" fillId="0" borderId="0">
      <alignment vertical="center"/>
    </xf>
    <xf numFmtId="164" fontId="23" fillId="0" borderId="0"/>
    <xf numFmtId="164" fontId="23" fillId="0" borderId="0"/>
    <xf numFmtId="164" fontId="23" fillId="0" borderId="0"/>
    <xf numFmtId="164" fontId="46" fillId="0" borderId="0"/>
    <xf numFmtId="164" fontId="46" fillId="0" borderId="0">
      <alignment vertical="center"/>
    </xf>
    <xf numFmtId="164" fontId="46" fillId="0" borderId="0">
      <alignment vertical="center"/>
    </xf>
    <xf numFmtId="164" fontId="46" fillId="0" borderId="0"/>
    <xf numFmtId="164" fontId="23" fillId="0" borderId="0"/>
    <xf numFmtId="164" fontId="46" fillId="0" borderId="0"/>
    <xf numFmtId="164" fontId="26" fillId="6" borderId="0" applyNumberFormat="0" applyBorder="0" applyAlignment="0" applyProtection="0">
      <alignment vertical="center"/>
    </xf>
    <xf numFmtId="164" fontId="46" fillId="0" borderId="0"/>
    <xf numFmtId="164" fontId="23" fillId="0" borderId="0"/>
    <xf numFmtId="164" fontId="46" fillId="0" borderId="0"/>
    <xf numFmtId="164" fontId="46" fillId="0" borderId="0">
      <alignment vertical="center"/>
    </xf>
    <xf numFmtId="164" fontId="46" fillId="0" borderId="0">
      <alignment vertical="center"/>
    </xf>
    <xf numFmtId="164" fontId="23" fillId="0" borderId="0"/>
    <xf numFmtId="164" fontId="46" fillId="0" borderId="0"/>
    <xf numFmtId="164" fontId="46" fillId="0" borderId="0">
      <alignment vertical="center"/>
    </xf>
    <xf numFmtId="164" fontId="46" fillId="0" borderId="0">
      <alignment vertical="center"/>
    </xf>
    <xf numFmtId="164" fontId="46" fillId="0" borderId="0"/>
    <xf numFmtId="164" fontId="46" fillId="0" borderId="0">
      <alignment vertical="center"/>
    </xf>
    <xf numFmtId="164" fontId="46" fillId="0" borderId="0">
      <alignment vertical="center"/>
    </xf>
    <xf numFmtId="164" fontId="23" fillId="0" borderId="0"/>
    <xf numFmtId="164" fontId="46" fillId="0" borderId="0"/>
    <xf numFmtId="164" fontId="46" fillId="0" borderId="0">
      <alignment vertical="center"/>
    </xf>
    <xf numFmtId="164" fontId="46" fillId="0" borderId="0">
      <alignment vertical="center"/>
    </xf>
    <xf numFmtId="164" fontId="46" fillId="0" borderId="0"/>
    <xf numFmtId="164" fontId="46" fillId="0" borderId="0">
      <alignment vertical="center"/>
    </xf>
    <xf numFmtId="164" fontId="46" fillId="0" borderId="0">
      <alignment vertical="center"/>
    </xf>
    <xf numFmtId="164" fontId="46" fillId="0" borderId="0"/>
    <xf numFmtId="164" fontId="46" fillId="0" borderId="0">
      <alignment vertical="center"/>
    </xf>
    <xf numFmtId="164" fontId="46" fillId="0" borderId="0"/>
    <xf numFmtId="164" fontId="46" fillId="0" borderId="0">
      <alignment vertical="center"/>
    </xf>
    <xf numFmtId="164" fontId="22" fillId="0" borderId="0"/>
    <xf numFmtId="164" fontId="46" fillId="0" borderId="0">
      <alignment vertical="center"/>
    </xf>
    <xf numFmtId="164" fontId="23" fillId="8" borderId="0" applyNumberFormat="0" applyBorder="0" applyAlignment="0" applyProtection="0">
      <alignment vertical="center"/>
    </xf>
    <xf numFmtId="164" fontId="23" fillId="17" borderId="0" applyNumberFormat="0" applyBorder="0" applyAlignment="0" applyProtection="0">
      <alignment vertical="center"/>
    </xf>
    <xf numFmtId="164" fontId="23" fillId="7" borderId="0" applyNumberFormat="0" applyBorder="0" applyAlignment="0" applyProtection="0">
      <alignment vertical="center"/>
    </xf>
    <xf numFmtId="164" fontId="23" fillId="11" borderId="0" applyNumberFormat="0" applyBorder="0" applyAlignment="0" applyProtection="0">
      <alignment vertical="center"/>
    </xf>
    <xf numFmtId="164" fontId="23" fillId="0" borderId="0">
      <alignment vertical="center"/>
    </xf>
    <xf numFmtId="164" fontId="23" fillId="4" borderId="0" applyNumberFormat="0" applyBorder="0" applyAlignment="0" applyProtection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23" fillId="5" borderId="0" applyNumberFormat="0" applyBorder="0" applyAlignment="0" applyProtection="0">
      <alignment vertical="center"/>
    </xf>
    <xf numFmtId="164" fontId="23" fillId="10" borderId="0" applyNumberFormat="0" applyBorder="0" applyAlignment="0" applyProtection="0">
      <alignment vertical="center"/>
    </xf>
    <xf numFmtId="164" fontId="23" fillId="18" borderId="0" applyNumberFormat="0" applyBorder="0" applyAlignment="0" applyProtection="0">
      <alignment vertical="center"/>
    </xf>
    <xf numFmtId="164" fontId="23" fillId="13" borderId="0" applyNumberFormat="0" applyBorder="0" applyAlignment="0" applyProtection="0">
      <alignment vertical="center"/>
    </xf>
    <xf numFmtId="164" fontId="23" fillId="10" borderId="0" applyNumberFormat="0" applyBorder="0" applyAlignment="0" applyProtection="0">
      <alignment vertical="center"/>
    </xf>
    <xf numFmtId="164" fontId="23" fillId="16" borderId="0" applyNumberFormat="0" applyBorder="0" applyAlignment="0" applyProtection="0">
      <alignment vertical="center"/>
    </xf>
    <xf numFmtId="164" fontId="26" fillId="19" borderId="0" applyNumberFormat="0" applyBorder="0" applyAlignment="0" applyProtection="0">
      <alignment vertical="center"/>
    </xf>
    <xf numFmtId="164" fontId="26" fillId="18" borderId="0" applyNumberFormat="0" applyBorder="0" applyAlignment="0" applyProtection="0">
      <alignment vertical="center"/>
    </xf>
    <xf numFmtId="164" fontId="15" fillId="0" borderId="0">
      <alignment vertical="center"/>
    </xf>
    <xf numFmtId="164" fontId="26" fillId="13" borderId="0" applyNumberFormat="0" applyBorder="0" applyAlignment="0" applyProtection="0">
      <alignment vertical="center"/>
    </xf>
    <xf numFmtId="164" fontId="46" fillId="0" borderId="0">
      <alignment vertical="center"/>
    </xf>
    <xf numFmtId="164" fontId="26" fillId="20" borderId="0" applyNumberFormat="0" applyBorder="0" applyAlignment="0" applyProtection="0">
      <alignment vertical="center"/>
    </xf>
    <xf numFmtId="164" fontId="26" fillId="15" borderId="0" applyNumberFormat="0" applyBorder="0" applyAlignment="0" applyProtection="0">
      <alignment vertical="center"/>
    </xf>
    <xf numFmtId="164" fontId="22" fillId="0" borderId="0" applyBorder="0" applyProtection="0"/>
    <xf numFmtId="164" fontId="32" fillId="0" borderId="0" applyNumberFormat="0" applyFill="0" applyBorder="0" applyAlignment="0" applyProtection="0">
      <alignment vertical="center"/>
    </xf>
    <xf numFmtId="164" fontId="22" fillId="0" borderId="0">
      <alignment vertical="center"/>
    </xf>
    <xf numFmtId="169" fontId="46" fillId="0" borderId="0" applyFont="0" applyFill="0" applyBorder="0" applyAlignment="0" applyProtection="0"/>
    <xf numFmtId="164" fontId="15" fillId="0" borderId="0"/>
    <xf numFmtId="164" fontId="15" fillId="0" borderId="0"/>
    <xf numFmtId="169" fontId="46" fillId="0" borderId="0" applyFont="0" applyFill="0" applyBorder="0" applyAlignment="0" applyProtection="0"/>
    <xf numFmtId="169" fontId="46" fillId="0" borderId="0" applyFont="0" applyFill="0" applyBorder="0" applyAlignment="0" applyProtection="0"/>
    <xf numFmtId="164" fontId="33" fillId="0" borderId="18" applyNumberFormat="0" applyFill="0" applyAlignment="0" applyProtection="0">
      <alignment vertical="center"/>
    </xf>
    <xf numFmtId="164" fontId="46" fillId="0" borderId="0"/>
    <xf numFmtId="164" fontId="34" fillId="0" borderId="19" applyNumberFormat="0" applyFill="0" applyAlignment="0" applyProtection="0">
      <alignment vertical="center"/>
    </xf>
    <xf numFmtId="164" fontId="35" fillId="0" borderId="20" applyNumberFormat="0" applyFill="0" applyAlignment="0" applyProtection="0">
      <alignment vertical="center"/>
    </xf>
    <xf numFmtId="164" fontId="35" fillId="0" borderId="0" applyNumberFormat="0" applyFill="0" applyBorder="0" applyAlignment="0" applyProtection="0">
      <alignment vertical="center"/>
    </xf>
    <xf numFmtId="164" fontId="36" fillId="17" borderId="0" applyNumberFormat="0" applyBorder="0" applyAlignment="0" applyProtection="0">
      <alignment vertical="center"/>
    </xf>
    <xf numFmtId="164" fontId="46" fillId="0" borderId="0">
      <alignment vertical="center"/>
    </xf>
    <xf numFmtId="164" fontId="21" fillId="0" borderId="0"/>
    <xf numFmtId="164" fontId="46" fillId="0" borderId="0"/>
    <xf numFmtId="164" fontId="46" fillId="0" borderId="0">
      <alignment vertical="center"/>
    </xf>
    <xf numFmtId="164" fontId="23" fillId="0" borderId="0">
      <alignment vertical="center"/>
    </xf>
    <xf numFmtId="164" fontId="46" fillId="0" borderId="0"/>
    <xf numFmtId="164" fontId="21" fillId="0" borderId="0"/>
    <xf numFmtId="164" fontId="46" fillId="0" borderId="0"/>
    <xf numFmtId="164" fontId="21" fillId="0" borderId="0"/>
    <xf numFmtId="164" fontId="15" fillId="0" borderId="0">
      <alignment vertical="center"/>
    </xf>
    <xf numFmtId="164" fontId="21" fillId="0" borderId="0"/>
    <xf numFmtId="164" fontId="21" fillId="0" borderId="0"/>
    <xf numFmtId="164" fontId="21" fillId="0" borderId="0"/>
    <xf numFmtId="164" fontId="15" fillId="0" borderId="0">
      <alignment vertical="center"/>
    </xf>
    <xf numFmtId="164" fontId="21" fillId="0" borderId="0"/>
    <xf numFmtId="164" fontId="21" fillId="0" borderId="0"/>
    <xf numFmtId="164" fontId="21" fillId="0" borderId="0"/>
    <xf numFmtId="164" fontId="21" fillId="0" borderId="0"/>
    <xf numFmtId="164" fontId="21" fillId="0" borderId="0"/>
    <xf numFmtId="164" fontId="21" fillId="0" borderId="0"/>
    <xf numFmtId="164" fontId="23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5" fontId="46" fillId="0" borderId="0" applyFont="0" applyFill="0" applyBorder="0" applyAlignment="0" applyProtection="0"/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/>
    <xf numFmtId="164" fontId="46" fillId="0" borderId="0"/>
    <xf numFmtId="164" fontId="46" fillId="0" borderId="0"/>
    <xf numFmtId="164" fontId="46" fillId="0" borderId="0"/>
    <xf numFmtId="164" fontId="46" fillId="0" borderId="0"/>
    <xf numFmtId="164" fontId="46" fillId="0" borderId="0"/>
    <xf numFmtId="164" fontId="46" fillId="0" borderId="0"/>
    <xf numFmtId="164" fontId="46" fillId="0" borderId="0"/>
    <xf numFmtId="164" fontId="46" fillId="0" borderId="0"/>
    <xf numFmtId="164" fontId="46" fillId="0" borderId="0"/>
    <xf numFmtId="164" fontId="46" fillId="0" borderId="0"/>
    <xf numFmtId="164" fontId="46" fillId="0" borderId="0"/>
    <xf numFmtId="164" fontId="46" fillId="0" borderId="0"/>
    <xf numFmtId="164" fontId="46" fillId="0" borderId="0"/>
    <xf numFmtId="164" fontId="46" fillId="0" borderId="0"/>
    <xf numFmtId="164" fontId="46" fillId="0" borderId="0"/>
    <xf numFmtId="164" fontId="21" fillId="0" borderId="0"/>
    <xf numFmtId="164" fontId="21" fillId="0" borderId="0"/>
    <xf numFmtId="164" fontId="15" fillId="0" borderId="0"/>
    <xf numFmtId="164" fontId="15" fillId="0" borderId="0"/>
    <xf numFmtId="164" fontId="46" fillId="0" borderId="0"/>
    <xf numFmtId="164" fontId="46" fillId="0" borderId="0"/>
    <xf numFmtId="164" fontId="46" fillId="0" borderId="0"/>
    <xf numFmtId="164" fontId="46" fillId="0" borderId="0"/>
    <xf numFmtId="164" fontId="46" fillId="0" borderId="0"/>
    <xf numFmtId="164" fontId="46" fillId="0" borderId="0"/>
    <xf numFmtId="164" fontId="38" fillId="0" borderId="21" applyNumberFormat="0" applyFill="0" applyAlignment="0" applyProtection="0">
      <alignment vertical="center"/>
    </xf>
    <xf numFmtId="164" fontId="46" fillId="0" borderId="0"/>
    <xf numFmtId="164" fontId="15" fillId="0" borderId="0">
      <alignment vertical="center"/>
    </xf>
    <xf numFmtId="164" fontId="21" fillId="0" borderId="0"/>
    <xf numFmtId="164" fontId="15" fillId="0" borderId="0"/>
    <xf numFmtId="164" fontId="15" fillId="0" borderId="0"/>
    <xf numFmtId="164" fontId="46" fillId="0" borderId="0"/>
    <xf numFmtId="164" fontId="21" fillId="0" borderId="0"/>
    <xf numFmtId="164" fontId="46" fillId="0" borderId="0">
      <alignment vertical="center"/>
    </xf>
    <xf numFmtId="164" fontId="15" fillId="0" borderId="0"/>
    <xf numFmtId="164" fontId="15" fillId="0" borderId="0"/>
    <xf numFmtId="164" fontId="46" fillId="0" borderId="0"/>
    <xf numFmtId="164" fontId="46" fillId="0" borderId="0"/>
    <xf numFmtId="164" fontId="46" fillId="0" borderId="0"/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/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 applyProtection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26" fillId="20" borderId="0" applyNumberFormat="0" applyBorder="0" applyAlignment="0" applyProtection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37" fillId="5" borderId="15" applyNumberFormat="0" applyAlignment="0" applyProtection="0">
      <alignment vertical="center"/>
    </xf>
    <xf numFmtId="164" fontId="46" fillId="0" borderId="0">
      <alignment vertical="center"/>
    </xf>
    <xf numFmtId="164" fontId="46" fillId="0" borderId="0"/>
    <xf numFmtId="164" fontId="21" fillId="0" borderId="0"/>
    <xf numFmtId="164" fontId="21" fillId="0" borderId="0"/>
    <xf numFmtId="164" fontId="21" fillId="0" borderId="0"/>
    <xf numFmtId="164" fontId="21" fillId="0" borderId="0"/>
    <xf numFmtId="164" fontId="21" fillId="0" borderId="0"/>
    <xf numFmtId="164" fontId="21" fillId="0" borderId="0"/>
    <xf numFmtId="164" fontId="15" fillId="0" borderId="0"/>
    <xf numFmtId="164" fontId="15" fillId="0" borderId="0"/>
    <xf numFmtId="164" fontId="46" fillId="0" borderId="0">
      <alignment vertical="center"/>
    </xf>
    <xf numFmtId="164" fontId="21" fillId="0" borderId="0"/>
    <xf numFmtId="164" fontId="15" fillId="0" borderId="0"/>
    <xf numFmtId="164" fontId="15" fillId="0" borderId="0"/>
    <xf numFmtId="164" fontId="46" fillId="0" borderId="0">
      <alignment vertical="center"/>
    </xf>
    <xf numFmtId="164" fontId="46" fillId="0" borderId="0">
      <alignment vertical="center"/>
    </xf>
    <xf numFmtId="164" fontId="22" fillId="0" borderId="0"/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26" fillId="15" borderId="0" applyNumberFormat="0" applyBorder="0" applyAlignment="0" applyProtection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/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15" fillId="0" borderId="0"/>
    <xf numFmtId="164" fontId="15" fillId="0" borderId="0"/>
    <xf numFmtId="164" fontId="22" fillId="0" borderId="0"/>
    <xf numFmtId="164" fontId="15" fillId="0" borderId="0">
      <alignment vertical="center"/>
    </xf>
    <xf numFmtId="164" fontId="15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15" fillId="0" borderId="0"/>
    <xf numFmtId="164" fontId="15" fillId="0" borderId="0"/>
    <xf numFmtId="164" fontId="46" fillId="0" borderId="0">
      <alignment vertical="center"/>
    </xf>
    <xf numFmtId="164" fontId="46" fillId="0" borderId="0">
      <alignment vertical="center"/>
    </xf>
    <xf numFmtId="164" fontId="15" fillId="0" borderId="0"/>
    <xf numFmtId="164" fontId="15" fillId="0" borderId="0"/>
    <xf numFmtId="164" fontId="46" fillId="0" borderId="0">
      <alignment vertical="center"/>
    </xf>
    <xf numFmtId="164" fontId="46" fillId="0" borderId="0">
      <alignment vertical="center"/>
    </xf>
    <xf numFmtId="164" fontId="15" fillId="0" borderId="0"/>
    <xf numFmtId="164" fontId="15" fillId="0" borderId="0"/>
    <xf numFmtId="164" fontId="46" fillId="0" borderId="0">
      <alignment vertical="center"/>
    </xf>
    <xf numFmtId="164" fontId="46" fillId="0" borderId="0">
      <alignment vertical="center"/>
    </xf>
    <xf numFmtId="164" fontId="15" fillId="0" borderId="0"/>
    <xf numFmtId="164" fontId="15" fillId="0" borderId="0"/>
    <xf numFmtId="164" fontId="15" fillId="0" borderId="0"/>
    <xf numFmtId="164" fontId="15" fillId="0" borderId="0"/>
    <xf numFmtId="164" fontId="15" fillId="0" borderId="0">
      <alignment vertical="center"/>
    </xf>
    <xf numFmtId="164" fontId="46" fillId="0" borderId="0">
      <alignment vertical="center"/>
    </xf>
    <xf numFmtId="164" fontId="15" fillId="0" borderId="0"/>
    <xf numFmtId="164" fontId="15" fillId="0" borderId="0"/>
    <xf numFmtId="164" fontId="15" fillId="0" borderId="0">
      <alignment vertical="center"/>
    </xf>
    <xf numFmtId="164" fontId="15" fillId="0" borderId="0"/>
    <xf numFmtId="164" fontId="15" fillId="0" borderId="0"/>
    <xf numFmtId="164" fontId="46" fillId="0" borderId="0"/>
    <xf numFmtId="164" fontId="21" fillId="0" borderId="0"/>
    <xf numFmtId="164" fontId="21" fillId="0" borderId="0"/>
    <xf numFmtId="164" fontId="15" fillId="0" borderId="0"/>
    <xf numFmtId="164" fontId="15" fillId="0" borderId="0"/>
    <xf numFmtId="164" fontId="21" fillId="0" borderId="0"/>
    <xf numFmtId="164" fontId="21" fillId="0" borderId="0"/>
    <xf numFmtId="164" fontId="15" fillId="0" borderId="0"/>
    <xf numFmtId="164" fontId="15" fillId="0" borderId="0"/>
    <xf numFmtId="164" fontId="46" fillId="0" borderId="0">
      <alignment vertical="center"/>
    </xf>
    <xf numFmtId="164" fontId="46" fillId="0" borderId="0">
      <alignment vertical="center"/>
    </xf>
    <xf numFmtId="164" fontId="15" fillId="0" borderId="0">
      <alignment vertical="center"/>
    </xf>
    <xf numFmtId="164" fontId="15" fillId="0" borderId="0"/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15" fillId="0" borderId="0"/>
    <xf numFmtId="164" fontId="46" fillId="0" borderId="0">
      <alignment vertical="center"/>
    </xf>
    <xf numFmtId="164" fontId="26" fillId="12" borderId="0" applyNumberFormat="0" applyBorder="0" applyAlignment="0" applyProtection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21" fillId="0" borderId="0"/>
    <xf numFmtId="164" fontId="21" fillId="0" borderId="0"/>
    <xf numFmtId="164" fontId="21" fillId="0" borderId="0"/>
    <xf numFmtId="164" fontId="21" fillId="0" borderId="0"/>
    <xf numFmtId="164" fontId="21" fillId="0" borderId="0"/>
    <xf numFmtId="164" fontId="21" fillId="0" borderId="0"/>
    <xf numFmtId="164" fontId="21" fillId="0" borderId="0"/>
    <xf numFmtId="164" fontId="21" fillId="0" borderId="0"/>
    <xf numFmtId="164" fontId="21" fillId="0" borderId="0"/>
    <xf numFmtId="164" fontId="21" fillId="0" borderId="0"/>
    <xf numFmtId="164" fontId="21" fillId="0" borderId="0"/>
    <xf numFmtId="164" fontId="21" fillId="0" borderId="0"/>
    <xf numFmtId="164" fontId="21" fillId="0" borderId="0"/>
    <xf numFmtId="164" fontId="21" fillId="0" borderId="0"/>
    <xf numFmtId="164" fontId="21" fillId="0" borderId="0"/>
    <xf numFmtId="164" fontId="21" fillId="0" borderId="0"/>
    <xf numFmtId="164" fontId="21" fillId="0" borderId="0"/>
    <xf numFmtId="164" fontId="21" fillId="0" borderId="0"/>
    <xf numFmtId="164" fontId="21" fillId="0" borderId="0"/>
    <xf numFmtId="164" fontId="21" fillId="0" borderId="0"/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46" fillId="0" borderId="0">
      <alignment vertical="center"/>
    </xf>
    <xf numFmtId="164" fontId="15" fillId="0" borderId="0"/>
    <xf numFmtId="164" fontId="15" fillId="0" borderId="0"/>
    <xf numFmtId="164" fontId="15" fillId="0" borderId="0"/>
    <xf numFmtId="164" fontId="15" fillId="0" borderId="0"/>
    <xf numFmtId="164" fontId="46" fillId="0" borderId="0"/>
    <xf numFmtId="164" fontId="46" fillId="3" borderId="14" applyNumberFormat="0" applyFont="0" applyAlignment="0" applyProtection="0">
      <alignment vertical="center"/>
    </xf>
    <xf numFmtId="164" fontId="22" fillId="0" borderId="0">
      <alignment vertical="center"/>
    </xf>
    <xf numFmtId="164" fontId="21" fillId="0" borderId="0"/>
    <xf numFmtId="164" fontId="46" fillId="0" borderId="0"/>
    <xf numFmtId="164" fontId="21" fillId="0" borderId="0"/>
    <xf numFmtId="164" fontId="23" fillId="0" borderId="0">
      <alignment vertical="center"/>
    </xf>
    <xf numFmtId="164" fontId="46" fillId="0" borderId="0"/>
    <xf numFmtId="164" fontId="41" fillId="0" borderId="0" applyNumberFormat="0" applyFill="0" applyBorder="0" applyAlignment="0" applyProtection="0"/>
    <xf numFmtId="164" fontId="39" fillId="7" borderId="0" applyNumberFormat="0" applyBorder="0" applyAlignment="0" applyProtection="0">
      <alignment vertical="center"/>
    </xf>
    <xf numFmtId="164" fontId="31" fillId="0" borderId="17" applyNumberFormat="0" applyFill="0" applyAlignment="0" applyProtection="0">
      <alignment vertical="center"/>
    </xf>
    <xf numFmtId="164" fontId="40" fillId="22" borderId="22" applyNumberFormat="0" applyAlignment="0" applyProtection="0">
      <alignment vertical="center"/>
    </xf>
    <xf numFmtId="164" fontId="42" fillId="0" borderId="0" applyNumberFormat="0" applyFill="0" applyBorder="0" applyAlignment="0" applyProtection="0">
      <alignment vertical="center"/>
    </xf>
    <xf numFmtId="164" fontId="25" fillId="0" borderId="0" applyNumberFormat="0" applyFill="0" applyBorder="0" applyAlignment="0" applyProtection="0">
      <alignment vertical="center"/>
    </xf>
    <xf numFmtId="165" fontId="15" fillId="0" borderId="0" applyFont="0" applyFill="0" applyBorder="0" applyAlignment="0" applyProtection="0">
      <alignment vertical="center"/>
    </xf>
    <xf numFmtId="164" fontId="26" fillId="24" borderId="0" applyNumberFormat="0" applyBorder="0" applyAlignment="0" applyProtection="0">
      <alignment vertical="center"/>
    </xf>
    <xf numFmtId="164" fontId="26" fillId="21" borderId="0" applyNumberFormat="0" applyBorder="0" applyAlignment="0" applyProtection="0">
      <alignment vertical="center"/>
    </xf>
    <xf numFmtId="164" fontId="26" fillId="23" borderId="0" applyNumberFormat="0" applyBorder="0" applyAlignment="0" applyProtection="0">
      <alignment vertical="center"/>
    </xf>
    <xf numFmtId="164" fontId="30" fillId="0" borderId="0">
      <alignment vertical="top"/>
    </xf>
    <xf numFmtId="164" fontId="24" fillId="0" borderId="0" applyNumberFormat="0" applyFill="0" applyBorder="0" applyAlignment="0" applyProtection="0"/>
  </cellStyleXfs>
  <cellXfs count="209">
    <xf numFmtId="164" fontId="0" fillId="0" borderId="0" xfId="0" applyFill="1">
      <alignment vertical="center"/>
    </xf>
    <xf numFmtId="164" fontId="1" fillId="2" borderId="0" xfId="0" applyFont="1" applyFill="1">
      <alignment vertical="center"/>
    </xf>
    <xf numFmtId="164" fontId="0" fillId="2" borderId="0" xfId="0" applyFill="1" applyBorder="1">
      <alignment vertical="center"/>
    </xf>
    <xf numFmtId="170" fontId="0" fillId="2" borderId="0" xfId="0" applyNumberFormat="1" applyFill="1">
      <alignment vertical="center"/>
    </xf>
    <xf numFmtId="164" fontId="0" fillId="2" borderId="0" xfId="0" applyFill="1" applyAlignment="1">
      <alignment horizontal="center" vertical="center"/>
    </xf>
    <xf numFmtId="170" fontId="0" fillId="2" borderId="0" xfId="0" applyNumberFormat="1" applyFill="1" applyAlignment="1">
      <alignment horizontal="center" vertical="center"/>
    </xf>
    <xf numFmtId="164" fontId="0" fillId="2" borderId="0" xfId="0" applyFill="1">
      <alignment vertical="center"/>
    </xf>
    <xf numFmtId="164" fontId="1" fillId="2" borderId="1" xfId="385" applyFont="1" applyFill="1" applyBorder="1" applyAlignment="1">
      <alignment horizontal="center" vertical="center"/>
    </xf>
    <xf numFmtId="164" fontId="1" fillId="2" borderId="2" xfId="385" applyFont="1" applyFill="1" applyBorder="1" applyAlignment="1">
      <alignment horizontal="center" vertical="center"/>
    </xf>
    <xf numFmtId="164" fontId="0" fillId="2" borderId="9" xfId="385" applyFont="1" applyFill="1" applyBorder="1" applyAlignment="1">
      <alignment horizontal="center" vertical="center"/>
    </xf>
    <xf numFmtId="170" fontId="0" fillId="2" borderId="1" xfId="385" applyNumberFormat="1" applyFont="1" applyFill="1" applyBorder="1" applyAlignment="1">
      <alignment horizontal="center" vertical="center"/>
    </xf>
    <xf numFmtId="170" fontId="0" fillId="2" borderId="1" xfId="385" applyNumberFormat="1" applyFont="1" applyFill="1" applyBorder="1" applyAlignment="1">
      <alignment horizontal="center" vertical="center" wrapText="1"/>
    </xf>
    <xf numFmtId="164" fontId="0" fillId="2" borderId="1" xfId="385" applyNumberFormat="1" applyFont="1" applyFill="1" applyBorder="1" applyAlignment="1">
      <alignment horizontal="center" vertical="center"/>
    </xf>
    <xf numFmtId="164" fontId="0" fillId="2" borderId="1" xfId="385" applyFont="1" applyFill="1" applyBorder="1" applyAlignment="1">
      <alignment horizontal="center" vertical="center"/>
    </xf>
    <xf numFmtId="164" fontId="0" fillId="2" borderId="9" xfId="385" applyNumberFormat="1" applyFont="1" applyFill="1" applyBorder="1" applyAlignment="1">
      <alignment horizontal="center" vertical="center"/>
    </xf>
    <xf numFmtId="164" fontId="0" fillId="2" borderId="10" xfId="385" applyFont="1" applyFill="1" applyBorder="1" applyAlignment="1">
      <alignment horizontal="center" vertical="center"/>
    </xf>
    <xf numFmtId="164" fontId="0" fillId="2" borderId="11" xfId="385" applyFont="1" applyFill="1" applyBorder="1" applyAlignment="1">
      <alignment horizontal="center" vertical="center"/>
    </xf>
    <xf numFmtId="49" fontId="1" fillId="2" borderId="1" xfId="22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5" fillId="2" borderId="4" xfId="22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170" fontId="1" fillId="2" borderId="1" xfId="0" applyNumberFormat="1" applyFont="1" applyFill="1" applyBorder="1" applyAlignment="1">
      <alignment horizontal="center" vertical="center"/>
    </xf>
    <xf numFmtId="164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170" fontId="1" fillId="2" borderId="1" xfId="385" applyNumberFormat="1" applyFont="1" applyFill="1" applyBorder="1" applyAlignment="1">
      <alignment horizontal="center" vertical="center"/>
    </xf>
    <xf numFmtId="164" fontId="1" fillId="2" borderId="0" xfId="0" applyFont="1" applyFill="1" applyBorder="1" applyAlignment="1">
      <alignment horizontal="center" vertical="center"/>
    </xf>
    <xf numFmtId="164" fontId="1" fillId="2" borderId="13" xfId="0" applyFont="1" applyFill="1" applyBorder="1" applyAlignment="1">
      <alignment horizontal="center" vertical="center"/>
    </xf>
    <xf numFmtId="170" fontId="0" fillId="2" borderId="9" xfId="385" applyNumberFormat="1" applyFont="1" applyFill="1" applyBorder="1" applyAlignment="1">
      <alignment horizontal="center" vertical="center"/>
    </xf>
    <xf numFmtId="171" fontId="0" fillId="2" borderId="9" xfId="385" applyNumberFormat="1" applyFont="1" applyFill="1" applyBorder="1" applyAlignment="1">
      <alignment horizontal="center" vertical="center"/>
    </xf>
    <xf numFmtId="164" fontId="0" fillId="2" borderId="1" xfId="385" applyFont="1" applyFill="1" applyBorder="1" applyAlignment="1">
      <alignment horizontal="center" vertical="center" wrapText="1"/>
    </xf>
    <xf numFmtId="171" fontId="0" fillId="2" borderId="1" xfId="385" applyNumberFormat="1" applyFont="1" applyFill="1" applyBorder="1" applyAlignment="1">
      <alignment horizontal="center" vertical="center"/>
    </xf>
    <xf numFmtId="170" fontId="0" fillId="2" borderId="11" xfId="385" applyNumberFormat="1" applyFont="1" applyFill="1" applyBorder="1" applyAlignment="1">
      <alignment horizontal="center" vertical="center"/>
    </xf>
    <xf numFmtId="170" fontId="6" fillId="2" borderId="1" xfId="0" applyNumberFormat="1" applyFont="1" applyFill="1" applyBorder="1" applyAlignment="1">
      <alignment horizontal="center" vertical="center" wrapText="1"/>
    </xf>
    <xf numFmtId="173" fontId="6" fillId="2" borderId="1" xfId="0" applyNumberFormat="1" applyFont="1" applyFill="1" applyBorder="1" applyAlignment="1">
      <alignment horizontal="center" vertical="center" wrapText="1"/>
    </xf>
    <xf numFmtId="49" fontId="0" fillId="2" borderId="0" xfId="0" applyNumberFormat="1" applyFill="1">
      <alignment vertical="center"/>
    </xf>
    <xf numFmtId="173" fontId="1" fillId="2" borderId="1" xfId="0" applyNumberFormat="1" applyFont="1" applyFill="1" applyBorder="1" applyAlignment="1">
      <alignment horizontal="center" vertical="center" wrapText="1"/>
    </xf>
    <xf numFmtId="170" fontId="6" fillId="2" borderId="4" xfId="0" applyNumberFormat="1" applyFont="1" applyFill="1" applyBorder="1" applyAlignment="1">
      <alignment horizontal="center" vertical="center" wrapText="1"/>
    </xf>
    <xf numFmtId="173" fontId="6" fillId="2" borderId="4" xfId="0" applyNumberFormat="1" applyFont="1" applyFill="1" applyBorder="1" applyAlignment="1">
      <alignment horizontal="center" vertical="center" wrapText="1"/>
    </xf>
    <xf numFmtId="0" fontId="1" fillId="2" borderId="4" xfId="22" applyNumberFormat="1" applyFont="1" applyFill="1" applyBorder="1" applyAlignment="1">
      <alignment vertical="center" wrapText="1"/>
    </xf>
    <xf numFmtId="173" fontId="6" fillId="2" borderId="4" xfId="0" applyNumberFormat="1" applyFont="1" applyFill="1" applyBorder="1" applyAlignment="1">
      <alignment vertical="center" wrapText="1"/>
    </xf>
    <xf numFmtId="170" fontId="6" fillId="2" borderId="1" xfId="0" applyNumberFormat="1" applyFont="1" applyFill="1" applyBorder="1" applyAlignment="1">
      <alignment vertical="center" wrapText="1"/>
    </xf>
    <xf numFmtId="173" fontId="1" fillId="2" borderId="1" xfId="0" applyNumberFormat="1" applyFont="1" applyFill="1" applyBorder="1" applyAlignment="1">
      <alignment vertical="center" wrapText="1"/>
    </xf>
    <xf numFmtId="173" fontId="1" fillId="2" borderId="4" xfId="0" applyNumberFormat="1" applyFont="1" applyFill="1" applyBorder="1" applyAlignment="1">
      <alignment horizontal="center" vertical="center" wrapText="1"/>
    </xf>
    <xf numFmtId="170" fontId="6" fillId="2" borderId="1" xfId="0" applyNumberFormat="1" applyFont="1" applyFill="1" applyBorder="1" applyAlignment="1">
      <alignment horizontal="center" vertical="center"/>
    </xf>
    <xf numFmtId="173" fontId="6" fillId="2" borderId="1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>
      <alignment vertical="center"/>
    </xf>
    <xf numFmtId="164" fontId="0" fillId="2" borderId="0" xfId="0" applyNumberFormat="1" applyFill="1" applyBorder="1">
      <alignment vertical="center"/>
    </xf>
    <xf numFmtId="164" fontId="7" fillId="2" borderId="0" xfId="0" applyFont="1" applyFill="1">
      <alignment vertical="center"/>
    </xf>
    <xf numFmtId="164" fontId="8" fillId="2" borderId="0" xfId="0" applyFont="1" applyFill="1">
      <alignment vertical="center"/>
    </xf>
    <xf numFmtId="164" fontId="9" fillId="2" borderId="0" xfId="0" applyFont="1" applyFill="1">
      <alignment vertical="center"/>
    </xf>
    <xf numFmtId="164" fontId="9" fillId="2" borderId="0" xfId="0" applyFont="1" applyFill="1" applyAlignment="1">
      <alignment vertical="center"/>
    </xf>
    <xf numFmtId="164" fontId="10" fillId="2" borderId="0" xfId="0" applyFont="1" applyFill="1" applyAlignment="1">
      <alignment horizontal="center" vertical="center"/>
    </xf>
    <xf numFmtId="164" fontId="11" fillId="2" borderId="0" xfId="0" applyFont="1" applyFill="1" applyAlignment="1">
      <alignment horizontal="center" vertical="center"/>
    </xf>
    <xf numFmtId="164" fontId="10" fillId="2" borderId="0" xfId="0" applyFont="1" applyFill="1">
      <alignment vertical="center"/>
    </xf>
    <xf numFmtId="164" fontId="10" fillId="2" borderId="0" xfId="0" applyNumberFormat="1" applyFont="1" applyFill="1" applyAlignment="1">
      <alignment horizontal="center" vertical="center"/>
    </xf>
    <xf numFmtId="173" fontId="10" fillId="2" borderId="0" xfId="0" applyNumberFormat="1" applyFont="1" applyFill="1" applyAlignment="1">
      <alignment horizontal="center" vertical="center"/>
    </xf>
    <xf numFmtId="164" fontId="7" fillId="2" borderId="6" xfId="22" applyFont="1" applyFill="1" applyBorder="1" applyAlignment="1">
      <alignment vertical="center"/>
    </xf>
    <xf numFmtId="164" fontId="7" fillId="2" borderId="7" xfId="22" applyFont="1" applyFill="1" applyBorder="1" applyAlignment="1">
      <alignment horizontal="center" vertical="center"/>
    </xf>
    <xf numFmtId="164" fontId="7" fillId="2" borderId="7" xfId="22" applyFont="1" applyFill="1" applyBorder="1" applyAlignment="1">
      <alignment vertical="center"/>
    </xf>
    <xf numFmtId="164" fontId="7" fillId="2" borderId="7" xfId="22" applyNumberFormat="1" applyFont="1" applyFill="1" applyBorder="1" applyAlignment="1">
      <alignment horizontal="center" vertical="center"/>
    </xf>
    <xf numFmtId="164" fontId="7" fillId="2" borderId="1" xfId="22" applyFont="1" applyFill="1" applyBorder="1" applyAlignment="1">
      <alignment horizontal="left" vertical="center"/>
    </xf>
    <xf numFmtId="164" fontId="7" fillId="2" borderId="1" xfId="22" applyFont="1" applyFill="1" applyBorder="1" applyAlignment="1">
      <alignment horizontal="center" vertical="center"/>
    </xf>
    <xf numFmtId="164" fontId="7" fillId="2" borderId="1" xfId="22" applyNumberFormat="1" applyFont="1" applyFill="1" applyBorder="1" applyAlignment="1">
      <alignment horizontal="center" vertical="center"/>
    </xf>
    <xf numFmtId="164" fontId="7" fillId="2" borderId="1" xfId="22" applyFont="1" applyFill="1" applyBorder="1" applyAlignment="1">
      <alignment horizontal="left"/>
    </xf>
    <xf numFmtId="164" fontId="7" fillId="2" borderId="1" xfId="22" applyFont="1" applyFill="1" applyBorder="1" applyAlignment="1">
      <alignment horizontal="center"/>
    </xf>
    <xf numFmtId="164" fontId="7" fillId="2" borderId="1" xfId="22" applyNumberFormat="1" applyFont="1" applyFill="1" applyBorder="1" applyAlignment="1">
      <alignment horizontal="center"/>
    </xf>
    <xf numFmtId="164" fontId="7" fillId="2" borderId="6" xfId="22" applyFont="1" applyFill="1" applyBorder="1" applyAlignment="1">
      <alignment horizontal="left" vertical="center"/>
    </xf>
    <xf numFmtId="164" fontId="7" fillId="2" borderId="7" xfId="22" applyFont="1" applyFill="1" applyBorder="1" applyAlignment="1">
      <alignment horizontal="left" vertical="center"/>
    </xf>
    <xf numFmtId="164" fontId="13" fillId="2" borderId="6" xfId="22" applyNumberFormat="1" applyFont="1" applyFill="1" applyBorder="1" applyAlignment="1">
      <alignment horizontal="left"/>
    </xf>
    <xf numFmtId="164" fontId="13" fillId="2" borderId="7" xfId="22" applyNumberFormat="1" applyFont="1" applyFill="1" applyBorder="1" applyAlignment="1">
      <alignment horizontal="center"/>
    </xf>
    <xf numFmtId="164" fontId="13" fillId="2" borderId="7" xfId="22" applyNumberFormat="1" applyFont="1" applyFill="1" applyBorder="1" applyAlignment="1">
      <alignment horizontal="left"/>
    </xf>
    <xf numFmtId="164" fontId="13" fillId="2" borderId="2" xfId="22" applyNumberFormat="1" applyFont="1" applyFill="1" applyBorder="1" applyAlignment="1">
      <alignment horizontal="left"/>
    </xf>
    <xf numFmtId="170" fontId="14" fillId="2" borderId="1" xfId="22" applyNumberFormat="1" applyFont="1" applyFill="1" applyBorder="1" applyAlignment="1">
      <alignment horizontal="center" vertical="center"/>
    </xf>
    <xf numFmtId="164" fontId="8" fillId="2" borderId="9" xfId="22" applyFont="1" applyFill="1" applyBorder="1" applyAlignment="1">
      <alignment horizontal="center" vertical="center" wrapText="1"/>
    </xf>
    <xf numFmtId="164" fontId="11" fillId="2" borderId="9" xfId="22" applyFont="1" applyFill="1" applyBorder="1" applyAlignment="1">
      <alignment horizontal="center" vertical="center" wrapText="1"/>
    </xf>
    <xf numFmtId="164" fontId="11" fillId="2" borderId="9" xfId="22" applyNumberFormat="1" applyFont="1" applyFill="1" applyBorder="1" applyAlignment="1">
      <alignment horizontal="center" vertical="center" wrapText="1"/>
    </xf>
    <xf numFmtId="164" fontId="11" fillId="2" borderId="10" xfId="22" applyNumberFormat="1" applyFont="1" applyFill="1" applyBorder="1" applyAlignment="1">
      <alignment horizontal="center" vertical="center" wrapText="1"/>
    </xf>
    <xf numFmtId="164" fontId="11" fillId="2" borderId="1" xfId="22" applyFont="1" applyFill="1" applyBorder="1" applyAlignment="1">
      <alignment horizontal="center" vertical="center" wrapText="1"/>
    </xf>
    <xf numFmtId="164" fontId="11" fillId="2" borderId="1" xfId="22" applyNumberFormat="1" applyFont="1" applyFill="1" applyBorder="1" applyAlignment="1">
      <alignment horizontal="center" vertical="center" wrapText="1"/>
    </xf>
    <xf numFmtId="170" fontId="11" fillId="2" borderId="1" xfId="22" applyNumberFormat="1" applyFont="1" applyFill="1" applyBorder="1" applyAlignment="1">
      <alignment horizontal="center" vertical="center" wrapText="1"/>
    </xf>
    <xf numFmtId="164" fontId="15" fillId="2" borderId="1" xfId="0" applyFont="1" applyFill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horizontal="center" vertical="center" wrapText="1"/>
    </xf>
    <xf numFmtId="164" fontId="8" fillId="2" borderId="1" xfId="0" applyFont="1" applyFill="1" applyBorder="1" applyAlignment="1">
      <alignment horizontal="center" vertical="center" wrapText="1"/>
    </xf>
    <xf numFmtId="170" fontId="7" fillId="2" borderId="1" xfId="134" applyNumberFormat="1" applyFont="1" applyFill="1" applyBorder="1" applyAlignment="1">
      <alignment horizontal="center" vertical="center" wrapText="1"/>
    </xf>
    <xf numFmtId="164" fontId="11" fillId="2" borderId="1" xfId="0" applyFont="1" applyFill="1" applyBorder="1" applyAlignment="1">
      <alignment horizontal="center" vertical="center"/>
    </xf>
    <xf numFmtId="170" fontId="7" fillId="2" borderId="1" xfId="0" applyNumberFormat="1" applyFont="1" applyFill="1" applyBorder="1" applyAlignment="1">
      <alignment horizontal="center" vertical="center"/>
    </xf>
    <xf numFmtId="164" fontId="11" fillId="2" borderId="1" xfId="0" applyFont="1" applyFill="1" applyBorder="1" applyAlignment="1">
      <alignment horizontal="center" vertical="center" wrapText="1"/>
    </xf>
    <xf numFmtId="164" fontId="15" fillId="2" borderId="0" xfId="0" applyFont="1" applyFill="1" applyAlignment="1">
      <alignment horizontal="center" vertical="center"/>
    </xf>
    <xf numFmtId="173" fontId="7" fillId="2" borderId="1" xfId="0" applyNumberFormat="1" applyFont="1" applyFill="1" applyBorder="1" applyAlignment="1">
      <alignment horizontal="center" vertical="center"/>
    </xf>
    <xf numFmtId="164" fontId="7" fillId="2" borderId="1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center" vertical="center"/>
    </xf>
    <xf numFmtId="0" fontId="16" fillId="2" borderId="1" xfId="0" applyNumberFormat="1" applyFont="1" applyFill="1" applyBorder="1" applyAlignment="1">
      <alignment horizontal="left" vertical="center" wrapText="1"/>
    </xf>
    <xf numFmtId="0" fontId="17" fillId="2" borderId="1" xfId="0" applyNumberFormat="1" applyFont="1" applyFill="1" applyBorder="1" applyAlignment="1">
      <alignment horizontal="center" vertical="center"/>
    </xf>
    <xf numFmtId="174" fontId="7" fillId="2" borderId="1" xfId="0" applyNumberFormat="1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 wrapText="1"/>
    </xf>
    <xf numFmtId="49" fontId="7" fillId="2" borderId="0" xfId="0" applyNumberFormat="1" applyFont="1" applyFill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18" fillId="2" borderId="1" xfId="0" applyNumberFormat="1" applyFont="1" applyFill="1" applyBorder="1" applyAlignment="1">
      <alignment horizontal="left" vertical="center" wrapText="1"/>
    </xf>
    <xf numFmtId="176" fontId="7" fillId="2" borderId="1" xfId="0" applyNumberFormat="1" applyFont="1" applyFill="1" applyBorder="1" applyAlignment="1">
      <alignment horizontal="center" vertical="center"/>
    </xf>
    <xf numFmtId="0" fontId="11" fillId="2" borderId="9" xfId="0" applyNumberFormat="1" applyFont="1" applyFill="1" applyBorder="1" applyAlignment="1">
      <alignment horizontal="center" vertical="center"/>
    </xf>
    <xf numFmtId="49" fontId="11" fillId="2" borderId="9" xfId="0" applyNumberFormat="1" applyFont="1" applyFill="1" applyBorder="1" applyAlignment="1">
      <alignment horizontal="center" vertical="center" wrapText="1"/>
    </xf>
    <xf numFmtId="164" fontId="7" fillId="2" borderId="9" xfId="0" applyFont="1" applyFill="1" applyBorder="1" applyAlignment="1">
      <alignment horizontal="center" vertical="center" wrapText="1"/>
    </xf>
    <xf numFmtId="0" fontId="16" fillId="2" borderId="9" xfId="0" applyNumberFormat="1" applyFont="1" applyFill="1" applyBorder="1" applyAlignment="1">
      <alignment horizontal="left" vertical="center" wrapText="1"/>
    </xf>
    <xf numFmtId="170" fontId="7" fillId="2" borderId="9" xfId="134" applyNumberFormat="1" applyFont="1" applyFill="1" applyBorder="1" applyAlignment="1">
      <alignment horizontal="center" vertical="center" wrapText="1"/>
    </xf>
    <xf numFmtId="164" fontId="11" fillId="2" borderId="9" xfId="0" applyFont="1" applyFill="1" applyBorder="1" applyAlignment="1">
      <alignment horizontal="center" vertical="center"/>
    </xf>
    <xf numFmtId="173" fontId="7" fillId="2" borderId="9" xfId="0" applyNumberFormat="1" applyFont="1" applyFill="1" applyBorder="1" applyAlignment="1">
      <alignment horizontal="center" vertical="center"/>
    </xf>
    <xf numFmtId="0" fontId="19" fillId="2" borderId="1" xfId="0" applyNumberFormat="1" applyFont="1" applyFill="1" applyBorder="1" applyAlignment="1">
      <alignment horizontal="center" vertical="center" wrapText="1"/>
    </xf>
    <xf numFmtId="164" fontId="15" fillId="2" borderId="4" xfId="0" applyFont="1" applyFill="1" applyBorder="1" applyAlignment="1">
      <alignment horizontal="center" vertical="center" wrapText="1"/>
    </xf>
    <xf numFmtId="49" fontId="11" fillId="2" borderId="4" xfId="0" applyNumberFormat="1" applyFont="1" applyFill="1" applyBorder="1" applyAlignment="1">
      <alignment horizontal="center" vertical="center" wrapText="1"/>
    </xf>
    <xf numFmtId="164" fontId="7" fillId="2" borderId="4" xfId="0" applyFont="1" applyFill="1" applyBorder="1" applyAlignment="1">
      <alignment horizontal="center" vertical="center" wrapText="1"/>
    </xf>
    <xf numFmtId="170" fontId="7" fillId="2" borderId="4" xfId="134" applyNumberFormat="1" applyFont="1" applyFill="1" applyBorder="1" applyAlignment="1">
      <alignment horizontal="center" vertical="center" wrapText="1"/>
    </xf>
    <xf numFmtId="164" fontId="11" fillId="2" borderId="4" xfId="0" applyFont="1" applyFill="1" applyBorder="1" applyAlignment="1">
      <alignment horizontal="center" vertical="center"/>
    </xf>
    <xf numFmtId="173" fontId="7" fillId="2" borderId="4" xfId="0" applyNumberFormat="1" applyFont="1" applyFill="1" applyBorder="1" applyAlignment="1">
      <alignment horizontal="center" vertical="center"/>
    </xf>
    <xf numFmtId="164" fontId="20" fillId="2" borderId="1" xfId="0" applyFont="1" applyFill="1" applyBorder="1" applyAlignment="1">
      <alignment horizontal="center" vertical="center"/>
    </xf>
    <xf numFmtId="164" fontId="20" fillId="2" borderId="9" xfId="0" applyFont="1" applyFill="1" applyBorder="1" applyAlignment="1">
      <alignment horizontal="center" vertical="center"/>
    </xf>
    <xf numFmtId="164" fontId="15" fillId="2" borderId="1" xfId="0" applyFont="1" applyFill="1" applyBorder="1" applyAlignment="1">
      <alignment horizontal="center" vertical="center"/>
    </xf>
    <xf numFmtId="164" fontId="7" fillId="2" borderId="0" xfId="22" applyFont="1" applyFill="1" applyBorder="1" applyAlignment="1">
      <alignment horizontal="center" vertical="center"/>
    </xf>
    <xf numFmtId="164" fontId="7" fillId="2" borderId="0" xfId="22" applyFont="1" applyFill="1" applyBorder="1" applyAlignment="1">
      <alignment horizontal="center"/>
    </xf>
    <xf numFmtId="164" fontId="7" fillId="2" borderId="0" xfId="0" applyNumberFormat="1" applyFont="1" applyFill="1" applyBorder="1" applyAlignment="1">
      <alignment horizontal="center" vertical="center"/>
    </xf>
    <xf numFmtId="164" fontId="7" fillId="2" borderId="0" xfId="22" applyNumberFormat="1" applyFont="1" applyFill="1" applyBorder="1" applyAlignment="1">
      <alignment horizontal="center"/>
    </xf>
    <xf numFmtId="164" fontId="7" fillId="2" borderId="0" xfId="22" applyNumberFormat="1" applyFont="1" applyFill="1" applyBorder="1" applyAlignment="1">
      <alignment horizontal="center" vertical="center"/>
    </xf>
    <xf numFmtId="175" fontId="7" fillId="2" borderId="1" xfId="22" applyNumberFormat="1" applyFont="1" applyFill="1" applyBorder="1" applyAlignment="1">
      <alignment horizontal="left" vertical="center"/>
    </xf>
    <xf numFmtId="170" fontId="7" fillId="2" borderId="1" xfId="22" applyNumberFormat="1" applyFont="1" applyFill="1" applyBorder="1" applyAlignment="1">
      <alignment horizontal="left" vertical="center"/>
    </xf>
    <xf numFmtId="175" fontId="7" fillId="2" borderId="1" xfId="22" applyNumberFormat="1" applyFont="1" applyFill="1" applyBorder="1" applyAlignment="1">
      <alignment horizontal="left"/>
    </xf>
    <xf numFmtId="170" fontId="7" fillId="2" borderId="1" xfId="22" applyNumberFormat="1" applyFont="1" applyFill="1" applyBorder="1" applyAlignment="1">
      <alignment horizontal="left"/>
    </xf>
    <xf numFmtId="172" fontId="7" fillId="2" borderId="1" xfId="22" applyNumberFormat="1" applyFont="1" applyFill="1" applyBorder="1" applyAlignment="1">
      <alignment horizontal="left"/>
    </xf>
    <xf numFmtId="175" fontId="7" fillId="2" borderId="1" xfId="22" applyNumberFormat="1" applyFont="1" applyFill="1" applyBorder="1" applyAlignment="1">
      <alignment horizontal="left" vertical="center" wrapText="1"/>
    </xf>
    <xf numFmtId="170" fontId="7" fillId="2" borderId="1" xfId="22" applyNumberFormat="1" applyFont="1" applyFill="1" applyBorder="1" applyAlignment="1">
      <alignment horizontal="left" vertical="center" wrapText="1"/>
    </xf>
    <xf numFmtId="175" fontId="7" fillId="2" borderId="7" xfId="22" applyNumberFormat="1" applyFont="1" applyFill="1" applyBorder="1" applyAlignment="1">
      <alignment horizontal="left" vertical="center"/>
    </xf>
    <xf numFmtId="170" fontId="7" fillId="2" borderId="2" xfId="22" applyNumberFormat="1" applyFont="1" applyFill="1" applyBorder="1" applyAlignment="1">
      <alignment horizontal="left" vertical="center"/>
    </xf>
    <xf numFmtId="175" fontId="13" fillId="2" borderId="1" xfId="22" applyNumberFormat="1" applyFont="1" applyFill="1" applyBorder="1" applyAlignment="1">
      <alignment horizontal="left"/>
    </xf>
    <xf numFmtId="170" fontId="13" fillId="2" borderId="1" xfId="22" applyNumberFormat="1" applyFont="1" applyFill="1" applyBorder="1" applyAlignment="1">
      <alignment horizontal="left"/>
    </xf>
    <xf numFmtId="173" fontId="11" fillId="2" borderId="11" xfId="22" applyNumberFormat="1" applyFont="1" applyFill="1" applyBorder="1" applyAlignment="1">
      <alignment horizontal="center" vertical="center" wrapText="1"/>
    </xf>
    <xf numFmtId="170" fontId="11" fillId="2" borderId="9" xfId="22" applyNumberFormat="1" applyFont="1" applyFill="1" applyBorder="1" applyAlignment="1">
      <alignment horizontal="center" vertical="center" wrapText="1"/>
    </xf>
    <xf numFmtId="173" fontId="7" fillId="2" borderId="1" xfId="312" applyNumberFormat="1" applyFont="1" applyFill="1" applyBorder="1" applyAlignment="1">
      <alignment horizontal="center" vertical="center" wrapText="1"/>
    </xf>
    <xf numFmtId="173" fontId="7" fillId="2" borderId="9" xfId="312" applyNumberFormat="1" applyFont="1" applyFill="1" applyBorder="1" applyAlignment="1">
      <alignment horizontal="center" vertical="center" wrapText="1"/>
    </xf>
    <xf numFmtId="173" fontId="7" fillId="2" borderId="4" xfId="312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/>
    </xf>
    <xf numFmtId="173" fontId="7" fillId="2" borderId="0" xfId="22" applyNumberFormat="1" applyFont="1" applyFill="1" applyBorder="1" applyAlignment="1">
      <alignment horizontal="center" vertical="center"/>
    </xf>
    <xf numFmtId="170" fontId="7" fillId="2" borderId="0" xfId="22" applyNumberFormat="1" applyFont="1" applyFill="1" applyBorder="1" applyAlignment="1">
      <alignment horizontal="center" vertical="center"/>
    </xf>
    <xf numFmtId="164" fontId="10" fillId="2" borderId="0" xfId="0" applyFont="1" applyFill="1" applyAlignment="1">
      <alignment horizontal="left" vertical="center"/>
    </xf>
    <xf numFmtId="164" fontId="12" fillId="2" borderId="6" xfId="22" applyFont="1" applyFill="1" applyBorder="1" applyAlignment="1">
      <alignment horizontal="center" vertical="center" wrapText="1"/>
    </xf>
    <xf numFmtId="164" fontId="12" fillId="2" borderId="7" xfId="22" applyFont="1" applyFill="1" applyBorder="1" applyAlignment="1">
      <alignment horizontal="center" vertical="center" wrapText="1"/>
    </xf>
    <xf numFmtId="164" fontId="12" fillId="2" borderId="2" xfId="22" applyFont="1" applyFill="1" applyBorder="1" applyAlignment="1">
      <alignment horizontal="center" vertical="center" wrapText="1"/>
    </xf>
    <xf numFmtId="164" fontId="7" fillId="2" borderId="6" xfId="22" applyNumberFormat="1" applyFont="1" applyFill="1" applyBorder="1" applyAlignment="1">
      <alignment horizontal="center" vertical="center" wrapText="1"/>
    </xf>
    <xf numFmtId="164" fontId="7" fillId="2" borderId="7" xfId="22" applyNumberFormat="1" applyFont="1" applyFill="1" applyBorder="1" applyAlignment="1">
      <alignment horizontal="center" vertical="center" wrapText="1"/>
    </xf>
    <xf numFmtId="164" fontId="7" fillId="2" borderId="2" xfId="22" applyNumberFormat="1" applyFont="1" applyFill="1" applyBorder="1" applyAlignment="1">
      <alignment horizontal="center" vertical="center" wrapText="1"/>
    </xf>
    <xf numFmtId="164" fontId="7" fillId="2" borderId="6" xfId="22" applyFont="1" applyFill="1" applyBorder="1" applyAlignment="1">
      <alignment horizontal="left" vertical="center" wrapText="1"/>
    </xf>
    <xf numFmtId="164" fontId="7" fillId="2" borderId="7" xfId="22" applyFont="1" applyFill="1" applyBorder="1" applyAlignment="1">
      <alignment horizontal="left" vertical="center" wrapText="1"/>
    </xf>
    <xf numFmtId="164" fontId="7" fillId="2" borderId="2" xfId="22" applyFont="1" applyFill="1" applyBorder="1" applyAlignment="1">
      <alignment horizontal="left" vertical="center" wrapText="1"/>
    </xf>
    <xf numFmtId="164" fontId="7" fillId="2" borderId="6" xfId="22" applyFont="1" applyFill="1" applyBorder="1" applyAlignment="1">
      <alignment horizontal="right" vertical="center" wrapText="1"/>
    </xf>
    <xf numFmtId="164" fontId="7" fillId="2" borderId="7" xfId="22" applyFont="1" applyFill="1" applyBorder="1" applyAlignment="1">
      <alignment horizontal="right" vertical="center" wrapText="1"/>
    </xf>
    <xf numFmtId="164" fontId="7" fillId="2" borderId="2" xfId="22" applyFont="1" applyFill="1" applyBorder="1" applyAlignment="1">
      <alignment horizontal="right" vertical="center" wrapText="1"/>
    </xf>
    <xf numFmtId="164" fontId="2" fillId="2" borderId="0" xfId="385" applyFont="1" applyFill="1" applyBorder="1" applyAlignment="1">
      <alignment horizontal="center" vertical="center" wrapText="1"/>
    </xf>
    <xf numFmtId="164" fontId="2" fillId="2" borderId="0" xfId="385" applyNumberFormat="1" applyFont="1" applyFill="1" applyBorder="1" applyAlignment="1">
      <alignment horizontal="center" vertical="center" wrapText="1"/>
    </xf>
    <xf numFmtId="171" fontId="2" fillId="2" borderId="0" xfId="385" applyNumberFormat="1" applyFont="1" applyFill="1" applyBorder="1" applyAlignment="1">
      <alignment horizontal="center" vertical="center" wrapText="1"/>
    </xf>
    <xf numFmtId="164" fontId="1" fillId="2" borderId="1" xfId="385" applyFont="1" applyFill="1" applyBorder="1" applyAlignment="1">
      <alignment horizontal="left" vertical="center"/>
    </xf>
    <xf numFmtId="164" fontId="1" fillId="2" borderId="1" xfId="385" applyNumberFormat="1" applyFont="1" applyFill="1" applyBorder="1" applyAlignment="1">
      <alignment horizontal="center" vertical="center"/>
    </xf>
    <xf numFmtId="164" fontId="1" fillId="2" borderId="1" xfId="385" applyFont="1" applyFill="1" applyBorder="1" applyAlignment="1">
      <alignment horizontal="center" vertical="center"/>
    </xf>
    <xf numFmtId="164" fontId="1" fillId="2" borderId="6" xfId="385" applyFont="1" applyFill="1" applyBorder="1" applyAlignment="1">
      <alignment horizontal="center" vertical="center" wrapText="1"/>
    </xf>
    <xf numFmtId="164" fontId="1" fillId="2" borderId="7" xfId="385" applyFont="1" applyFill="1" applyBorder="1" applyAlignment="1">
      <alignment horizontal="center" vertical="center" wrapText="1"/>
    </xf>
    <xf numFmtId="164" fontId="1" fillId="2" borderId="2" xfId="385" applyFont="1" applyFill="1" applyBorder="1" applyAlignment="1">
      <alignment horizontal="center" vertical="center" wrapText="1"/>
    </xf>
    <xf numFmtId="164" fontId="1" fillId="2" borderId="3" xfId="385" applyFont="1" applyFill="1" applyBorder="1" applyAlignment="1">
      <alignment horizontal="left" vertical="center" wrapText="1"/>
    </xf>
    <xf numFmtId="164" fontId="1" fillId="2" borderId="4" xfId="385" applyNumberFormat="1" applyFont="1" applyFill="1" applyBorder="1" applyAlignment="1">
      <alignment horizontal="center" vertical="center"/>
    </xf>
    <xf numFmtId="164" fontId="1" fillId="2" borderId="4" xfId="385" applyFont="1" applyFill="1" applyBorder="1" applyAlignment="1">
      <alignment horizontal="left" vertical="center"/>
    </xf>
    <xf numFmtId="164" fontId="1" fillId="2" borderId="4" xfId="385" applyFont="1" applyFill="1" applyBorder="1" applyAlignment="1">
      <alignment horizontal="center" vertical="center"/>
    </xf>
    <xf numFmtId="171" fontId="1" fillId="2" borderId="4" xfId="385" applyNumberFormat="1" applyFont="1" applyFill="1" applyBorder="1" applyAlignment="1">
      <alignment horizontal="center" vertical="center"/>
    </xf>
    <xf numFmtId="164" fontId="1" fillId="2" borderId="5" xfId="385" applyFont="1" applyFill="1" applyBorder="1" applyAlignment="1">
      <alignment horizontal="left" vertical="center"/>
    </xf>
    <xf numFmtId="171" fontId="1" fillId="2" borderId="1" xfId="385" applyNumberFormat="1" applyFont="1" applyFill="1" applyBorder="1" applyAlignment="1">
      <alignment horizontal="center" vertical="center"/>
    </xf>
    <xf numFmtId="164" fontId="1" fillId="2" borderId="6" xfId="22" applyFont="1" applyFill="1" applyBorder="1" applyAlignment="1">
      <alignment horizontal="left" vertical="center"/>
    </xf>
    <xf numFmtId="164" fontId="1" fillId="2" borderId="7" xfId="22" applyNumberFormat="1" applyFont="1" applyFill="1" applyBorder="1" applyAlignment="1">
      <alignment horizontal="center" vertical="center"/>
    </xf>
    <xf numFmtId="164" fontId="1" fillId="2" borderId="7" xfId="22" applyFont="1" applyFill="1" applyBorder="1" applyAlignment="1">
      <alignment horizontal="left" vertical="center"/>
    </xf>
    <xf numFmtId="172" fontId="1" fillId="2" borderId="7" xfId="22" applyNumberFormat="1" applyFont="1" applyFill="1" applyBorder="1" applyAlignment="1">
      <alignment horizontal="left" vertical="center"/>
    </xf>
    <xf numFmtId="170" fontId="1" fillId="2" borderId="2" xfId="22" applyNumberFormat="1" applyFont="1" applyFill="1" applyBorder="1" applyAlignment="1">
      <alignment horizontal="left" vertical="center"/>
    </xf>
    <xf numFmtId="164" fontId="1" fillId="2" borderId="5" xfId="385" applyFont="1" applyFill="1" applyBorder="1" applyAlignment="1">
      <alignment horizontal="left" vertical="center" wrapText="1"/>
    </xf>
    <xf numFmtId="164" fontId="1" fillId="2" borderId="1" xfId="385" applyNumberFormat="1" applyFont="1" applyFill="1" applyBorder="1" applyAlignment="1">
      <alignment horizontal="center" vertical="center" wrapText="1"/>
    </xf>
    <xf numFmtId="164" fontId="1" fillId="2" borderId="1" xfId="385" applyFont="1" applyFill="1" applyBorder="1" applyAlignment="1">
      <alignment horizontal="left" vertical="center" wrapText="1"/>
    </xf>
    <xf numFmtId="164" fontId="1" fillId="2" borderId="1" xfId="385" applyFont="1" applyFill="1" applyBorder="1" applyAlignment="1">
      <alignment horizontal="center" vertical="center" wrapText="1"/>
    </xf>
    <xf numFmtId="171" fontId="1" fillId="2" borderId="1" xfId="385" applyNumberFormat="1" applyFont="1" applyFill="1" applyBorder="1" applyAlignment="1">
      <alignment horizontal="center" vertical="center" wrapText="1"/>
    </xf>
    <xf numFmtId="164" fontId="0" fillId="2" borderId="8" xfId="385" applyFont="1" applyFill="1" applyBorder="1" applyAlignment="1">
      <alignment horizontal="left"/>
    </xf>
    <xf numFmtId="164" fontId="0" fillId="2" borderId="7" xfId="385" applyFont="1" applyFill="1" applyBorder="1" applyAlignment="1">
      <alignment horizontal="left"/>
    </xf>
    <xf numFmtId="164" fontId="0" fillId="2" borderId="2" xfId="385" applyFont="1" applyFill="1" applyBorder="1" applyAlignment="1">
      <alignment horizontal="left"/>
    </xf>
    <xf numFmtId="164" fontId="0" fillId="2" borderId="0" xfId="0" applyFont="1" applyFill="1" applyAlignment="1">
      <alignment horizontal="left" vertical="center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5" fillId="2" borderId="1" xfId="22" applyNumberFormat="1" applyFont="1" applyFill="1" applyBorder="1" applyAlignment="1">
      <alignment horizontal="center" vertical="center" wrapText="1"/>
    </xf>
    <xf numFmtId="49" fontId="5" fillId="2" borderId="9" xfId="22" applyNumberFormat="1" applyFont="1" applyFill="1" applyBorder="1" applyAlignment="1">
      <alignment horizontal="center" vertical="center" wrapText="1"/>
    </xf>
    <xf numFmtId="49" fontId="5" fillId="2" borderId="12" xfId="22" applyNumberFormat="1" applyFont="1" applyFill="1" applyBorder="1" applyAlignment="1">
      <alignment horizontal="center" vertical="center" wrapText="1"/>
    </xf>
    <xf numFmtId="49" fontId="5" fillId="2" borderId="4" xfId="22" applyNumberFormat="1" applyFont="1" applyFill="1" applyBorder="1" applyAlignment="1">
      <alignment horizontal="center" vertical="center" wrapText="1"/>
    </xf>
    <xf numFmtId="49" fontId="4" fillId="2" borderId="12" xfId="0" applyNumberFormat="1" applyFont="1" applyFill="1" applyBorder="1" applyAlignment="1">
      <alignment horizontal="center" vertical="center" wrapText="1"/>
    </xf>
    <xf numFmtId="170" fontId="6" fillId="2" borderId="9" xfId="0" applyNumberFormat="1" applyFont="1" applyFill="1" applyBorder="1" applyAlignment="1">
      <alignment horizontal="center" vertical="center" wrapText="1"/>
    </xf>
    <xf numFmtId="170" fontId="6" fillId="2" borderId="4" xfId="0" applyNumberFormat="1" applyFont="1" applyFill="1" applyBorder="1" applyAlignment="1">
      <alignment horizontal="center" vertical="center" wrapText="1"/>
    </xf>
    <xf numFmtId="0" fontId="1" fillId="2" borderId="1" xfId="22" applyNumberFormat="1" applyFont="1" applyFill="1" applyBorder="1" applyAlignment="1">
      <alignment horizontal="center" vertical="center" wrapText="1"/>
    </xf>
    <xf numFmtId="0" fontId="1" fillId="2" borderId="9" xfId="22" applyNumberFormat="1" applyFont="1" applyFill="1" applyBorder="1" applyAlignment="1">
      <alignment horizontal="center" vertical="center" wrapText="1"/>
    </xf>
    <xf numFmtId="0" fontId="1" fillId="2" borderId="12" xfId="22" applyNumberFormat="1" applyFont="1" applyFill="1" applyBorder="1" applyAlignment="1">
      <alignment horizontal="center" vertical="center" wrapText="1"/>
    </xf>
    <xf numFmtId="0" fontId="1" fillId="2" borderId="4" xfId="22" applyNumberFormat="1" applyFont="1" applyFill="1" applyBorder="1" applyAlignment="1">
      <alignment horizontal="center" vertical="center" wrapText="1"/>
    </xf>
    <xf numFmtId="170" fontId="6" fillId="2" borderId="12" xfId="0" applyNumberFormat="1" applyFont="1" applyFill="1" applyBorder="1" applyAlignment="1">
      <alignment horizontal="center" vertical="center" wrapText="1"/>
    </xf>
    <xf numFmtId="173" fontId="6" fillId="2" borderId="9" xfId="0" applyNumberFormat="1" applyFont="1" applyFill="1" applyBorder="1" applyAlignment="1">
      <alignment horizontal="center" vertical="center" wrapText="1"/>
    </xf>
    <xf numFmtId="173" fontId="6" fillId="2" borderId="4" xfId="0" applyNumberFormat="1" applyFont="1" applyFill="1" applyBorder="1" applyAlignment="1">
      <alignment horizontal="center" vertical="center" wrapText="1"/>
    </xf>
    <xf numFmtId="173" fontId="6" fillId="2" borderId="1" xfId="0" applyNumberFormat="1" applyFont="1" applyFill="1" applyBorder="1" applyAlignment="1">
      <alignment horizontal="center" vertical="center" wrapText="1"/>
    </xf>
    <xf numFmtId="173" fontId="6" fillId="2" borderId="12" xfId="0" applyNumberFormat="1" applyFont="1" applyFill="1" applyBorder="1" applyAlignment="1">
      <alignment horizontal="center" vertical="center" wrapText="1"/>
    </xf>
    <xf numFmtId="173" fontId="1" fillId="2" borderId="9" xfId="0" applyNumberFormat="1" applyFont="1" applyFill="1" applyBorder="1" applyAlignment="1">
      <alignment horizontal="center" vertical="center" wrapText="1"/>
    </xf>
    <xf numFmtId="173" fontId="1" fillId="2" borderId="12" xfId="0" applyNumberFormat="1" applyFont="1" applyFill="1" applyBorder="1" applyAlignment="1">
      <alignment horizontal="center" vertical="center" wrapText="1"/>
    </xf>
    <xf numFmtId="173" fontId="1" fillId="2" borderId="4" xfId="0" applyNumberFormat="1" applyFont="1" applyFill="1" applyBorder="1" applyAlignment="1">
      <alignment horizontal="center" vertical="center" wrapText="1"/>
    </xf>
  </cellXfs>
  <cellStyles count="403">
    <cellStyle name="_x0004_" xfId="60"/>
    <cellStyle name="_x0007_" xfId="59"/>
    <cellStyle name="_x0004_ 2" xfId="5"/>
    <cellStyle name="_x0007_ 2" xfId="50"/>
    <cellStyle name="_x0007_ 2 2" xfId="61"/>
    <cellStyle name="_x0007_ 2 3" xfId="63"/>
    <cellStyle name="_x0004_ 3" xfId="64"/>
    <cellStyle name="_x0007_ 3" xfId="15"/>
    <cellStyle name="_x0004_ 4" xfId="53"/>
    <cellStyle name="_x0007_ 4" xfId="65"/>
    <cellStyle name="_x0004_ 5" xfId="54"/>
    <cellStyle name="_x0007_ 5" xfId="56"/>
    <cellStyle name="_x0004_ 6" xfId="68"/>
    <cellStyle name="_x0007_ 6" xfId="69"/>
    <cellStyle name="_x0004_ 7" xfId="55"/>
    <cellStyle name="_x0007_ 7" xfId="72"/>
    <cellStyle name="_x0004_ 8" xfId="75"/>
    <cellStyle name="_x0007_ 8" xfId="76"/>
    <cellStyle name="_x0007_ 9" xfId="79"/>
    <cellStyle name="?餑_x000c_睨_x0017__x000a_帼U_x0001_0_x0005_j'_x0007__x0001__x0001_" xfId="82"/>
    <cellStyle name="?餑_x000c_睨_x0017__x000d_帼U_x0001_0_x0005_j'_x0007__x0001__x0001_" xfId="84"/>
    <cellStyle name="@ET_Style?Normal" xfId="85"/>
    <cellStyle name="_ET_STYLE_NoName_00_" xfId="86"/>
    <cellStyle name="20% - 强调文字颜色 1 2" xfId="88"/>
    <cellStyle name="20% - 强调文字颜色 2 2" xfId="89"/>
    <cellStyle name="20% - 强调文字颜色 3 2" xfId="90"/>
    <cellStyle name="20% - 强调文字颜色 4 2" xfId="91"/>
    <cellStyle name="20% - 强调文字颜色 5 2" xfId="93"/>
    <cellStyle name="20% - 强调文字颜色 6 2" xfId="96"/>
    <cellStyle name="40% - 强调文字颜色 1 2" xfId="97"/>
    <cellStyle name="40% - 强调文字颜色 2 2" xfId="98"/>
    <cellStyle name="40% - 强调文字颜色 3 2" xfId="99"/>
    <cellStyle name="40% - 强调文字颜色 4 2" xfId="36"/>
    <cellStyle name="40% - 强调文字颜色 5 2" xfId="100"/>
    <cellStyle name="40% - 强调文字颜色 6 2" xfId="101"/>
    <cellStyle name="60% - 强调文字颜色 1 2" xfId="102"/>
    <cellStyle name="60% - 强调文字颜色 2 2" xfId="103"/>
    <cellStyle name="60% - 强调文字颜色 3 2" xfId="105"/>
    <cellStyle name="60% - 强调文字颜色 4 2" xfId="107"/>
    <cellStyle name="60% - 强调文字颜色 5 2" xfId="108"/>
    <cellStyle name="60% - 强调文字颜色 6 2" xfId="62"/>
    <cellStyle name="Comma 3" xfId="109"/>
    <cellStyle name="Normal" xfId="0" builtinId="0"/>
    <cellStyle name="Normal 3" xfId="111"/>
    <cellStyle name="Virgül 2" xfId="112"/>
    <cellStyle name="Virgül 2 2" xfId="115"/>
    <cellStyle name="Virgül 2 3" xfId="116"/>
    <cellStyle name="千位分隔 2" xfId="397"/>
    <cellStyle name="千位分隔 2 2" xfId="155"/>
    <cellStyle name="好 2" xfId="392"/>
    <cellStyle name="差 2" xfId="122"/>
    <cellStyle name="已访问的超链接 2" xfId="402"/>
    <cellStyle name="常规 10" xfId="124"/>
    <cellStyle name="常规 10 2" xfId="125"/>
    <cellStyle name="常规 10 2 2 2" xfId="126"/>
    <cellStyle name="常规 11" xfId="127"/>
    <cellStyle name="常规 11 2" xfId="128"/>
    <cellStyle name="常规 12" xfId="129"/>
    <cellStyle name="常规 12 2" xfId="130"/>
    <cellStyle name="常规 13" xfId="131"/>
    <cellStyle name="常规 14" xfId="132"/>
    <cellStyle name="常规 15" xfId="133"/>
    <cellStyle name="常规 16" xfId="135"/>
    <cellStyle name="常规 17" xfId="137"/>
    <cellStyle name="常规 18" xfId="139"/>
    <cellStyle name="常规 19" xfId="141"/>
    <cellStyle name="常规 2" xfId="143"/>
    <cellStyle name="常规 2 10" xfId="144"/>
    <cellStyle name="常规 2 11" xfId="145"/>
    <cellStyle name="常规 2 12" xfId="146"/>
    <cellStyle name="常规 2 13" xfId="147"/>
    <cellStyle name="常规 2 14" xfId="148"/>
    <cellStyle name="常规 2 15" xfId="149"/>
    <cellStyle name="常规 2 16" xfId="151"/>
    <cellStyle name="常规 2 17" xfId="153"/>
    <cellStyle name="常规 2 18" xfId="156"/>
    <cellStyle name="常规 2 19" xfId="158"/>
    <cellStyle name="常规 2 2" xfId="160"/>
    <cellStyle name="常规 2 2 10" xfId="161"/>
    <cellStyle name="常规 2 2 11" xfId="162"/>
    <cellStyle name="常规 2 2 12" xfId="163"/>
    <cellStyle name="常规 2 2 13" xfId="164"/>
    <cellStyle name="常规 2 2 14" xfId="165"/>
    <cellStyle name="常规 2 2 15" xfId="166"/>
    <cellStyle name="常规 2 2 16" xfId="168"/>
    <cellStyle name="常规 2 2 17" xfId="170"/>
    <cellStyle name="常规 2 2 18" xfId="172"/>
    <cellStyle name="常规 2 2 19" xfId="174"/>
    <cellStyle name="常规 2 2 2" xfId="176"/>
    <cellStyle name="常规 2 2 20" xfId="167"/>
    <cellStyle name="常规 2 2 21" xfId="169"/>
    <cellStyle name="常规 2 2 22" xfId="171"/>
    <cellStyle name="常规 2 2 23" xfId="173"/>
    <cellStyle name="常规 2 2 24" xfId="175"/>
    <cellStyle name="常规 2 2 25" xfId="181"/>
    <cellStyle name="常规 2 2 26" xfId="183"/>
    <cellStyle name="常规 2 2 27" xfId="185"/>
    <cellStyle name="常规 2 2 28" xfId="41"/>
    <cellStyle name="常规 2 2 29" xfId="43"/>
    <cellStyle name="常规 2 2 3" xfId="188"/>
    <cellStyle name="常规 2 2 30" xfId="182"/>
    <cellStyle name="常规 2 2 31" xfId="184"/>
    <cellStyle name="常规 2 2 32" xfId="186"/>
    <cellStyle name="常规 2 2 33" xfId="42"/>
    <cellStyle name="常规 2 2 34" xfId="44"/>
    <cellStyle name="常规 2 2 35" xfId="11"/>
    <cellStyle name="常规 2 2 36" xfId="46"/>
    <cellStyle name="常规 2 2 37" xfId="39"/>
    <cellStyle name="常规 2 2 38" xfId="37"/>
    <cellStyle name="常规 2 2 4" xfId="10"/>
    <cellStyle name="常规 2 2 5" xfId="193"/>
    <cellStyle name="常规 2 2 6" xfId="118"/>
    <cellStyle name="常规 2 2 7" xfId="198"/>
    <cellStyle name="常规 2 2 8" xfId="199"/>
    <cellStyle name="常规 2 2 9" xfId="200"/>
    <cellStyle name="常规 2 20" xfId="150"/>
    <cellStyle name="常规 2 21" xfId="152"/>
    <cellStyle name="常规 2 22" xfId="154"/>
    <cellStyle name="常规 2 23" xfId="157"/>
    <cellStyle name="常规 2 24" xfId="159"/>
    <cellStyle name="常规 2 25" xfId="202"/>
    <cellStyle name="常规 2 26" xfId="16"/>
    <cellStyle name="常规 2 27" xfId="205"/>
    <cellStyle name="常规 2 28" xfId="94"/>
    <cellStyle name="常规 2 29" xfId="207"/>
    <cellStyle name="常规 2 3" xfId="209"/>
    <cellStyle name="常规 2 30" xfId="203"/>
    <cellStyle name="常规 2 31" xfId="17"/>
    <cellStyle name="常规 2 32" xfId="206"/>
    <cellStyle name="常规 2 33" xfId="95"/>
    <cellStyle name="常规 2 34" xfId="208"/>
    <cellStyle name="常规 2 35" xfId="106"/>
    <cellStyle name="常规 2 36" xfId="210"/>
    <cellStyle name="常规 2 4" xfId="211"/>
    <cellStyle name="常规 2 5" xfId="212"/>
    <cellStyle name="常规 2 6" xfId="214"/>
    <cellStyle name="常规 2 7" xfId="215"/>
    <cellStyle name="常规 2 8" xfId="216"/>
    <cellStyle name="常规 2 9" xfId="218"/>
    <cellStyle name="常规 2_Sheet1" xfId="219"/>
    <cellStyle name="常规 20" xfId="134"/>
    <cellStyle name="常规 21" xfId="136"/>
    <cellStyle name="常规 22" xfId="138"/>
    <cellStyle name="常规 23" xfId="140"/>
    <cellStyle name="常规 24" xfId="142"/>
    <cellStyle name="常规 25" xfId="220"/>
    <cellStyle name="常规 26" xfId="34"/>
    <cellStyle name="常规 27" xfId="222"/>
    <cellStyle name="常规 28" xfId="224"/>
    <cellStyle name="常规 29" xfId="228"/>
    <cellStyle name="常规 29 10" xfId="232"/>
    <cellStyle name="常规 29 11" xfId="233"/>
    <cellStyle name="常规 29 12" xfId="235"/>
    <cellStyle name="常规 29 13" xfId="237"/>
    <cellStyle name="常规 29 14" xfId="239"/>
    <cellStyle name="常规 29 15" xfId="242"/>
    <cellStyle name="常规 29 16" xfId="245"/>
    <cellStyle name="常规 29 17" xfId="247"/>
    <cellStyle name="常规 29 18" xfId="249"/>
    <cellStyle name="常规 29 19" xfId="251"/>
    <cellStyle name="常规 29 2" xfId="252"/>
    <cellStyle name="常规 29 20" xfId="243"/>
    <cellStyle name="常规 29 3" xfId="253"/>
    <cellStyle name="常规 29 4" xfId="87"/>
    <cellStyle name="常规 29 5" xfId="254"/>
    <cellStyle name="常规 29 6" xfId="83"/>
    <cellStyle name="常规 29 7" xfId="255"/>
    <cellStyle name="常规 29 8" xfId="257"/>
    <cellStyle name="常规 29 9" xfId="258"/>
    <cellStyle name="常规 3" xfId="92"/>
    <cellStyle name="常规 3 10" xfId="259"/>
    <cellStyle name="常规 3 11" xfId="260"/>
    <cellStyle name="常规 3 12" xfId="261"/>
    <cellStyle name="常规 3 13" xfId="262"/>
    <cellStyle name="常规 3 14" xfId="12"/>
    <cellStyle name="常规 3 15" xfId="263"/>
    <cellStyle name="常规 3 16" xfId="265"/>
    <cellStyle name="常规 3 17" xfId="267"/>
    <cellStyle name="常规 3 18" xfId="269"/>
    <cellStyle name="常规 3 19" xfId="271"/>
    <cellStyle name="常规 3 2" xfId="234"/>
    <cellStyle name="常规 3 2 2" xfId="275"/>
    <cellStyle name="常规 3 2 2 2" xfId="276"/>
    <cellStyle name="常规 3 2 3" xfId="277"/>
    <cellStyle name="常规 3 20" xfId="264"/>
    <cellStyle name="常规 3 21" xfId="266"/>
    <cellStyle name="常规 3 22" xfId="268"/>
    <cellStyle name="常规 3 23" xfId="270"/>
    <cellStyle name="常规 3 24" xfId="272"/>
    <cellStyle name="常规 3 25" xfId="278"/>
    <cellStyle name="常规 3 26" xfId="282"/>
    <cellStyle name="常规 3 27" xfId="4"/>
    <cellStyle name="常规 3 28" xfId="286"/>
    <cellStyle name="常规 3 29" xfId="290"/>
    <cellStyle name="常规 3 3" xfId="236"/>
    <cellStyle name="常规 3 3 2" xfId="296"/>
    <cellStyle name="常规 3 30" xfId="279"/>
    <cellStyle name="常规 3 31" xfId="283"/>
    <cellStyle name="常规 3 32" xfId="3"/>
    <cellStyle name="常规 3 33" xfId="287"/>
    <cellStyle name="常规 3 34" xfId="291"/>
    <cellStyle name="常规 3 35" xfId="297"/>
    <cellStyle name="常规 3 36" xfId="300"/>
    <cellStyle name="常规 3 4" xfId="238"/>
    <cellStyle name="常规 3 4 2" xfId="204"/>
    <cellStyle name="常规 3 5" xfId="240"/>
    <cellStyle name="常规 3 5 2" xfId="256"/>
    <cellStyle name="常规 3 6" xfId="244"/>
    <cellStyle name="常规 3 6 2" xfId="303"/>
    <cellStyle name="常规 3 7" xfId="246"/>
    <cellStyle name="常规 3 8" xfId="248"/>
    <cellStyle name="常规 3 9" xfId="250"/>
    <cellStyle name="常规 3_TCC项目--装箱清单51-79" xfId="19"/>
    <cellStyle name="常规 30" xfId="221"/>
    <cellStyle name="常规 31" xfId="35"/>
    <cellStyle name="常规 32" xfId="223"/>
    <cellStyle name="常规 33" xfId="225"/>
    <cellStyle name="常规 34" xfId="229"/>
    <cellStyle name="常规 35" xfId="304"/>
    <cellStyle name="常规 36" xfId="308"/>
    <cellStyle name="常规 37" xfId="177"/>
    <cellStyle name="常规 38" xfId="189"/>
    <cellStyle name="常规 39" xfId="9"/>
    <cellStyle name="常规 4" xfId="312"/>
    <cellStyle name="常规 4 10" xfId="313"/>
    <cellStyle name="常规 4 11" xfId="29"/>
    <cellStyle name="常规 4 12" xfId="23"/>
    <cellStyle name="常规 4 13" xfId="20"/>
    <cellStyle name="常规 4 14" xfId="31"/>
    <cellStyle name="常规 4 15" xfId="47"/>
    <cellStyle name="常规 4 16" xfId="51"/>
    <cellStyle name="常规 4 17" xfId="14"/>
    <cellStyle name="常规 4 18" xfId="66"/>
    <cellStyle name="常规 4 19" xfId="57"/>
    <cellStyle name="常规 4 2" xfId="314"/>
    <cellStyle name="常规 4 2 2" xfId="315"/>
    <cellStyle name="常规 4 20" xfId="48"/>
    <cellStyle name="常规 4 21" xfId="52"/>
    <cellStyle name="常规 4 22" xfId="13"/>
    <cellStyle name="常规 4 23" xfId="67"/>
    <cellStyle name="常规 4 24" xfId="58"/>
    <cellStyle name="常规 4 25" xfId="70"/>
    <cellStyle name="常规 4 26" xfId="73"/>
    <cellStyle name="常规 4 27" xfId="77"/>
    <cellStyle name="常规 4 28" xfId="80"/>
    <cellStyle name="常规 4 29" xfId="317"/>
    <cellStyle name="常规 4 3" xfId="319"/>
    <cellStyle name="常规 4 30" xfId="71"/>
    <cellStyle name="常规 4 31" xfId="74"/>
    <cellStyle name="常规 4 32" xfId="78"/>
    <cellStyle name="常规 4 33" xfId="81"/>
    <cellStyle name="常规 4 34" xfId="318"/>
    <cellStyle name="常规 4 35" xfId="320"/>
    <cellStyle name="常规 4 36" xfId="321"/>
    <cellStyle name="常规 4 4" xfId="316"/>
    <cellStyle name="常规 4 5" xfId="322"/>
    <cellStyle name="常规 4 6" xfId="324"/>
    <cellStyle name="常规 4 7" xfId="325"/>
    <cellStyle name="常规 4 8" xfId="326"/>
    <cellStyle name="常规 4 9" xfId="327"/>
    <cellStyle name="常规 40" xfId="305"/>
    <cellStyle name="常规 41" xfId="309"/>
    <cellStyle name="常规 42" xfId="178"/>
    <cellStyle name="常规 43" xfId="190"/>
    <cellStyle name="常规 44" xfId="8"/>
    <cellStyle name="常规 45" xfId="194"/>
    <cellStyle name="常规 5" xfId="104"/>
    <cellStyle name="常规 5 10" xfId="328"/>
    <cellStyle name="常规 5 11" xfId="329"/>
    <cellStyle name="常规 5 12" xfId="330"/>
    <cellStyle name="常规 5 13" xfId="331"/>
    <cellStyle name="常规 5 14" xfId="332"/>
    <cellStyle name="常规 5 15" xfId="333"/>
    <cellStyle name="常规 5 16" xfId="335"/>
    <cellStyle name="常规 5 17" xfId="32"/>
    <cellStyle name="常规 5 18" xfId="337"/>
    <cellStyle name="常规 5 19" xfId="339"/>
    <cellStyle name="常规 5 2" xfId="24"/>
    <cellStyle name="常规 5 20" xfId="334"/>
    <cellStyle name="常规 5 21" xfId="336"/>
    <cellStyle name="常规 5 22" xfId="33"/>
    <cellStyle name="常规 5 23" xfId="338"/>
    <cellStyle name="常规 5 24" xfId="340"/>
    <cellStyle name="常规 5 3" xfId="341"/>
    <cellStyle name="常规 5 4" xfId="342"/>
    <cellStyle name="常规 5 5" xfId="343"/>
    <cellStyle name="常规 5 6" xfId="344"/>
    <cellStyle name="常规 5 7" xfId="345"/>
    <cellStyle name="常规 5 8" xfId="346"/>
    <cellStyle name="常规 5 9" xfId="347"/>
    <cellStyle name="常规 50" xfId="195"/>
    <cellStyle name="常规 50 10" xfId="348"/>
    <cellStyle name="常规 50 11" xfId="350"/>
    <cellStyle name="常规 50 12" xfId="352"/>
    <cellStyle name="常规 50 13" xfId="354"/>
    <cellStyle name="常规 50 14" xfId="356"/>
    <cellStyle name="常规 50 15" xfId="358"/>
    <cellStyle name="常规 50 16" xfId="360"/>
    <cellStyle name="常规 50 17" xfId="38"/>
    <cellStyle name="常规 50 18" xfId="361"/>
    <cellStyle name="常规 50 19" xfId="362"/>
    <cellStyle name="常规 50 2" xfId="363"/>
    <cellStyle name="常规 50 20" xfId="359"/>
    <cellStyle name="常规 50 3" xfId="123"/>
    <cellStyle name="常规 50 4" xfId="364"/>
    <cellStyle name="常规 50 5" xfId="365"/>
    <cellStyle name="常规 50 6" xfId="366"/>
    <cellStyle name="常规 50 7" xfId="27"/>
    <cellStyle name="常规 50 8" xfId="28"/>
    <cellStyle name="常规 50 9" xfId="30"/>
    <cellStyle name="常规 54" xfId="201"/>
    <cellStyle name="常规 54 10" xfId="367"/>
    <cellStyle name="常规 54 11" xfId="368"/>
    <cellStyle name="常规 54 12" xfId="369"/>
    <cellStyle name="常规 54 13" xfId="370"/>
    <cellStyle name="常规 54 14" xfId="371"/>
    <cellStyle name="常规 54 15" xfId="372"/>
    <cellStyle name="常规 54 16" xfId="374"/>
    <cellStyle name="常规 54 17" xfId="375"/>
    <cellStyle name="常规 54 18" xfId="376"/>
    <cellStyle name="常规 54 19" xfId="25"/>
    <cellStyle name="常规 54 2" xfId="26"/>
    <cellStyle name="常规 54 20" xfId="373"/>
    <cellStyle name="常规 54 3" xfId="377"/>
    <cellStyle name="常规 54 4" xfId="378"/>
    <cellStyle name="常规 54 5" xfId="349"/>
    <cellStyle name="常规 54 6" xfId="351"/>
    <cellStyle name="常规 54 7" xfId="353"/>
    <cellStyle name="常规 54 8" xfId="355"/>
    <cellStyle name="常规 54 9" xfId="357"/>
    <cellStyle name="常规 57" xfId="379"/>
    <cellStyle name="常规 57 10" xfId="273"/>
    <cellStyle name="常规 57 11" xfId="280"/>
    <cellStyle name="常规 57 12" xfId="284"/>
    <cellStyle name="常规 57 13" xfId="2"/>
    <cellStyle name="常规 57 14" xfId="288"/>
    <cellStyle name="常规 57 15" xfId="292"/>
    <cellStyle name="常规 57 16" xfId="298"/>
    <cellStyle name="常规 57 17" xfId="301"/>
    <cellStyle name="常规 57 18" xfId="381"/>
    <cellStyle name="常规 57 19" xfId="113"/>
    <cellStyle name="常规 57 2" xfId="226"/>
    <cellStyle name="常规 57 20" xfId="293"/>
    <cellStyle name="常规 57 3" xfId="230"/>
    <cellStyle name="常规 57 4" xfId="306"/>
    <cellStyle name="常规 57 5" xfId="310"/>
    <cellStyle name="常规 57 6" xfId="179"/>
    <cellStyle name="常规 57 7" xfId="191"/>
    <cellStyle name="常规 57 8" xfId="7"/>
    <cellStyle name="常规 57 9" xfId="196"/>
    <cellStyle name="常规 6" xfId="22"/>
    <cellStyle name="常规 6 2" xfId="383"/>
    <cellStyle name="常规 6 4" xfId="385"/>
    <cellStyle name="常规 62" xfId="380"/>
    <cellStyle name="常规 62 10" xfId="274"/>
    <cellStyle name="常规 62 11" xfId="281"/>
    <cellStyle name="常规 62 12" xfId="285"/>
    <cellStyle name="常规 62 13" xfId="1"/>
    <cellStyle name="常规 62 14" xfId="289"/>
    <cellStyle name="常规 62 15" xfId="294"/>
    <cellStyle name="常规 62 16" xfId="299"/>
    <cellStyle name="常规 62 17" xfId="302"/>
    <cellStyle name="常规 62 18" xfId="382"/>
    <cellStyle name="常规 62 19" xfId="114"/>
    <cellStyle name="常规 62 2" xfId="227"/>
    <cellStyle name="常规 62 20" xfId="295"/>
    <cellStyle name="常规 62 3" xfId="231"/>
    <cellStyle name="常规 62 4" xfId="307"/>
    <cellStyle name="常规 62 5" xfId="311"/>
    <cellStyle name="常规 62 6" xfId="180"/>
    <cellStyle name="常规 62 7" xfId="192"/>
    <cellStyle name="常规 62 8" xfId="6"/>
    <cellStyle name="常规 62 9" xfId="197"/>
    <cellStyle name="常规 7" xfId="386"/>
    <cellStyle name="常规 7 2" xfId="387"/>
    <cellStyle name="常规 8" xfId="388"/>
    <cellStyle name="常规 8 2" xfId="40"/>
    <cellStyle name="常规 9" xfId="389"/>
    <cellStyle name="常规 9 2" xfId="390"/>
    <cellStyle name="强调文字颜色 1 2" xfId="398"/>
    <cellStyle name="强调文字颜色 2 2" xfId="399"/>
    <cellStyle name="强调文字颜色 3 2" xfId="400"/>
    <cellStyle name="强调文字颜色 4 2" xfId="213"/>
    <cellStyle name="强调文字颜色 5 2" xfId="241"/>
    <cellStyle name="强调文字颜色 6 2" xfId="323"/>
    <cellStyle name="普通" xfId="21"/>
    <cellStyle name="标题 1 2" xfId="117"/>
    <cellStyle name="标题 2 2" xfId="119"/>
    <cellStyle name="标题 3 2" xfId="120"/>
    <cellStyle name="标题 4 2" xfId="121"/>
    <cellStyle name="标题 5" xfId="110"/>
    <cellStyle name="样式 1" xfId="401"/>
    <cellStyle name="检查单元格 2" xfId="394"/>
    <cellStyle name="汇总 2" xfId="393"/>
    <cellStyle name="注释 2" xfId="384"/>
    <cellStyle name="解释性文本 2" xfId="395"/>
    <cellStyle name="警告文本 2" xfId="396"/>
    <cellStyle name="计算 2" xfId="18"/>
    <cellStyle name="超链接 2" xfId="391"/>
    <cellStyle name="输入 2" xfId="217"/>
    <cellStyle name="输出 2" xfId="45"/>
    <cellStyle name="适中 2" xfId="49"/>
    <cellStyle name="链接单元格 2" xfId="187"/>
  </cellStyles>
  <dxfs count="17"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zoomScale="82" zoomScaleNormal="82" workbookViewId="0">
      <selection activeCell="M59" sqref="M59"/>
    </sheetView>
  </sheetViews>
  <sheetFormatPr baseColWidth="10" defaultColWidth="9" defaultRowHeight="14.25"/>
  <cols>
    <col min="1" max="1" width="6.375" style="55" customWidth="1"/>
    <col min="2" max="2" width="19.125" style="56" customWidth="1"/>
    <col min="3" max="3" width="7.125" style="57" customWidth="1"/>
    <col min="4" max="4" width="18.125" style="55" customWidth="1"/>
    <col min="5" max="5" width="19.625" style="58" customWidth="1"/>
    <col min="6" max="6" width="15.75" style="57" customWidth="1"/>
    <col min="7" max="7" width="8.375" style="55" customWidth="1"/>
    <col min="8" max="8" width="10.75" style="55" customWidth="1"/>
    <col min="9" max="9" width="15.125" style="59" customWidth="1"/>
    <col min="10" max="10" width="13.25" style="55" customWidth="1"/>
    <col min="11" max="16384" width="9" style="57"/>
  </cols>
  <sheetData>
    <row r="1" spans="1:10" ht="38.25" customHeight="1">
      <c r="A1" s="146" t="s">
        <v>0</v>
      </c>
      <c r="B1" s="147"/>
      <c r="C1" s="147"/>
      <c r="D1" s="147"/>
      <c r="E1" s="147"/>
      <c r="F1" s="147"/>
      <c r="G1" s="147"/>
      <c r="H1" s="147"/>
      <c r="I1" s="147"/>
      <c r="J1" s="148"/>
    </row>
    <row r="2" spans="1:10" s="51" customFormat="1" ht="72" customHeight="1">
      <c r="A2" s="60" t="s">
        <v>1</v>
      </c>
      <c r="B2" s="61"/>
      <c r="C2" s="62"/>
      <c r="D2" s="63"/>
      <c r="E2" s="63"/>
      <c r="F2" s="60" t="s">
        <v>2</v>
      </c>
      <c r="H2" s="149" t="s">
        <v>3</v>
      </c>
      <c r="I2" s="150"/>
      <c r="J2" s="151"/>
    </row>
    <row r="3" spans="1:10" s="51" customFormat="1" ht="27" customHeight="1">
      <c r="A3" s="64" t="s">
        <v>4</v>
      </c>
      <c r="B3" s="65"/>
      <c r="C3" s="64"/>
      <c r="D3" s="66"/>
      <c r="E3" s="66"/>
      <c r="F3" s="66"/>
      <c r="G3" s="64"/>
      <c r="H3" s="66"/>
      <c r="I3" s="126"/>
      <c r="J3" s="127"/>
    </row>
    <row r="4" spans="1:10" s="51" customFormat="1" ht="27" customHeight="1">
      <c r="A4" s="64" t="s">
        <v>5</v>
      </c>
      <c r="B4" s="65"/>
      <c r="C4" s="64"/>
      <c r="D4" s="66"/>
      <c r="E4" s="66"/>
      <c r="F4" s="66"/>
      <c r="G4" s="64"/>
      <c r="H4" s="66"/>
      <c r="I4" s="126"/>
      <c r="J4" s="127"/>
    </row>
    <row r="5" spans="1:10" s="51" customFormat="1" ht="27" customHeight="1">
      <c r="A5" s="67" t="s">
        <v>6</v>
      </c>
      <c r="B5" s="68"/>
      <c r="C5" s="67"/>
      <c r="D5" s="69"/>
      <c r="E5" s="69"/>
      <c r="F5" s="69"/>
      <c r="G5" s="67"/>
      <c r="H5" s="69"/>
      <c r="I5" s="128"/>
      <c r="J5" s="129"/>
    </row>
    <row r="6" spans="1:10" s="51" customFormat="1" ht="27" customHeight="1">
      <c r="A6" s="67" t="s">
        <v>7</v>
      </c>
      <c r="B6" s="69"/>
      <c r="C6" s="67"/>
      <c r="D6" s="69"/>
      <c r="E6" s="69"/>
      <c r="F6" s="69"/>
      <c r="G6" s="67"/>
      <c r="H6" s="69"/>
      <c r="I6" s="130"/>
      <c r="J6" s="129"/>
    </row>
    <row r="7" spans="1:10" s="51" customFormat="1" ht="27" customHeight="1">
      <c r="A7" s="152" t="s">
        <v>8</v>
      </c>
      <c r="B7" s="153"/>
      <c r="C7" s="153"/>
      <c r="D7" s="153"/>
      <c r="E7" s="153"/>
      <c r="F7" s="153"/>
      <c r="G7" s="153"/>
      <c r="H7" s="154"/>
      <c r="I7" s="131"/>
      <c r="J7" s="132"/>
    </row>
    <row r="8" spans="1:10" s="51" customFormat="1" ht="24" customHeight="1">
      <c r="A8" s="152" t="s">
        <v>9</v>
      </c>
      <c r="B8" s="153"/>
      <c r="C8" s="153"/>
      <c r="D8" s="153"/>
      <c r="E8" s="153"/>
      <c r="F8" s="153"/>
      <c r="G8" s="153"/>
      <c r="H8" s="154"/>
      <c r="I8" s="131"/>
      <c r="J8" s="132"/>
    </row>
    <row r="9" spans="1:10" s="51" customFormat="1" ht="23.25" customHeight="1">
      <c r="A9" s="70" t="s">
        <v>10</v>
      </c>
      <c r="B9" s="61"/>
      <c r="C9" s="71"/>
      <c r="D9" s="63"/>
      <c r="E9" s="63"/>
      <c r="F9" s="63"/>
      <c r="G9" s="71"/>
      <c r="H9" s="63"/>
      <c r="I9" s="133"/>
      <c r="J9" s="134"/>
    </row>
    <row r="10" spans="1:10" ht="23.25" customHeight="1">
      <c r="A10" s="72" t="s">
        <v>11</v>
      </c>
      <c r="B10" s="73"/>
      <c r="C10" s="74"/>
      <c r="D10" s="73"/>
      <c r="E10" s="73"/>
      <c r="F10" s="74"/>
      <c r="G10" s="74"/>
      <c r="H10" s="75"/>
      <c r="I10" s="135"/>
      <c r="J10" s="136"/>
    </row>
    <row r="11" spans="1:10" ht="21" customHeight="1">
      <c r="A11" s="76">
        <v>1</v>
      </c>
      <c r="B11" s="76">
        <v>2</v>
      </c>
      <c r="C11" s="76">
        <v>3</v>
      </c>
      <c r="D11" s="76">
        <v>4</v>
      </c>
      <c r="E11" s="76">
        <v>5</v>
      </c>
      <c r="F11" s="76">
        <v>6</v>
      </c>
      <c r="G11" s="76">
        <v>7</v>
      </c>
      <c r="H11" s="76">
        <v>8</v>
      </c>
      <c r="I11" s="76">
        <v>9</v>
      </c>
      <c r="J11" s="76">
        <v>10</v>
      </c>
    </row>
    <row r="12" spans="1:10" s="52" customFormat="1" ht="36.950000000000003" customHeight="1">
      <c r="A12" s="77" t="s">
        <v>12</v>
      </c>
      <c r="B12" s="78" t="s">
        <v>13</v>
      </c>
      <c r="C12" s="77" t="s">
        <v>14</v>
      </c>
      <c r="D12" s="79" t="s">
        <v>15</v>
      </c>
      <c r="E12" s="79" t="s">
        <v>16</v>
      </c>
      <c r="F12" s="80" t="s">
        <v>17</v>
      </c>
      <c r="G12" s="81" t="s">
        <v>18</v>
      </c>
      <c r="H12" s="82" t="s">
        <v>19</v>
      </c>
      <c r="I12" s="137" t="s">
        <v>20</v>
      </c>
      <c r="J12" s="138" t="s">
        <v>21</v>
      </c>
    </row>
    <row r="13" spans="1:10" s="53" customFormat="1" ht="32.450000000000003" customHeight="1">
      <c r="A13" s="83">
        <v>1</v>
      </c>
      <c r="B13" s="84" t="s">
        <v>22</v>
      </c>
      <c r="C13" s="85"/>
      <c r="D13" s="86" t="s">
        <v>23</v>
      </c>
      <c r="E13" s="86"/>
      <c r="F13" s="87">
        <v>8421999090</v>
      </c>
      <c r="G13" s="88" t="s">
        <v>24</v>
      </c>
      <c r="H13" s="89">
        <v>50</v>
      </c>
      <c r="I13" s="139">
        <v>402.72</v>
      </c>
      <c r="J13" s="92">
        <f t="shared" ref="J13:J57" si="0">I13*H13</f>
        <v>20136</v>
      </c>
    </row>
    <row r="14" spans="1:10" s="53" customFormat="1" ht="32.450000000000003" customHeight="1">
      <c r="A14" s="83">
        <v>2</v>
      </c>
      <c r="B14" s="90" t="s">
        <v>25</v>
      </c>
      <c r="C14" s="85"/>
      <c r="D14" s="91" t="s">
        <v>26</v>
      </c>
      <c r="E14" s="90"/>
      <c r="F14" s="87">
        <v>9405409000</v>
      </c>
      <c r="G14" s="88" t="s">
        <v>27</v>
      </c>
      <c r="H14" s="92">
        <v>141</v>
      </c>
      <c r="I14" s="139">
        <v>37.549999999999997</v>
      </c>
      <c r="J14" s="92">
        <f t="shared" si="0"/>
        <v>5294.5499999999993</v>
      </c>
    </row>
    <row r="15" spans="1:10" s="53" customFormat="1" ht="32.450000000000003" customHeight="1">
      <c r="A15" s="83">
        <v>3</v>
      </c>
      <c r="B15" s="90" t="s">
        <v>28</v>
      </c>
      <c r="C15" s="85"/>
      <c r="D15" s="93" t="s">
        <v>29</v>
      </c>
      <c r="E15" s="93"/>
      <c r="F15" s="87">
        <v>8504409999</v>
      </c>
      <c r="G15" s="88" t="s">
        <v>30</v>
      </c>
      <c r="H15" s="92">
        <v>43</v>
      </c>
      <c r="I15" s="139">
        <v>775.88</v>
      </c>
      <c r="J15" s="92">
        <f t="shared" si="0"/>
        <v>33362.839999999997</v>
      </c>
    </row>
    <row r="16" spans="1:10" s="53" customFormat="1" ht="32.450000000000003" customHeight="1">
      <c r="A16" s="83">
        <v>4</v>
      </c>
      <c r="B16" s="90" t="s">
        <v>31</v>
      </c>
      <c r="C16" s="94"/>
      <c r="D16" s="93" t="s">
        <v>32</v>
      </c>
      <c r="E16" s="86"/>
      <c r="F16" s="87">
        <v>8504409999</v>
      </c>
      <c r="G16" s="88" t="s">
        <v>30</v>
      </c>
      <c r="H16" s="89">
        <v>2</v>
      </c>
      <c r="I16" s="139">
        <v>1026.79</v>
      </c>
      <c r="J16" s="92">
        <f t="shared" si="0"/>
        <v>2053.58</v>
      </c>
    </row>
    <row r="17" spans="1:10" s="53" customFormat="1" ht="32.450000000000003" customHeight="1">
      <c r="A17" s="83">
        <v>5</v>
      </c>
      <c r="B17" s="95" t="s">
        <v>33</v>
      </c>
      <c r="C17" s="85"/>
      <c r="D17" s="86" t="s">
        <v>34</v>
      </c>
      <c r="E17" s="96"/>
      <c r="F17" s="97">
        <v>8413910000</v>
      </c>
      <c r="G17" s="88" t="s">
        <v>27</v>
      </c>
      <c r="H17" s="98">
        <v>12</v>
      </c>
      <c r="I17" s="139">
        <v>649.83000000000004</v>
      </c>
      <c r="J17" s="92">
        <f t="shared" si="0"/>
        <v>7797.9600000000009</v>
      </c>
    </row>
    <row r="18" spans="1:10" s="53" customFormat="1" ht="32.450000000000003" customHeight="1">
      <c r="A18" s="83">
        <v>6</v>
      </c>
      <c r="B18" s="84" t="s">
        <v>35</v>
      </c>
      <c r="C18" s="85"/>
      <c r="D18" s="86" t="s">
        <v>36</v>
      </c>
      <c r="E18" s="86"/>
      <c r="F18" s="97">
        <v>8413910000</v>
      </c>
      <c r="G18" s="88" t="s">
        <v>27</v>
      </c>
      <c r="H18" s="89">
        <v>4</v>
      </c>
      <c r="I18" s="139">
        <v>178.84</v>
      </c>
      <c r="J18" s="92">
        <f t="shared" si="0"/>
        <v>715.36</v>
      </c>
    </row>
    <row r="19" spans="1:10" s="54" customFormat="1" ht="32.450000000000003" customHeight="1">
      <c r="A19" s="83">
        <v>7</v>
      </c>
      <c r="B19" s="90" t="s">
        <v>37</v>
      </c>
      <c r="C19" s="85"/>
      <c r="D19" s="93" t="s">
        <v>38</v>
      </c>
      <c r="E19" s="93"/>
      <c r="F19" s="87">
        <v>8479909090</v>
      </c>
      <c r="G19" s="88" t="s">
        <v>27</v>
      </c>
      <c r="H19" s="89">
        <v>2</v>
      </c>
      <c r="I19" s="139">
        <v>218.76</v>
      </c>
      <c r="J19" s="92">
        <f t="shared" si="0"/>
        <v>437.52</v>
      </c>
    </row>
    <row r="20" spans="1:10" s="54" customFormat="1" ht="32.450000000000003" customHeight="1">
      <c r="A20" s="83">
        <v>8</v>
      </c>
      <c r="B20" s="90" t="s">
        <v>39</v>
      </c>
      <c r="C20" s="85"/>
      <c r="D20" s="99" t="s">
        <v>40</v>
      </c>
      <c r="E20" s="93"/>
      <c r="F20" s="87">
        <v>8483409090</v>
      </c>
      <c r="G20" s="88" t="s">
        <v>41</v>
      </c>
      <c r="H20" s="89">
        <v>1</v>
      </c>
      <c r="I20" s="139">
        <v>9542.93</v>
      </c>
      <c r="J20" s="92">
        <f t="shared" si="0"/>
        <v>9542.93</v>
      </c>
    </row>
    <row r="21" spans="1:10" s="54" customFormat="1" ht="32.450000000000003" customHeight="1">
      <c r="A21" s="83">
        <v>9</v>
      </c>
      <c r="B21" s="90" t="s">
        <v>42</v>
      </c>
      <c r="C21" s="85"/>
      <c r="D21" s="99" t="s">
        <v>43</v>
      </c>
      <c r="E21" s="93"/>
      <c r="F21" s="87">
        <v>3923210000</v>
      </c>
      <c r="G21" s="88" t="s">
        <v>44</v>
      </c>
      <c r="H21" s="89">
        <v>130000</v>
      </c>
      <c r="I21" s="139">
        <v>0.01</v>
      </c>
      <c r="J21" s="92">
        <f t="shared" si="0"/>
        <v>1300</v>
      </c>
    </row>
    <row r="22" spans="1:10" s="54" customFormat="1" ht="32.450000000000003" customHeight="1">
      <c r="A22" s="83">
        <v>10</v>
      </c>
      <c r="B22" s="88" t="s">
        <v>45</v>
      </c>
      <c r="C22" s="85"/>
      <c r="D22" s="86" t="s">
        <v>46</v>
      </c>
      <c r="E22" s="86"/>
      <c r="F22" s="87">
        <v>8514300090</v>
      </c>
      <c r="G22" s="88" t="s">
        <v>30</v>
      </c>
      <c r="H22" s="89">
        <v>10</v>
      </c>
      <c r="I22" s="139">
        <v>14.98</v>
      </c>
      <c r="J22" s="92">
        <f t="shared" si="0"/>
        <v>149.80000000000001</v>
      </c>
    </row>
    <row r="23" spans="1:10" s="54" customFormat="1" ht="32.450000000000003" customHeight="1">
      <c r="A23" s="83">
        <v>11</v>
      </c>
      <c r="B23" s="95" t="s">
        <v>47</v>
      </c>
      <c r="C23" s="85"/>
      <c r="D23" s="93" t="s">
        <v>48</v>
      </c>
      <c r="E23" s="96"/>
      <c r="F23" s="87">
        <v>3923300000</v>
      </c>
      <c r="G23" s="88" t="s">
        <v>44</v>
      </c>
      <c r="H23" s="89">
        <v>100</v>
      </c>
      <c r="I23" s="139">
        <v>0.81</v>
      </c>
      <c r="J23" s="92">
        <f t="shared" si="0"/>
        <v>81</v>
      </c>
    </row>
    <row r="24" spans="1:10" s="54" customFormat="1" ht="32.450000000000003" customHeight="1">
      <c r="A24" s="83">
        <v>12</v>
      </c>
      <c r="B24" s="90" t="s">
        <v>49</v>
      </c>
      <c r="C24" s="85"/>
      <c r="D24" s="93" t="s">
        <v>50</v>
      </c>
      <c r="E24" s="93"/>
      <c r="F24" s="87">
        <v>8419899090</v>
      </c>
      <c r="G24" s="88" t="s">
        <v>30</v>
      </c>
      <c r="H24" s="92">
        <v>8</v>
      </c>
      <c r="I24" s="139">
        <v>66.69</v>
      </c>
      <c r="J24" s="92">
        <f t="shared" si="0"/>
        <v>533.52</v>
      </c>
    </row>
    <row r="25" spans="1:10" s="54" customFormat="1" ht="32.450000000000003" customHeight="1">
      <c r="A25" s="83">
        <v>13</v>
      </c>
      <c r="B25" s="95" t="s">
        <v>51</v>
      </c>
      <c r="C25" s="77"/>
      <c r="D25" s="93" t="s">
        <v>52</v>
      </c>
      <c r="E25" s="96"/>
      <c r="F25" s="100" t="s">
        <v>53</v>
      </c>
      <c r="G25" s="88" t="s">
        <v>44</v>
      </c>
      <c r="H25" s="92">
        <v>300</v>
      </c>
      <c r="I25" s="139">
        <v>0.65</v>
      </c>
      <c r="J25" s="92">
        <f t="shared" si="0"/>
        <v>195</v>
      </c>
    </row>
    <row r="26" spans="1:10" s="54" customFormat="1" ht="32.450000000000003" customHeight="1">
      <c r="A26" s="83">
        <v>14</v>
      </c>
      <c r="B26" s="95" t="s">
        <v>54</v>
      </c>
      <c r="C26" s="85"/>
      <c r="D26" s="93" t="s">
        <v>55</v>
      </c>
      <c r="E26" s="96"/>
      <c r="F26" s="87">
        <v>7017100000</v>
      </c>
      <c r="G26" s="88" t="s">
        <v>44</v>
      </c>
      <c r="H26" s="92">
        <v>340</v>
      </c>
      <c r="I26" s="139">
        <v>0.32</v>
      </c>
      <c r="J26" s="92">
        <f t="shared" si="0"/>
        <v>108.8</v>
      </c>
    </row>
    <row r="27" spans="1:10" s="53" customFormat="1" ht="32.450000000000003" customHeight="1">
      <c r="A27" s="83">
        <v>15</v>
      </c>
      <c r="B27" s="95" t="s">
        <v>56</v>
      </c>
      <c r="C27" s="101"/>
      <c r="D27" s="93" t="s">
        <v>57</v>
      </c>
      <c r="E27" s="102"/>
      <c r="F27" s="87">
        <v>9026809000</v>
      </c>
      <c r="G27" s="88" t="s">
        <v>30</v>
      </c>
      <c r="H27" s="103">
        <v>35</v>
      </c>
      <c r="I27" s="139">
        <v>267.86</v>
      </c>
      <c r="J27" s="92">
        <f t="shared" si="0"/>
        <v>9375.1</v>
      </c>
    </row>
    <row r="28" spans="1:10" s="53" customFormat="1" ht="32.450000000000003" customHeight="1">
      <c r="A28" s="83">
        <v>16</v>
      </c>
      <c r="B28" s="104" t="s">
        <v>58</v>
      </c>
      <c r="C28" s="105"/>
      <c r="D28" s="106" t="s">
        <v>59</v>
      </c>
      <c r="E28" s="107"/>
      <c r="F28" s="108">
        <v>8451400000</v>
      </c>
      <c r="G28" s="109" t="s">
        <v>30</v>
      </c>
      <c r="H28" s="110">
        <v>2</v>
      </c>
      <c r="I28" s="140">
        <v>2995.55</v>
      </c>
      <c r="J28" s="110">
        <f t="shared" si="0"/>
        <v>5991.1</v>
      </c>
    </row>
    <row r="29" spans="1:10" s="53" customFormat="1" ht="32.450000000000003" customHeight="1">
      <c r="A29" s="83">
        <v>17</v>
      </c>
      <c r="B29" s="111" t="s">
        <v>60</v>
      </c>
      <c r="C29" s="85"/>
      <c r="D29" s="93" t="s">
        <v>61</v>
      </c>
      <c r="E29" s="96"/>
      <c r="F29" s="87">
        <v>8543709990</v>
      </c>
      <c r="G29" s="88" t="s">
        <v>41</v>
      </c>
      <c r="H29" s="92">
        <v>1</v>
      </c>
      <c r="I29" s="139">
        <v>5973.05</v>
      </c>
      <c r="J29" s="92">
        <f t="shared" si="0"/>
        <v>5973.05</v>
      </c>
    </row>
    <row r="30" spans="1:10" s="53" customFormat="1" ht="32.450000000000003" customHeight="1">
      <c r="A30" s="83">
        <v>18</v>
      </c>
      <c r="B30" s="112" t="s">
        <v>62</v>
      </c>
      <c r="C30" s="113"/>
      <c r="D30" s="114" t="s">
        <v>63</v>
      </c>
      <c r="E30" s="114"/>
      <c r="F30" s="115">
        <v>4009110000</v>
      </c>
      <c r="G30" s="116" t="s">
        <v>64</v>
      </c>
      <c r="H30" s="117">
        <v>80</v>
      </c>
      <c r="I30" s="141">
        <v>92.3</v>
      </c>
      <c r="J30" s="117">
        <f t="shared" si="0"/>
        <v>7384</v>
      </c>
    </row>
    <row r="31" spans="1:10" s="53" customFormat="1" ht="32.450000000000003" customHeight="1">
      <c r="A31" s="83">
        <v>19</v>
      </c>
      <c r="B31" s="112" t="s">
        <v>65</v>
      </c>
      <c r="C31" s="85"/>
      <c r="D31" s="93" t="s">
        <v>66</v>
      </c>
      <c r="E31" s="93"/>
      <c r="F31" s="87">
        <v>8474209000</v>
      </c>
      <c r="G31" s="88" t="s">
        <v>30</v>
      </c>
      <c r="H31" s="92">
        <v>3</v>
      </c>
      <c r="I31" s="139">
        <v>3258.67</v>
      </c>
      <c r="J31" s="92">
        <f t="shared" si="0"/>
        <v>9776.01</v>
      </c>
    </row>
    <row r="32" spans="1:10" s="53" customFormat="1" ht="32.450000000000003" customHeight="1">
      <c r="A32" s="83">
        <v>20</v>
      </c>
      <c r="B32" s="112" t="s">
        <v>67</v>
      </c>
      <c r="C32" s="85"/>
      <c r="D32" s="93" t="s">
        <v>68</v>
      </c>
      <c r="E32" s="93"/>
      <c r="F32" s="87">
        <v>8544492100</v>
      </c>
      <c r="G32" s="88" t="s">
        <v>69</v>
      </c>
      <c r="H32" s="92">
        <v>12000</v>
      </c>
      <c r="I32" s="139">
        <v>1.04</v>
      </c>
      <c r="J32" s="92">
        <f t="shared" si="0"/>
        <v>12480</v>
      </c>
    </row>
    <row r="33" spans="1:10" s="53" customFormat="1" ht="32.450000000000003" customHeight="1">
      <c r="A33" s="83">
        <v>21</v>
      </c>
      <c r="B33" s="112" t="s">
        <v>67</v>
      </c>
      <c r="C33" s="85"/>
      <c r="D33" s="93" t="s">
        <v>68</v>
      </c>
      <c r="E33" s="93"/>
      <c r="F33" s="87">
        <v>8544492100</v>
      </c>
      <c r="G33" s="88" t="s">
        <v>69</v>
      </c>
      <c r="H33" s="92">
        <v>33544</v>
      </c>
      <c r="I33" s="139">
        <v>1.9</v>
      </c>
      <c r="J33" s="92">
        <f t="shared" si="0"/>
        <v>63733.599999999999</v>
      </c>
    </row>
    <row r="34" spans="1:10" s="53" customFormat="1" ht="32.450000000000003" customHeight="1">
      <c r="A34" s="83">
        <v>22</v>
      </c>
      <c r="B34" s="112" t="s">
        <v>70</v>
      </c>
      <c r="C34" s="85"/>
      <c r="D34" s="93" t="s">
        <v>71</v>
      </c>
      <c r="E34" s="93"/>
      <c r="F34" s="87">
        <v>9027809990</v>
      </c>
      <c r="G34" s="88" t="s">
        <v>30</v>
      </c>
      <c r="H34" s="92">
        <v>4</v>
      </c>
      <c r="I34" s="139">
        <v>1783.57</v>
      </c>
      <c r="J34" s="92">
        <f t="shared" si="0"/>
        <v>7134.28</v>
      </c>
    </row>
    <row r="35" spans="1:10" s="53" customFormat="1" ht="32.450000000000003" customHeight="1">
      <c r="A35" s="83">
        <v>23</v>
      </c>
      <c r="B35" s="112" t="s">
        <v>72</v>
      </c>
      <c r="C35" s="85"/>
      <c r="D35" s="93" t="s">
        <v>73</v>
      </c>
      <c r="E35" s="93"/>
      <c r="F35" s="87">
        <v>8451900000</v>
      </c>
      <c r="G35" s="88" t="s">
        <v>41</v>
      </c>
      <c r="H35" s="92">
        <v>2</v>
      </c>
      <c r="I35" s="139">
        <v>841.99</v>
      </c>
      <c r="J35" s="92">
        <f t="shared" si="0"/>
        <v>1683.98</v>
      </c>
    </row>
    <row r="36" spans="1:10" s="53" customFormat="1" ht="32.450000000000003" customHeight="1">
      <c r="A36" s="83">
        <v>24</v>
      </c>
      <c r="B36" s="112" t="s">
        <v>74</v>
      </c>
      <c r="C36" s="85"/>
      <c r="D36" s="93" t="s">
        <v>75</v>
      </c>
      <c r="E36" s="93"/>
      <c r="F36" s="87">
        <v>6305330090</v>
      </c>
      <c r="G36" s="88" t="s">
        <v>76</v>
      </c>
      <c r="H36" s="92">
        <v>1000</v>
      </c>
      <c r="I36" s="139">
        <v>2.97</v>
      </c>
      <c r="J36" s="92">
        <f t="shared" si="0"/>
        <v>2970</v>
      </c>
    </row>
    <row r="37" spans="1:10" s="53" customFormat="1" ht="32.450000000000003" customHeight="1">
      <c r="A37" s="83">
        <v>25</v>
      </c>
      <c r="B37" s="112" t="s">
        <v>74</v>
      </c>
      <c r="C37" s="85"/>
      <c r="D37" s="93" t="s">
        <v>75</v>
      </c>
      <c r="E37" s="93"/>
      <c r="F37" s="87">
        <v>6305330090</v>
      </c>
      <c r="G37" s="88" t="s">
        <v>76</v>
      </c>
      <c r="H37" s="92">
        <v>1000</v>
      </c>
      <c r="I37" s="139">
        <v>2.97</v>
      </c>
      <c r="J37" s="92">
        <f t="shared" si="0"/>
        <v>2970</v>
      </c>
    </row>
    <row r="38" spans="1:10" s="53" customFormat="1" ht="32.450000000000003" customHeight="1">
      <c r="A38" s="83">
        <v>26</v>
      </c>
      <c r="B38" s="112" t="s">
        <v>74</v>
      </c>
      <c r="C38" s="85"/>
      <c r="D38" s="93" t="s">
        <v>75</v>
      </c>
      <c r="E38" s="93"/>
      <c r="F38" s="87">
        <v>6305330090</v>
      </c>
      <c r="G38" s="88" t="s">
        <v>76</v>
      </c>
      <c r="H38" s="92">
        <v>1000</v>
      </c>
      <c r="I38" s="139">
        <v>2.97</v>
      </c>
      <c r="J38" s="92">
        <f t="shared" si="0"/>
        <v>2970</v>
      </c>
    </row>
    <row r="39" spans="1:10" s="53" customFormat="1" ht="32.450000000000003" customHeight="1">
      <c r="A39" s="83">
        <v>27</v>
      </c>
      <c r="B39" s="112" t="s">
        <v>74</v>
      </c>
      <c r="C39" s="85"/>
      <c r="D39" s="93" t="s">
        <v>75</v>
      </c>
      <c r="E39" s="93"/>
      <c r="F39" s="87">
        <v>6305330090</v>
      </c>
      <c r="G39" s="88" t="s">
        <v>76</v>
      </c>
      <c r="H39" s="92">
        <v>2000</v>
      </c>
      <c r="I39" s="139">
        <v>2.97</v>
      </c>
      <c r="J39" s="92">
        <f t="shared" si="0"/>
        <v>5940</v>
      </c>
    </row>
    <row r="40" spans="1:10" s="53" customFormat="1" ht="32.450000000000003" customHeight="1">
      <c r="A40" s="83">
        <v>28</v>
      </c>
      <c r="B40" s="118" t="s">
        <v>77</v>
      </c>
      <c r="C40" s="85"/>
      <c r="D40" s="93" t="s">
        <v>78</v>
      </c>
      <c r="E40" s="93"/>
      <c r="F40" s="87">
        <v>8504311000</v>
      </c>
      <c r="G40" s="88" t="s">
        <v>41</v>
      </c>
      <c r="H40" s="92">
        <v>2</v>
      </c>
      <c r="I40" s="139">
        <v>301.13</v>
      </c>
      <c r="J40" s="92">
        <f t="shared" si="0"/>
        <v>602.26</v>
      </c>
    </row>
    <row r="41" spans="1:10" s="53" customFormat="1" ht="32.450000000000003" customHeight="1">
      <c r="A41" s="83">
        <v>29</v>
      </c>
      <c r="B41" s="118" t="s">
        <v>79</v>
      </c>
      <c r="C41" s="85"/>
      <c r="D41" s="93" t="s">
        <v>80</v>
      </c>
      <c r="E41" s="93"/>
      <c r="F41" s="87">
        <v>8538900000</v>
      </c>
      <c r="G41" s="88" t="s">
        <v>41</v>
      </c>
      <c r="H41" s="92">
        <v>1</v>
      </c>
      <c r="I41" s="139">
        <v>469.49</v>
      </c>
      <c r="J41" s="92">
        <f t="shared" si="0"/>
        <v>469.49</v>
      </c>
    </row>
    <row r="42" spans="1:10" s="53" customFormat="1" ht="32.450000000000003" customHeight="1">
      <c r="A42" s="83">
        <v>30</v>
      </c>
      <c r="B42" s="119" t="s">
        <v>81</v>
      </c>
      <c r="C42" s="105"/>
      <c r="D42" s="106" t="s">
        <v>82</v>
      </c>
      <c r="E42" s="106"/>
      <c r="F42" s="108">
        <v>8536909000</v>
      </c>
      <c r="G42" s="109" t="s">
        <v>83</v>
      </c>
      <c r="H42" s="110">
        <v>156</v>
      </c>
      <c r="I42" s="140">
        <v>5.8</v>
      </c>
      <c r="J42" s="110">
        <f t="shared" si="0"/>
        <v>904.8</v>
      </c>
    </row>
    <row r="43" spans="1:10" s="53" customFormat="1" ht="32.450000000000003" customHeight="1">
      <c r="A43" s="83">
        <v>31</v>
      </c>
      <c r="B43" s="111" t="s">
        <v>84</v>
      </c>
      <c r="C43" s="85"/>
      <c r="D43" s="93" t="s">
        <v>23</v>
      </c>
      <c r="E43" s="93"/>
      <c r="F43" s="87">
        <v>8421999090</v>
      </c>
      <c r="G43" s="88" t="s">
        <v>24</v>
      </c>
      <c r="H43" s="92">
        <v>190</v>
      </c>
      <c r="I43" s="139">
        <v>280.3</v>
      </c>
      <c r="J43" s="92">
        <f t="shared" si="0"/>
        <v>53257</v>
      </c>
    </row>
    <row r="44" spans="1:10" s="53" customFormat="1" ht="32.450000000000003" customHeight="1">
      <c r="A44" s="83">
        <v>32</v>
      </c>
      <c r="B44" s="111" t="s">
        <v>85</v>
      </c>
      <c r="C44" s="85"/>
      <c r="D44" s="93" t="s">
        <v>86</v>
      </c>
      <c r="E44" s="93"/>
      <c r="F44" s="87">
        <v>8421999090</v>
      </c>
      <c r="G44" s="88" t="s">
        <v>44</v>
      </c>
      <c r="H44" s="92">
        <v>608</v>
      </c>
      <c r="I44" s="139">
        <v>10.93</v>
      </c>
      <c r="J44" s="92">
        <f t="shared" si="0"/>
        <v>6645.44</v>
      </c>
    </row>
    <row r="45" spans="1:10" s="53" customFormat="1" ht="32.450000000000003" customHeight="1">
      <c r="A45" s="83">
        <v>33</v>
      </c>
      <c r="B45" s="111" t="s">
        <v>87</v>
      </c>
      <c r="C45" s="85"/>
      <c r="D45" s="93" t="s">
        <v>88</v>
      </c>
      <c r="E45" s="93"/>
      <c r="F45" s="87">
        <v>8421999090</v>
      </c>
      <c r="G45" s="88" t="s">
        <v>41</v>
      </c>
      <c r="H45" s="92">
        <v>10</v>
      </c>
      <c r="I45" s="139">
        <v>335.99</v>
      </c>
      <c r="J45" s="92">
        <f t="shared" si="0"/>
        <v>3359.9</v>
      </c>
    </row>
    <row r="46" spans="1:10" s="53" customFormat="1" ht="32.450000000000003" customHeight="1">
      <c r="A46" s="83">
        <v>34</v>
      </c>
      <c r="B46" s="112" t="s">
        <v>89</v>
      </c>
      <c r="C46" s="113"/>
      <c r="D46" s="114" t="s">
        <v>90</v>
      </c>
      <c r="E46" s="114"/>
      <c r="F46" s="115">
        <v>8483500000</v>
      </c>
      <c r="G46" s="116" t="s">
        <v>27</v>
      </c>
      <c r="H46" s="117">
        <v>3</v>
      </c>
      <c r="I46" s="141">
        <v>56.67</v>
      </c>
      <c r="J46" s="117">
        <f t="shared" si="0"/>
        <v>170.01</v>
      </c>
    </row>
    <row r="47" spans="1:10" s="53" customFormat="1" ht="32.450000000000003" customHeight="1">
      <c r="A47" s="83">
        <v>35</v>
      </c>
      <c r="B47" s="112" t="s">
        <v>91</v>
      </c>
      <c r="C47" s="85"/>
      <c r="D47" s="93" t="s">
        <v>92</v>
      </c>
      <c r="E47" s="93"/>
      <c r="F47" s="87">
        <v>8482109000</v>
      </c>
      <c r="G47" s="88" t="s">
        <v>44</v>
      </c>
      <c r="H47" s="92">
        <v>750</v>
      </c>
      <c r="I47" s="139">
        <v>8.81</v>
      </c>
      <c r="J47" s="92">
        <f t="shared" si="0"/>
        <v>6607.5</v>
      </c>
    </row>
    <row r="48" spans="1:10" s="53" customFormat="1" ht="32.450000000000003" customHeight="1">
      <c r="A48" s="83">
        <v>36</v>
      </c>
      <c r="B48" s="112" t="s">
        <v>93</v>
      </c>
      <c r="C48" s="85"/>
      <c r="D48" s="93" t="s">
        <v>94</v>
      </c>
      <c r="E48" s="93"/>
      <c r="F48" s="87">
        <v>4016931000</v>
      </c>
      <c r="G48" s="88" t="s">
        <v>44</v>
      </c>
      <c r="H48" s="92">
        <v>292</v>
      </c>
      <c r="I48" s="139">
        <v>2.91</v>
      </c>
      <c r="J48" s="92">
        <f t="shared" si="0"/>
        <v>849.72</v>
      </c>
    </row>
    <row r="49" spans="1:10" s="53" customFormat="1" ht="32.450000000000003" customHeight="1">
      <c r="A49" s="83">
        <v>37</v>
      </c>
      <c r="B49" s="112" t="s">
        <v>95</v>
      </c>
      <c r="C49" s="85"/>
      <c r="D49" s="91" t="s">
        <v>96</v>
      </c>
      <c r="E49" s="93"/>
      <c r="F49" s="87">
        <v>8514400090</v>
      </c>
      <c r="G49" s="88" t="s">
        <v>30</v>
      </c>
      <c r="H49" s="92">
        <v>3</v>
      </c>
      <c r="I49" s="139">
        <v>731.35</v>
      </c>
      <c r="J49" s="92">
        <f t="shared" si="0"/>
        <v>2194.0500000000002</v>
      </c>
    </row>
    <row r="50" spans="1:10" s="53" customFormat="1" ht="32.450000000000003" customHeight="1">
      <c r="A50" s="83">
        <v>38</v>
      </c>
      <c r="B50" s="112" t="s">
        <v>97</v>
      </c>
      <c r="C50" s="85"/>
      <c r="D50" s="93" t="s">
        <v>98</v>
      </c>
      <c r="E50" s="93"/>
      <c r="F50" s="87">
        <v>8481100090</v>
      </c>
      <c r="G50" s="88" t="s">
        <v>30</v>
      </c>
      <c r="H50" s="92">
        <v>2</v>
      </c>
      <c r="I50" s="139">
        <v>44.93</v>
      </c>
      <c r="J50" s="92">
        <f t="shared" si="0"/>
        <v>89.86</v>
      </c>
    </row>
    <row r="51" spans="1:10" s="53" customFormat="1" ht="32.450000000000003" customHeight="1">
      <c r="A51" s="83">
        <v>39</v>
      </c>
      <c r="B51" s="112" t="s">
        <v>99</v>
      </c>
      <c r="C51" s="85"/>
      <c r="D51" s="93" t="s">
        <v>100</v>
      </c>
      <c r="E51" s="93"/>
      <c r="F51" s="87">
        <v>8467299000</v>
      </c>
      <c r="G51" s="88" t="s">
        <v>41</v>
      </c>
      <c r="H51" s="92">
        <v>10</v>
      </c>
      <c r="I51" s="139">
        <v>331.17</v>
      </c>
      <c r="J51" s="92">
        <f t="shared" si="0"/>
        <v>3311.7000000000003</v>
      </c>
    </row>
    <row r="52" spans="1:10" s="53" customFormat="1" ht="32.450000000000003" customHeight="1">
      <c r="A52" s="83">
        <v>40</v>
      </c>
      <c r="B52" s="120" t="s">
        <v>101</v>
      </c>
      <c r="C52" s="85"/>
      <c r="D52" s="93" t="s">
        <v>102</v>
      </c>
      <c r="E52" s="93"/>
      <c r="F52" s="87">
        <v>8413910000</v>
      </c>
      <c r="G52" s="88" t="s">
        <v>44</v>
      </c>
      <c r="H52" s="92">
        <v>3</v>
      </c>
      <c r="I52" s="139">
        <v>520.98</v>
      </c>
      <c r="J52" s="92">
        <f t="shared" si="0"/>
        <v>1562.94</v>
      </c>
    </row>
    <row r="53" spans="1:10" s="53" customFormat="1" ht="32.450000000000003" customHeight="1">
      <c r="A53" s="83">
        <v>41</v>
      </c>
      <c r="B53" s="120" t="s">
        <v>103</v>
      </c>
      <c r="C53" s="85"/>
      <c r="D53" s="93" t="s">
        <v>104</v>
      </c>
      <c r="E53" s="93"/>
      <c r="F53" s="87">
        <v>8413910000</v>
      </c>
      <c r="G53" s="88" t="s">
        <v>44</v>
      </c>
      <c r="H53" s="92">
        <v>3</v>
      </c>
      <c r="I53" s="139">
        <v>592.23</v>
      </c>
      <c r="J53" s="92">
        <f t="shared" si="0"/>
        <v>1776.69</v>
      </c>
    </row>
    <row r="54" spans="1:10" s="53" customFormat="1" ht="32.450000000000003" customHeight="1">
      <c r="A54" s="83">
        <v>42</v>
      </c>
      <c r="B54" s="120" t="s">
        <v>33</v>
      </c>
      <c r="C54" s="85"/>
      <c r="D54" s="93" t="s">
        <v>105</v>
      </c>
      <c r="E54" s="93"/>
      <c r="F54" s="87">
        <v>8413910000</v>
      </c>
      <c r="G54" s="88" t="s">
        <v>44</v>
      </c>
      <c r="H54" s="92">
        <v>6</v>
      </c>
      <c r="I54" s="139">
        <v>294.20999999999998</v>
      </c>
      <c r="J54" s="92">
        <f t="shared" si="0"/>
        <v>1765.2599999999998</v>
      </c>
    </row>
    <row r="55" spans="1:10" s="53" customFormat="1" ht="32.450000000000003" customHeight="1">
      <c r="A55" s="83">
        <v>43</v>
      </c>
      <c r="B55" s="120" t="s">
        <v>106</v>
      </c>
      <c r="C55" s="85"/>
      <c r="D55" s="93" t="s">
        <v>107</v>
      </c>
      <c r="E55" s="93"/>
      <c r="F55" s="87">
        <v>8413910000</v>
      </c>
      <c r="G55" s="88" t="s">
        <v>64</v>
      </c>
      <c r="H55" s="92">
        <v>5</v>
      </c>
      <c r="I55" s="139">
        <v>125.65</v>
      </c>
      <c r="J55" s="92">
        <f t="shared" si="0"/>
        <v>628.25</v>
      </c>
    </row>
    <row r="56" spans="1:10" s="53" customFormat="1" ht="32.450000000000003" customHeight="1">
      <c r="A56" s="83">
        <v>44</v>
      </c>
      <c r="B56" s="120" t="s">
        <v>91</v>
      </c>
      <c r="C56" s="85"/>
      <c r="D56" s="93" t="s">
        <v>92</v>
      </c>
      <c r="E56" s="93"/>
      <c r="F56" s="87">
        <v>8482109000</v>
      </c>
      <c r="G56" s="88" t="s">
        <v>41</v>
      </c>
      <c r="H56" s="92">
        <v>2</v>
      </c>
      <c r="I56" s="139">
        <v>189.45</v>
      </c>
      <c r="J56" s="92">
        <f t="shared" si="0"/>
        <v>378.9</v>
      </c>
    </row>
    <row r="57" spans="1:10" s="53" customFormat="1" ht="32.450000000000003" customHeight="1">
      <c r="A57" s="83">
        <v>45</v>
      </c>
      <c r="B57" s="120" t="s">
        <v>108</v>
      </c>
      <c r="C57" s="85"/>
      <c r="D57" s="93" t="s">
        <v>109</v>
      </c>
      <c r="E57" s="93"/>
      <c r="F57" s="87">
        <v>8421219990</v>
      </c>
      <c r="G57" s="88" t="s">
        <v>41</v>
      </c>
      <c r="H57" s="92">
        <v>2</v>
      </c>
      <c r="I57" s="139">
        <v>1052.49</v>
      </c>
      <c r="J57" s="92">
        <f t="shared" si="0"/>
        <v>2104.98</v>
      </c>
    </row>
    <row r="58" spans="1:10" ht="32.450000000000003" customHeight="1">
      <c r="A58" s="155" t="s">
        <v>110</v>
      </c>
      <c r="B58" s="156"/>
      <c r="C58" s="156"/>
      <c r="D58" s="156"/>
      <c r="E58" s="156"/>
      <c r="F58" s="156"/>
      <c r="G58" s="156"/>
      <c r="H58" s="156"/>
      <c r="I58" s="157"/>
      <c r="J58" s="142">
        <f>SUM(J13:J57)</f>
        <v>306768.73000000004</v>
      </c>
    </row>
    <row r="59" spans="1:10" ht="32.450000000000003" customHeight="1">
      <c r="A59" s="155" t="s">
        <v>111</v>
      </c>
      <c r="B59" s="156"/>
      <c r="C59" s="156"/>
      <c r="D59" s="156"/>
      <c r="E59" s="156"/>
      <c r="F59" s="156"/>
      <c r="G59" s="156"/>
      <c r="H59" s="156"/>
      <c r="I59" s="157"/>
      <c r="J59" s="142">
        <f>(2000+7825)*5</f>
        <v>49125</v>
      </c>
    </row>
    <row r="60" spans="1:10" ht="32.450000000000003" customHeight="1">
      <c r="A60" s="155" t="s">
        <v>112</v>
      </c>
      <c r="B60" s="156"/>
      <c r="C60" s="156"/>
      <c r="D60" s="156"/>
      <c r="E60" s="156"/>
      <c r="F60" s="156"/>
      <c r="G60" s="156"/>
      <c r="H60" s="156"/>
      <c r="I60" s="157"/>
      <c r="J60" s="142">
        <v>546</v>
      </c>
    </row>
    <row r="61" spans="1:10" ht="32.450000000000003" customHeight="1">
      <c r="A61" s="155" t="s">
        <v>113</v>
      </c>
      <c r="B61" s="156"/>
      <c r="C61" s="156"/>
      <c r="D61" s="156"/>
      <c r="E61" s="156"/>
      <c r="F61" s="156"/>
      <c r="G61" s="156"/>
      <c r="H61" s="156"/>
      <c r="I61" s="157"/>
      <c r="J61" s="142">
        <f>SUM(J58:J60)</f>
        <v>356439.73000000004</v>
      </c>
    </row>
    <row r="62" spans="1:10" ht="15" customHeight="1">
      <c r="A62" s="121"/>
      <c r="B62" s="122" t="s">
        <v>114</v>
      </c>
      <c r="C62" s="122"/>
      <c r="D62" s="123"/>
      <c r="E62" s="124"/>
      <c r="F62" s="124"/>
      <c r="G62" s="121"/>
      <c r="H62" s="125"/>
      <c r="I62" s="143"/>
      <c r="J62" s="144"/>
    </row>
    <row r="63" spans="1:10" ht="35.25" customHeight="1">
      <c r="A63" s="121"/>
      <c r="B63" s="122" t="s">
        <v>115</v>
      </c>
      <c r="C63" s="122"/>
      <c r="D63" s="123"/>
      <c r="E63" s="124"/>
      <c r="F63" s="124"/>
      <c r="G63" s="121"/>
      <c r="H63" s="125"/>
      <c r="I63" s="143"/>
      <c r="J63" s="144"/>
    </row>
    <row r="64" spans="1:10" ht="24.75" customHeight="1">
      <c r="A64" s="121"/>
      <c r="B64" s="55"/>
      <c r="C64" s="122"/>
      <c r="D64" s="124"/>
      <c r="E64" s="124"/>
      <c r="F64" s="124"/>
      <c r="G64" s="121"/>
      <c r="H64" s="125"/>
      <c r="I64" s="143"/>
      <c r="J64" s="144"/>
    </row>
    <row r="65" spans="1:3">
      <c r="A65" s="145"/>
      <c r="B65" s="55"/>
      <c r="C65" s="145"/>
    </row>
  </sheetData>
  <mergeCells count="8">
    <mergeCell ref="A59:I59"/>
    <mergeCell ref="A60:I60"/>
    <mergeCell ref="A61:I61"/>
    <mergeCell ref="A1:J1"/>
    <mergeCell ref="H2:J2"/>
    <mergeCell ref="A7:H7"/>
    <mergeCell ref="A8:H8"/>
    <mergeCell ref="A58:I58"/>
  </mergeCells>
  <conditionalFormatting sqref="E14">
    <cfRule type="duplicateValues" dxfId="16" priority="28"/>
  </conditionalFormatting>
  <conditionalFormatting sqref="E15">
    <cfRule type="duplicateValues" dxfId="15" priority="25"/>
  </conditionalFormatting>
  <conditionalFormatting sqref="E17">
    <cfRule type="duplicateValues" dxfId="14" priority="22"/>
  </conditionalFormatting>
  <conditionalFormatting sqref="E19">
    <cfRule type="duplicateValues" dxfId="13" priority="31"/>
  </conditionalFormatting>
  <conditionalFormatting sqref="E22">
    <cfRule type="duplicateValues" dxfId="12" priority="172"/>
  </conditionalFormatting>
  <conditionalFormatting sqref="E23">
    <cfRule type="duplicateValues" dxfId="11" priority="20"/>
  </conditionalFormatting>
  <conditionalFormatting sqref="E24">
    <cfRule type="duplicateValues" dxfId="10" priority="176"/>
  </conditionalFormatting>
  <conditionalFormatting sqref="E25">
    <cfRule type="duplicateValues" dxfId="9" priority="11"/>
  </conditionalFormatting>
  <conditionalFormatting sqref="E26">
    <cfRule type="duplicateValues" dxfId="8" priority="10"/>
  </conditionalFormatting>
  <conditionalFormatting sqref="E27">
    <cfRule type="duplicateValues" dxfId="7" priority="18"/>
  </conditionalFormatting>
  <conditionalFormatting sqref="E28">
    <cfRule type="duplicateValues" dxfId="6" priority="17"/>
  </conditionalFormatting>
  <conditionalFormatting sqref="E29">
    <cfRule type="duplicateValues" dxfId="5" priority="3"/>
  </conditionalFormatting>
  <conditionalFormatting sqref="E57">
    <cfRule type="duplicateValues" dxfId="4" priority="1"/>
  </conditionalFormatting>
  <conditionalFormatting sqref="E20:E21">
    <cfRule type="duplicateValues" dxfId="3" priority="177"/>
  </conditionalFormatting>
  <conditionalFormatting sqref="E43:E45">
    <cfRule type="duplicateValues" dxfId="2" priority="2"/>
  </conditionalFormatting>
  <conditionalFormatting sqref="E52:E56">
    <cfRule type="duplicateValues" dxfId="1" priority="186"/>
  </conditionalFormatting>
  <conditionalFormatting sqref="E46:E51 E30:E42">
    <cfRule type="duplicateValues" dxfId="0" priority="185"/>
  </conditionalFormatting>
  <pageMargins left="0.74791666666666701" right="0.74791666666666701" top="0.98402777777777795" bottom="0.98402777777777795" header="0.51180555555555596" footer="0.51180555555555596"/>
  <pageSetup paperSize="9" scale="55" orientation="portrait" r:id="rId1"/>
  <headerFooter scaleWithDoc="0" alignWithMargins="0"/>
  <ignoredErrors>
    <ignoredError sqref="F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opLeftCell="A43" zoomScale="86" zoomScaleNormal="86" workbookViewId="0">
      <selection activeCell="G66" sqref="G66"/>
    </sheetView>
  </sheetViews>
  <sheetFormatPr baseColWidth="10" defaultColWidth="9" defaultRowHeight="14.25"/>
  <cols>
    <col min="1" max="1" width="9" style="3" customWidth="1"/>
    <col min="2" max="2" width="17" style="4" customWidth="1"/>
    <col min="3" max="3" width="18.125" style="4" customWidth="1"/>
    <col min="4" max="4" width="12.625" style="4" customWidth="1"/>
    <col min="5" max="5" width="8" style="4" customWidth="1"/>
    <col min="6" max="6" width="11.25" style="4" customWidth="1"/>
    <col min="7" max="7" width="10.625" style="4" customWidth="1"/>
    <col min="8" max="8" width="8.5" style="4" customWidth="1"/>
    <col min="9" max="9" width="8.5" style="5" customWidth="1"/>
    <col min="10" max="10" width="11.625" style="4" customWidth="1"/>
    <col min="11" max="11" width="11.125" style="4" customWidth="1"/>
    <col min="12" max="12" width="14.5" style="4" customWidth="1"/>
    <col min="13" max="16384" width="9" style="6"/>
  </cols>
  <sheetData>
    <row r="1" spans="1:13" s="1" customFormat="1" ht="48" customHeight="1">
      <c r="A1" s="158" t="s">
        <v>116</v>
      </c>
      <c r="B1" s="159"/>
      <c r="C1" s="158"/>
      <c r="D1" s="159"/>
      <c r="E1" s="158"/>
      <c r="F1" s="158"/>
      <c r="G1" s="158"/>
      <c r="H1" s="158"/>
      <c r="I1" s="158"/>
      <c r="J1" s="158"/>
      <c r="K1" s="159"/>
      <c r="L1" s="160"/>
    </row>
    <row r="2" spans="1:13" s="1" customFormat="1" ht="59.25" customHeight="1">
      <c r="A2" s="161" t="str">
        <f>发票!A2</f>
        <v>DATE(日期)：2021-5-18</v>
      </c>
      <c r="B2" s="162"/>
      <c r="C2" s="161"/>
      <c r="D2" s="162"/>
      <c r="E2" s="161"/>
      <c r="F2" s="163"/>
      <c r="G2" s="8" t="str">
        <f>发票!F2</f>
        <v>CONTRACT №.:(合同号)：</v>
      </c>
      <c r="H2" s="7"/>
      <c r="I2" s="28"/>
      <c r="J2" s="164" t="str">
        <f>发票!H2</f>
        <v xml:space="preserve">
 CCST-CCR-CK-2021-0051/0062/0063/0065/0067/0071/0064/0074/0076/0084/0029/0068/0073/0080/0088/0090/0092/0096/0097/0020/0102/0099</v>
      </c>
      <c r="K2" s="165"/>
      <c r="L2" s="166"/>
    </row>
    <row r="3" spans="1:13" s="1" customFormat="1" ht="31.5" customHeight="1">
      <c r="A3" s="167" t="str">
        <f>发票!A3</f>
        <v>INVOICE №. (发票号)：CHENGTUN2012021050018</v>
      </c>
      <c r="B3" s="168"/>
      <c r="C3" s="169"/>
      <c r="D3" s="168"/>
      <c r="E3" s="169"/>
      <c r="F3" s="170"/>
      <c r="G3" s="161"/>
      <c r="H3" s="161"/>
      <c r="I3" s="161"/>
      <c r="J3" s="170"/>
      <c r="K3" s="168"/>
      <c r="L3" s="171"/>
    </row>
    <row r="4" spans="1:13" s="1" customFormat="1" ht="39" customHeight="1">
      <c r="A4" s="172" t="str">
        <f>发票!A4</f>
        <v>The consignor(发货人)：CHENGTUN GLOBAL RESOURCES INVESTMENT LIMITED 盛屯环球资源投资有限公司</v>
      </c>
      <c r="B4" s="162"/>
      <c r="C4" s="161"/>
      <c r="D4" s="162"/>
      <c r="E4" s="161"/>
      <c r="F4" s="163"/>
      <c r="G4" s="161"/>
      <c r="H4" s="161"/>
      <c r="I4" s="161"/>
      <c r="J4" s="163"/>
      <c r="K4" s="162"/>
      <c r="L4" s="173"/>
    </row>
    <row r="5" spans="1:13" s="1" customFormat="1" ht="39" customHeight="1">
      <c r="A5" s="172" t="str">
        <f>发票!A5</f>
        <v>ADD: ROOM 1501 15/F.,SPA CENTRE 53-55 LOCKHART ROAD,WANCHAI HONGKONG</v>
      </c>
      <c r="B5" s="162"/>
      <c r="C5" s="161"/>
      <c r="D5" s="162"/>
      <c r="E5" s="161"/>
      <c r="F5" s="163"/>
      <c r="G5" s="161"/>
      <c r="H5" s="161"/>
      <c r="I5" s="161"/>
      <c r="J5" s="163"/>
      <c r="K5" s="162"/>
      <c r="L5" s="173"/>
    </row>
    <row r="6" spans="1:13" s="1" customFormat="1" ht="36.75" customHeight="1">
      <c r="A6" s="174" t="str">
        <f>发票!A6</f>
        <v>Tel (电话)：+86 13880480166   email:yjguang@163.com</v>
      </c>
      <c r="B6" s="175"/>
      <c r="C6" s="176"/>
      <c r="D6" s="175"/>
      <c r="E6" s="175"/>
      <c r="F6" s="175"/>
      <c r="G6" s="176"/>
      <c r="H6" s="175"/>
      <c r="I6" s="177"/>
      <c r="J6" s="178"/>
      <c r="K6" s="29"/>
      <c r="L6" s="30"/>
    </row>
    <row r="7" spans="1:13" s="1" customFormat="1" ht="39" customHeight="1">
      <c r="A7" s="179" t="str">
        <f>发票!A7</f>
        <v xml:space="preserve">The consignee (收货人)：CHENGTUN CONGO RESSOURCES SARL                                                                               </v>
      </c>
      <c r="B7" s="180"/>
      <c r="C7" s="181"/>
      <c r="D7" s="180"/>
      <c r="E7" s="181"/>
      <c r="F7" s="182"/>
      <c r="G7" s="181"/>
      <c r="H7" s="181"/>
      <c r="I7" s="181"/>
      <c r="J7" s="182"/>
      <c r="K7" s="180"/>
      <c r="L7" s="183"/>
    </row>
    <row r="8" spans="1:13" s="1" customFormat="1" ht="39" customHeight="1">
      <c r="A8" s="179" t="str">
        <f>发票!A8</f>
        <v>ADD(地址)：158AV CHEMIN PUBLIQUE QUARTIER MUSOMPO COMMUNE MANIKA KOLWEZI REP DEM CONGO</v>
      </c>
      <c r="B8" s="180"/>
      <c r="C8" s="181"/>
      <c r="D8" s="180"/>
      <c r="E8" s="181"/>
      <c r="F8" s="182"/>
      <c r="G8" s="181"/>
      <c r="H8" s="181"/>
      <c r="I8" s="181"/>
      <c r="J8" s="182"/>
      <c r="K8" s="180"/>
      <c r="L8" s="183"/>
    </row>
    <row r="9" spans="1:13" s="1" customFormat="1" ht="39" customHeight="1">
      <c r="A9" s="172" t="str">
        <f>发票!A9</f>
        <v>Тel(电话)：00243897118151 baiyaccr@gmail.com</v>
      </c>
      <c r="B9" s="162"/>
      <c r="C9" s="161"/>
      <c r="D9" s="162"/>
      <c r="E9" s="161"/>
      <c r="F9" s="163"/>
      <c r="G9" s="161"/>
      <c r="H9" s="161"/>
      <c r="I9" s="161"/>
      <c r="J9" s="163"/>
      <c r="K9" s="162"/>
      <c r="L9" s="173"/>
    </row>
    <row r="10" spans="1:13" ht="26.25" customHeight="1">
      <c r="A10" s="184" t="s">
        <v>117</v>
      </c>
      <c r="B10" s="185"/>
      <c r="C10" s="185"/>
      <c r="D10" s="185"/>
      <c r="E10" s="185"/>
      <c r="F10" s="186"/>
      <c r="G10" s="9"/>
      <c r="H10" s="9"/>
      <c r="I10" s="31"/>
      <c r="J10" s="9"/>
      <c r="K10" s="14"/>
      <c r="L10" s="32"/>
    </row>
    <row r="11" spans="1:13" ht="24" customHeight="1">
      <c r="A11" s="10">
        <v>1</v>
      </c>
      <c r="B11" s="10">
        <v>2</v>
      </c>
      <c r="C11" s="10">
        <v>3</v>
      </c>
      <c r="D11" s="10">
        <v>4</v>
      </c>
      <c r="E11" s="10">
        <v>5</v>
      </c>
      <c r="F11" s="10">
        <v>6</v>
      </c>
      <c r="G11" s="10">
        <v>7</v>
      </c>
      <c r="H11" s="10">
        <v>8</v>
      </c>
      <c r="I11" s="10">
        <v>9</v>
      </c>
      <c r="J11" s="10">
        <v>10</v>
      </c>
      <c r="K11" s="10">
        <v>11</v>
      </c>
      <c r="L11" s="10">
        <v>12</v>
      </c>
    </row>
    <row r="12" spans="1:13" ht="42" customHeight="1">
      <c r="A12" s="11" t="s">
        <v>118</v>
      </c>
      <c r="B12" s="12" t="s">
        <v>119</v>
      </c>
      <c r="C12" s="13" t="s">
        <v>120</v>
      </c>
      <c r="D12" s="14" t="s">
        <v>121</v>
      </c>
      <c r="E12" s="13" t="s">
        <v>122</v>
      </c>
      <c r="F12" s="13" t="s">
        <v>123</v>
      </c>
      <c r="G12" s="9" t="s">
        <v>124</v>
      </c>
      <c r="H12" s="9" t="s">
        <v>125</v>
      </c>
      <c r="I12" s="10" t="s">
        <v>126</v>
      </c>
      <c r="J12" s="33" t="s">
        <v>127</v>
      </c>
      <c r="K12" s="12" t="s">
        <v>128</v>
      </c>
      <c r="L12" s="34" t="s">
        <v>129</v>
      </c>
    </row>
    <row r="13" spans="1:13" ht="27.95" customHeight="1">
      <c r="A13" s="11" t="s">
        <v>130</v>
      </c>
      <c r="B13" s="14" t="s">
        <v>131</v>
      </c>
      <c r="C13" s="15" t="s">
        <v>132</v>
      </c>
      <c r="D13" s="12" t="s">
        <v>133</v>
      </c>
      <c r="E13" s="16" t="s">
        <v>134</v>
      </c>
      <c r="F13" s="15" t="s">
        <v>135</v>
      </c>
      <c r="G13" s="9" t="s">
        <v>136</v>
      </c>
      <c r="H13" s="9" t="s">
        <v>137</v>
      </c>
      <c r="I13" s="35" t="s">
        <v>138</v>
      </c>
      <c r="J13" s="9" t="s">
        <v>139</v>
      </c>
      <c r="K13" s="14" t="s">
        <v>140</v>
      </c>
      <c r="L13" s="32" t="s">
        <v>141</v>
      </c>
    </row>
    <row r="14" spans="1:13" ht="28.5" customHeight="1">
      <c r="A14" s="11">
        <f>发票!A13</f>
        <v>1</v>
      </c>
      <c r="B14" s="17" t="str">
        <f>发票!B13</f>
        <v>过滤板</v>
      </c>
      <c r="C14" s="17" t="str">
        <f>发票!D13</f>
        <v xml:space="preserve">Filter plate </v>
      </c>
      <c r="D14" s="18"/>
      <c r="E14" s="17" t="s">
        <v>142</v>
      </c>
      <c r="F14" s="19" t="s">
        <v>143</v>
      </c>
      <c r="G14" s="17" t="str">
        <f>发票!G13</f>
        <v>块/Piece</v>
      </c>
      <c r="H14" s="17">
        <f>发票!H13</f>
        <v>50</v>
      </c>
      <c r="I14" s="36">
        <v>2</v>
      </c>
      <c r="J14" s="37">
        <v>800</v>
      </c>
      <c r="K14" s="37">
        <v>920</v>
      </c>
      <c r="L14" s="37">
        <v>3.43</v>
      </c>
      <c r="M14" s="38"/>
    </row>
    <row r="15" spans="1:13" ht="28.5" customHeight="1">
      <c r="A15" s="11">
        <f>发票!A14</f>
        <v>2</v>
      </c>
      <c r="B15" s="17" t="str">
        <f>发票!B14</f>
        <v>灯</v>
      </c>
      <c r="C15" s="17" t="str">
        <f>发票!D14</f>
        <v xml:space="preserve">Light </v>
      </c>
      <c r="D15" s="18"/>
      <c r="E15" s="17" t="s">
        <v>142</v>
      </c>
      <c r="F15" s="19" t="s">
        <v>143</v>
      </c>
      <c r="G15" s="17" t="str">
        <f>发票!G14</f>
        <v>件/Piece</v>
      </c>
      <c r="H15" s="17">
        <f>发票!H14</f>
        <v>141</v>
      </c>
      <c r="I15" s="36">
        <v>1</v>
      </c>
      <c r="J15" s="39">
        <v>550.20000000000005</v>
      </c>
      <c r="K15" s="37">
        <v>850</v>
      </c>
      <c r="L15" s="37">
        <v>4.95</v>
      </c>
      <c r="M15" s="38"/>
    </row>
    <row r="16" spans="1:13" ht="28.5" customHeight="1">
      <c r="A16" s="11">
        <f>发票!A15</f>
        <v>3</v>
      </c>
      <c r="B16" s="17" t="str">
        <f>发票!B15</f>
        <v>变频器</v>
      </c>
      <c r="C16" s="17" t="str">
        <f>发票!D15</f>
        <v xml:space="preserve">Frequency converter </v>
      </c>
      <c r="D16" s="18"/>
      <c r="E16" s="17" t="s">
        <v>142</v>
      </c>
      <c r="F16" s="188" t="s">
        <v>143</v>
      </c>
      <c r="G16" s="17" t="str">
        <f>发票!G15</f>
        <v>台/Piece</v>
      </c>
      <c r="H16" s="17">
        <f>发票!H15</f>
        <v>43</v>
      </c>
      <c r="I16" s="195">
        <v>3</v>
      </c>
      <c r="J16" s="39">
        <v>1163</v>
      </c>
      <c r="K16" s="202">
        <v>1555</v>
      </c>
      <c r="L16" s="202">
        <v>6</v>
      </c>
      <c r="M16" s="38"/>
    </row>
    <row r="17" spans="1:13" ht="28.5" customHeight="1">
      <c r="A17" s="11">
        <f>发票!A16</f>
        <v>4</v>
      </c>
      <c r="B17" s="17" t="str">
        <f>发票!B16</f>
        <v>软启动器</v>
      </c>
      <c r="C17" s="17" t="str">
        <f>发票!D16</f>
        <v xml:space="preserve">Soft starter </v>
      </c>
      <c r="D17" s="17"/>
      <c r="E17" s="17" t="s">
        <v>142</v>
      </c>
      <c r="F17" s="189"/>
      <c r="G17" s="17" t="str">
        <f>发票!G16</f>
        <v>台/Piece</v>
      </c>
      <c r="H17" s="17">
        <f>发票!H16</f>
        <v>2</v>
      </c>
      <c r="I17" s="196"/>
      <c r="J17" s="37">
        <v>30</v>
      </c>
      <c r="K17" s="203"/>
      <c r="L17" s="203"/>
      <c r="M17" s="38"/>
    </row>
    <row r="18" spans="1:13" ht="28.5" customHeight="1">
      <c r="A18" s="11">
        <f>发票!A17</f>
        <v>5</v>
      </c>
      <c r="B18" s="17" t="str">
        <f>发票!B17</f>
        <v>护板</v>
      </c>
      <c r="C18" s="17" t="str">
        <f>发票!D17</f>
        <v xml:space="preserve">Guard plate </v>
      </c>
      <c r="D18" s="18"/>
      <c r="E18" s="17" t="s">
        <v>142</v>
      </c>
      <c r="F18" s="190" t="s">
        <v>143</v>
      </c>
      <c r="G18" s="17" t="str">
        <f>发票!G17</f>
        <v>件/Piece</v>
      </c>
      <c r="H18" s="17">
        <f>发票!H17</f>
        <v>12</v>
      </c>
      <c r="I18" s="197">
        <v>1</v>
      </c>
      <c r="J18" s="37">
        <v>1068</v>
      </c>
      <c r="K18" s="204">
        <v>1310</v>
      </c>
      <c r="L18" s="204">
        <v>2.0299999999999998</v>
      </c>
      <c r="M18" s="38"/>
    </row>
    <row r="19" spans="1:13" ht="28.5" customHeight="1">
      <c r="A19" s="11">
        <f>发票!A18</f>
        <v>6</v>
      </c>
      <c r="B19" s="17" t="str">
        <f>发票!B18</f>
        <v>主轴</v>
      </c>
      <c r="C19" s="17" t="str">
        <f>发票!D18</f>
        <v xml:space="preserve">Spindle </v>
      </c>
      <c r="D19" s="18"/>
      <c r="E19" s="17" t="s">
        <v>142</v>
      </c>
      <c r="F19" s="190"/>
      <c r="G19" s="17" t="str">
        <f>发票!G18</f>
        <v>件/Piece</v>
      </c>
      <c r="H19" s="17">
        <f>发票!H18</f>
        <v>4</v>
      </c>
      <c r="I19" s="197"/>
      <c r="J19" s="37">
        <v>96</v>
      </c>
      <c r="K19" s="204"/>
      <c r="L19" s="204"/>
      <c r="M19" s="38"/>
    </row>
    <row r="20" spans="1:13" ht="28.5" customHeight="1">
      <c r="A20" s="11">
        <f>发票!A19</f>
        <v>7</v>
      </c>
      <c r="B20" s="17" t="str">
        <f>发票!B19</f>
        <v>填料箱</v>
      </c>
      <c r="C20" s="17" t="str">
        <f>发票!D19</f>
        <v>Stuffing box</v>
      </c>
      <c r="D20" s="18"/>
      <c r="E20" s="17" t="s">
        <v>142</v>
      </c>
      <c r="F20" s="190"/>
      <c r="G20" s="17" t="str">
        <f>发票!G19</f>
        <v>件/Piece</v>
      </c>
      <c r="H20" s="17">
        <f>发票!H19</f>
        <v>2</v>
      </c>
      <c r="I20" s="197"/>
      <c r="J20" s="37">
        <v>56</v>
      </c>
      <c r="K20" s="204"/>
      <c r="L20" s="204"/>
      <c r="M20" s="38"/>
    </row>
    <row r="21" spans="1:13" ht="28.5" customHeight="1">
      <c r="A21" s="11">
        <f>发票!A20</f>
        <v>8</v>
      </c>
      <c r="B21" s="17" t="str">
        <f>发票!B20</f>
        <v>减速机传动装置</v>
      </c>
      <c r="C21" s="17" t="str">
        <f>发票!D20</f>
        <v xml:space="preserve"> Reducer transmission</v>
      </c>
      <c r="D21" s="18"/>
      <c r="E21" s="17" t="s">
        <v>142</v>
      </c>
      <c r="F21" s="22" t="s">
        <v>144</v>
      </c>
      <c r="G21" s="17" t="str">
        <f>发票!G20</f>
        <v>套/Piece</v>
      </c>
      <c r="H21" s="17">
        <f>发票!H20</f>
        <v>1</v>
      </c>
      <c r="I21" s="42">
        <f>5+3</f>
        <v>8</v>
      </c>
      <c r="J21" s="41">
        <f>4177.68+1697</f>
        <v>5874.68</v>
      </c>
      <c r="K21" s="43">
        <f>4295+1735</f>
        <v>6030</v>
      </c>
      <c r="L21" s="43">
        <f>7.88+2.3</f>
        <v>10.18</v>
      </c>
      <c r="M21" s="38"/>
    </row>
    <row r="22" spans="1:13" ht="28.5" customHeight="1">
      <c r="A22" s="11">
        <f>发票!A21</f>
        <v>9</v>
      </c>
      <c r="B22" s="17" t="str">
        <f>发票!B21</f>
        <v>自封袋</v>
      </c>
      <c r="C22" s="17" t="str">
        <f>发票!D21</f>
        <v xml:space="preserve"> Ziplock bag </v>
      </c>
      <c r="D22" s="18"/>
      <c r="E22" s="17" t="s">
        <v>142</v>
      </c>
      <c r="F22" s="191" t="s">
        <v>143</v>
      </c>
      <c r="G22" s="17" t="str">
        <f>发票!G21</f>
        <v>个/Piece</v>
      </c>
      <c r="H22" s="17">
        <f>发票!H21</f>
        <v>130000</v>
      </c>
      <c r="I22" s="198">
        <v>1</v>
      </c>
      <c r="J22" s="37">
        <v>350</v>
      </c>
      <c r="K22" s="202">
        <v>600</v>
      </c>
      <c r="L22" s="202">
        <v>4.3600000000000003</v>
      </c>
      <c r="M22" s="38"/>
    </row>
    <row r="23" spans="1:13" ht="28.5" customHeight="1">
      <c r="A23" s="11">
        <f>发票!A22</f>
        <v>10</v>
      </c>
      <c r="B23" s="17" t="str">
        <f>发票!B22</f>
        <v>电炉</v>
      </c>
      <c r="C23" s="17" t="str">
        <f>发票!D22</f>
        <v xml:space="preserve">Electric stove </v>
      </c>
      <c r="D23" s="18"/>
      <c r="E23" s="17" t="s">
        <v>142</v>
      </c>
      <c r="F23" s="192"/>
      <c r="G23" s="17" t="str">
        <f>发票!G22</f>
        <v>台/Piece</v>
      </c>
      <c r="H23" s="17">
        <f>发票!H22</f>
        <v>10</v>
      </c>
      <c r="I23" s="199"/>
      <c r="J23" s="39">
        <v>88</v>
      </c>
      <c r="K23" s="205"/>
      <c r="L23" s="205"/>
      <c r="M23" s="38"/>
    </row>
    <row r="24" spans="1:13" ht="28.5" customHeight="1">
      <c r="A24" s="11">
        <f>发票!A23</f>
        <v>11</v>
      </c>
      <c r="B24" s="17" t="str">
        <f>发票!B23</f>
        <v>塑料量杯</v>
      </c>
      <c r="C24" s="17" t="str">
        <f>发票!D23</f>
        <v xml:space="preserve">Plastic measuring cup </v>
      </c>
      <c r="D24" s="18"/>
      <c r="E24" s="17" t="s">
        <v>142</v>
      </c>
      <c r="F24" s="192"/>
      <c r="G24" s="17" t="str">
        <f>发票!G23</f>
        <v>个/Piece</v>
      </c>
      <c r="H24" s="17">
        <f>发票!H23</f>
        <v>100</v>
      </c>
      <c r="I24" s="199"/>
      <c r="J24" s="39">
        <v>9</v>
      </c>
      <c r="K24" s="205"/>
      <c r="L24" s="205"/>
      <c r="M24" s="38"/>
    </row>
    <row r="25" spans="1:13" ht="28.5" customHeight="1">
      <c r="A25" s="11">
        <f>发票!A24</f>
        <v>12</v>
      </c>
      <c r="B25" s="17" t="str">
        <f>发票!B24</f>
        <v>调温电热板</v>
      </c>
      <c r="C25" s="17" t="str">
        <f>发票!D24</f>
        <v xml:space="preserve">Thermostat electric heating plate </v>
      </c>
      <c r="D25" s="18"/>
      <c r="E25" s="17" t="s">
        <v>142</v>
      </c>
      <c r="F25" s="192"/>
      <c r="G25" s="17" t="str">
        <f>发票!G24</f>
        <v>台/Piece</v>
      </c>
      <c r="H25" s="17">
        <f>发票!H24</f>
        <v>8</v>
      </c>
      <c r="I25" s="199"/>
      <c r="J25" s="39">
        <v>80</v>
      </c>
      <c r="K25" s="205"/>
      <c r="L25" s="205"/>
      <c r="M25" s="38"/>
    </row>
    <row r="26" spans="1:13" ht="28.5" customHeight="1">
      <c r="A26" s="11">
        <f>发票!A25</f>
        <v>13</v>
      </c>
      <c r="B26" s="17" t="str">
        <f>发票!B25</f>
        <v>容量瓶</v>
      </c>
      <c r="C26" s="17" t="str">
        <f>发票!D25</f>
        <v xml:space="preserve">Volumetric flask </v>
      </c>
      <c r="D26" s="18"/>
      <c r="E26" s="17" t="s">
        <v>142</v>
      </c>
      <c r="F26" s="192"/>
      <c r="G26" s="17" t="str">
        <f>发票!G25</f>
        <v>个/Piece</v>
      </c>
      <c r="H26" s="17">
        <f>发票!H25</f>
        <v>300</v>
      </c>
      <c r="I26" s="199"/>
      <c r="J26" s="39">
        <v>25</v>
      </c>
      <c r="K26" s="205"/>
      <c r="L26" s="205"/>
      <c r="M26" s="38"/>
    </row>
    <row r="27" spans="1:13" ht="28.5" customHeight="1">
      <c r="A27" s="11">
        <f>发票!A26</f>
        <v>14</v>
      </c>
      <c r="B27" s="17" t="str">
        <f>发票!B26</f>
        <v>烧杯</v>
      </c>
      <c r="C27" s="17" t="str">
        <f>发票!D26</f>
        <v xml:space="preserve">Beaker </v>
      </c>
      <c r="D27" s="18"/>
      <c r="E27" s="17" t="s">
        <v>142</v>
      </c>
      <c r="F27" s="193"/>
      <c r="G27" s="17" t="str">
        <f>发票!G26</f>
        <v>个/Piece</v>
      </c>
      <c r="H27" s="17">
        <f>发票!H26</f>
        <v>340</v>
      </c>
      <c r="I27" s="200"/>
      <c r="J27" s="39">
        <v>28</v>
      </c>
      <c r="K27" s="203"/>
      <c r="L27" s="203"/>
      <c r="M27" s="38"/>
    </row>
    <row r="28" spans="1:13" ht="28.5" customHeight="1">
      <c r="A28" s="11">
        <f>发票!A27</f>
        <v>15</v>
      </c>
      <c r="B28" s="17" t="str">
        <f>发票!B27</f>
        <v>变送器</v>
      </c>
      <c r="C28" s="17" t="str">
        <f>发票!D27</f>
        <v xml:space="preserve">Transmitter </v>
      </c>
      <c r="D28" s="18"/>
      <c r="E28" s="17" t="s">
        <v>142</v>
      </c>
      <c r="F28" s="23" t="s">
        <v>143</v>
      </c>
      <c r="G28" s="17" t="str">
        <f>发票!G27</f>
        <v>台/Piece</v>
      </c>
      <c r="H28" s="17">
        <f>发票!H27</f>
        <v>35</v>
      </c>
      <c r="I28" s="44">
        <v>1</v>
      </c>
      <c r="J28" s="39">
        <v>198</v>
      </c>
      <c r="K28" s="45">
        <v>228</v>
      </c>
      <c r="L28" s="45">
        <v>1.26</v>
      </c>
      <c r="M28" s="38"/>
    </row>
    <row r="29" spans="1:13" ht="28.5" customHeight="1">
      <c r="A29" s="11">
        <f>发票!A28</f>
        <v>16</v>
      </c>
      <c r="B29" s="17" t="str">
        <f>发票!B28</f>
        <v>工业洗衣机</v>
      </c>
      <c r="C29" s="17" t="str">
        <f>发票!D28</f>
        <v xml:space="preserve">Industrial washing machine </v>
      </c>
      <c r="D29" s="18"/>
      <c r="E29" s="17" t="s">
        <v>142</v>
      </c>
      <c r="F29" s="23" t="s">
        <v>143</v>
      </c>
      <c r="G29" s="17" t="str">
        <f>发票!G28</f>
        <v>台/Piece</v>
      </c>
      <c r="H29" s="17">
        <f>发票!H28</f>
        <v>2</v>
      </c>
      <c r="I29" s="44">
        <v>2</v>
      </c>
      <c r="J29" s="39">
        <v>2400</v>
      </c>
      <c r="K29" s="45">
        <v>3000</v>
      </c>
      <c r="L29" s="45">
        <v>16.38</v>
      </c>
      <c r="M29" s="38"/>
    </row>
    <row r="30" spans="1:13" ht="28.5" customHeight="1">
      <c r="A30" s="11">
        <f>发票!A29</f>
        <v>17</v>
      </c>
      <c r="B30" s="17" t="str">
        <f>发票!B29</f>
        <v>监控系统</v>
      </c>
      <c r="C30" s="17" t="str">
        <f>发票!D29</f>
        <v xml:space="preserve">Surveillance system </v>
      </c>
      <c r="D30" s="18"/>
      <c r="E30" s="17" t="s">
        <v>142</v>
      </c>
      <c r="F30" s="20" t="s">
        <v>143</v>
      </c>
      <c r="G30" s="17" t="str">
        <f>发票!G29</f>
        <v>套/Piece</v>
      </c>
      <c r="H30" s="17">
        <f>发票!H29</f>
        <v>1</v>
      </c>
      <c r="I30" s="36">
        <v>2</v>
      </c>
      <c r="J30" s="39">
        <v>211.5</v>
      </c>
      <c r="K30" s="39">
        <v>270</v>
      </c>
      <c r="L30" s="39">
        <v>2.0299999999999998</v>
      </c>
      <c r="M30" s="38"/>
    </row>
    <row r="31" spans="1:13" ht="28.5" customHeight="1">
      <c r="A31" s="11">
        <f>发票!A30</f>
        <v>18</v>
      </c>
      <c r="B31" s="17" t="str">
        <f>发票!B30</f>
        <v>软管</v>
      </c>
      <c r="C31" s="17" t="str">
        <f>发票!D30</f>
        <v xml:space="preserve">Hose </v>
      </c>
      <c r="D31" s="18"/>
      <c r="E31" s="17" t="s">
        <v>142</v>
      </c>
      <c r="F31" s="21" t="s">
        <v>143</v>
      </c>
      <c r="G31" s="17" t="str">
        <f>发票!G30</f>
        <v>根/Piece</v>
      </c>
      <c r="H31" s="17">
        <f>发票!H30</f>
        <v>80</v>
      </c>
      <c r="I31" s="36">
        <v>2</v>
      </c>
      <c r="J31" s="39">
        <v>1080</v>
      </c>
      <c r="K31" s="39">
        <v>1160</v>
      </c>
      <c r="L31" s="39">
        <v>2.91</v>
      </c>
      <c r="M31" s="38"/>
    </row>
    <row r="32" spans="1:13" ht="28.5" customHeight="1">
      <c r="A32" s="11">
        <f>发票!A31</f>
        <v>19</v>
      </c>
      <c r="B32" s="17" t="str">
        <f>发票!B31</f>
        <v>颚式破碎机</v>
      </c>
      <c r="C32" s="17" t="str">
        <f>发票!D31</f>
        <v xml:space="preserve">Jaw Crusher </v>
      </c>
      <c r="D32" s="18"/>
      <c r="E32" s="17" t="s">
        <v>142</v>
      </c>
      <c r="F32" s="21" t="s">
        <v>143</v>
      </c>
      <c r="G32" s="17" t="str">
        <f>发票!G31</f>
        <v>台/Piece</v>
      </c>
      <c r="H32" s="17">
        <f>发票!H31</f>
        <v>3</v>
      </c>
      <c r="I32" s="40">
        <v>3</v>
      </c>
      <c r="J32" s="39">
        <v>2550</v>
      </c>
      <c r="K32" s="46">
        <v>2595</v>
      </c>
      <c r="L32" s="46">
        <v>5.4</v>
      </c>
      <c r="M32" s="38"/>
    </row>
    <row r="33" spans="1:13" ht="28.5" customHeight="1">
      <c r="A33" s="11">
        <f>发票!A32</f>
        <v>20</v>
      </c>
      <c r="B33" s="17" t="str">
        <f>发票!B32</f>
        <v>电缆</v>
      </c>
      <c r="C33" s="17" t="str">
        <f>发票!D32</f>
        <v xml:space="preserve">Cable </v>
      </c>
      <c r="D33" s="18"/>
      <c r="E33" s="17" t="s">
        <v>142</v>
      </c>
      <c r="F33" s="21" t="s">
        <v>145</v>
      </c>
      <c r="G33" s="17" t="str">
        <f>发票!G32</f>
        <v>米/M</v>
      </c>
      <c r="H33" s="17">
        <f>发票!H32</f>
        <v>12000</v>
      </c>
      <c r="I33" s="40">
        <v>15</v>
      </c>
      <c r="J33" s="39">
        <v>3398</v>
      </c>
      <c r="K33" s="46">
        <v>4433</v>
      </c>
      <c r="L33" s="46">
        <v>9.3800000000000008</v>
      </c>
      <c r="M33" s="38"/>
    </row>
    <row r="34" spans="1:13" ht="28.5" customHeight="1">
      <c r="A34" s="11">
        <f>发票!A33</f>
        <v>21</v>
      </c>
      <c r="B34" s="17" t="str">
        <f>发票!B33</f>
        <v>电缆</v>
      </c>
      <c r="C34" s="17" t="str">
        <f>发票!D33</f>
        <v xml:space="preserve">Cable </v>
      </c>
      <c r="D34" s="18"/>
      <c r="E34" s="17" t="s">
        <v>142</v>
      </c>
      <c r="F34" s="21" t="s">
        <v>145</v>
      </c>
      <c r="G34" s="17" t="str">
        <f>发票!G33</f>
        <v>米/M</v>
      </c>
      <c r="H34" s="17">
        <f>发票!H33</f>
        <v>33544</v>
      </c>
      <c r="I34" s="40">
        <v>41</v>
      </c>
      <c r="J34" s="39">
        <v>16899</v>
      </c>
      <c r="K34" s="46">
        <v>20585</v>
      </c>
      <c r="L34" s="46">
        <v>40.74</v>
      </c>
      <c r="M34" s="38"/>
    </row>
    <row r="35" spans="1:13" ht="28.5" customHeight="1">
      <c r="A35" s="11">
        <f>发票!A34</f>
        <v>22</v>
      </c>
      <c r="B35" s="17" t="str">
        <f>发票!B34</f>
        <v>分析仪</v>
      </c>
      <c r="C35" s="17" t="str">
        <f>发票!D34</f>
        <v xml:space="preserve">Analyzer </v>
      </c>
      <c r="D35" s="18"/>
      <c r="E35" s="17" t="s">
        <v>142</v>
      </c>
      <c r="F35" s="21" t="s">
        <v>146</v>
      </c>
      <c r="G35" s="17" t="str">
        <f>发票!G34</f>
        <v>台/Piece</v>
      </c>
      <c r="H35" s="17">
        <f>发票!H34</f>
        <v>4</v>
      </c>
      <c r="I35" s="40">
        <v>11</v>
      </c>
      <c r="J35" s="39">
        <v>121.6</v>
      </c>
      <c r="K35" s="46">
        <v>127.6</v>
      </c>
      <c r="L35" s="46">
        <v>0.3</v>
      </c>
      <c r="M35" s="38"/>
    </row>
    <row r="36" spans="1:13" ht="28.5" customHeight="1">
      <c r="A36" s="11">
        <f>发票!A35</f>
        <v>23</v>
      </c>
      <c r="B36" s="17" t="str">
        <f>发票!B35</f>
        <v>机封</v>
      </c>
      <c r="C36" s="17" t="str">
        <f>发票!D35</f>
        <v xml:space="preserve">Machine seal </v>
      </c>
      <c r="D36" s="18"/>
      <c r="E36" s="17" t="s">
        <v>142</v>
      </c>
      <c r="F36" s="21" t="s">
        <v>143</v>
      </c>
      <c r="G36" s="17" t="str">
        <f>发票!G35</f>
        <v>套/Piece</v>
      </c>
      <c r="H36" s="17">
        <f>发票!H35</f>
        <v>2</v>
      </c>
      <c r="I36" s="40">
        <v>2</v>
      </c>
      <c r="J36" s="39">
        <v>56</v>
      </c>
      <c r="K36" s="46">
        <v>62</v>
      </c>
      <c r="L36" s="46">
        <v>0.06</v>
      </c>
      <c r="M36" s="38"/>
    </row>
    <row r="37" spans="1:13" ht="28.5" customHeight="1">
      <c r="A37" s="11">
        <f>发票!A36</f>
        <v>24</v>
      </c>
      <c r="B37" s="17" t="str">
        <f>发票!B36</f>
        <v>集装袋</v>
      </c>
      <c r="C37" s="17" t="str">
        <f>发票!D36</f>
        <v xml:space="preserve">FIBC </v>
      </c>
      <c r="D37" s="18"/>
      <c r="E37" s="17" t="s">
        <v>142</v>
      </c>
      <c r="F37" s="21" t="s">
        <v>147</v>
      </c>
      <c r="G37" s="17" t="str">
        <f>发票!G36</f>
        <v>条/Piece</v>
      </c>
      <c r="H37" s="17">
        <f>发票!H36</f>
        <v>1000</v>
      </c>
      <c r="I37" s="40">
        <v>50</v>
      </c>
      <c r="J37" s="39">
        <v>2050</v>
      </c>
      <c r="K37" s="46">
        <v>2080</v>
      </c>
      <c r="L37" s="46">
        <v>8.4</v>
      </c>
      <c r="M37" s="38"/>
    </row>
    <row r="38" spans="1:13" ht="28.5" customHeight="1">
      <c r="A38" s="11">
        <f>发票!A37</f>
        <v>25</v>
      </c>
      <c r="B38" s="17" t="str">
        <f>发票!B37</f>
        <v>集装袋</v>
      </c>
      <c r="C38" s="17" t="str">
        <f>发票!D37</f>
        <v xml:space="preserve">FIBC </v>
      </c>
      <c r="D38" s="18"/>
      <c r="E38" s="17" t="s">
        <v>142</v>
      </c>
      <c r="F38" s="21" t="s">
        <v>147</v>
      </c>
      <c r="G38" s="17" t="str">
        <f>发票!G37</f>
        <v>条/Piece</v>
      </c>
      <c r="H38" s="17">
        <f>发票!H37</f>
        <v>1000</v>
      </c>
      <c r="I38" s="40">
        <v>50</v>
      </c>
      <c r="J38" s="39">
        <v>2050</v>
      </c>
      <c r="K38" s="46">
        <v>2080</v>
      </c>
      <c r="L38" s="46">
        <v>8.4</v>
      </c>
      <c r="M38" s="38"/>
    </row>
    <row r="39" spans="1:13" ht="28.5" customHeight="1">
      <c r="A39" s="11">
        <f>发票!A38</f>
        <v>26</v>
      </c>
      <c r="B39" s="17" t="str">
        <f>发票!B38</f>
        <v>集装袋</v>
      </c>
      <c r="C39" s="17" t="str">
        <f>发票!D38</f>
        <v xml:space="preserve">FIBC </v>
      </c>
      <c r="D39" s="18"/>
      <c r="E39" s="17" t="s">
        <v>142</v>
      </c>
      <c r="F39" s="21" t="s">
        <v>147</v>
      </c>
      <c r="G39" s="17" t="str">
        <f>发票!G38</f>
        <v>条/Piece</v>
      </c>
      <c r="H39" s="17">
        <f>发票!H38</f>
        <v>1000</v>
      </c>
      <c r="I39" s="40">
        <v>50</v>
      </c>
      <c r="J39" s="39">
        <v>2050</v>
      </c>
      <c r="K39" s="46">
        <v>2080</v>
      </c>
      <c r="L39" s="46">
        <v>8.4</v>
      </c>
      <c r="M39" s="38"/>
    </row>
    <row r="40" spans="1:13" ht="28.5" customHeight="1">
      <c r="A40" s="11">
        <f>发票!A39</f>
        <v>27</v>
      </c>
      <c r="B40" s="17" t="str">
        <f>发票!B39</f>
        <v>集装袋</v>
      </c>
      <c r="C40" s="17" t="str">
        <f>发票!D39</f>
        <v xml:space="preserve">FIBC </v>
      </c>
      <c r="D40" s="18"/>
      <c r="E40" s="17" t="s">
        <v>142</v>
      </c>
      <c r="F40" s="21" t="s">
        <v>147</v>
      </c>
      <c r="G40" s="17" t="str">
        <f>发票!G39</f>
        <v>条/Piece</v>
      </c>
      <c r="H40" s="17">
        <f>发票!H39</f>
        <v>2000</v>
      </c>
      <c r="I40" s="40">
        <v>100</v>
      </c>
      <c r="J40" s="39">
        <v>4100</v>
      </c>
      <c r="K40" s="46">
        <v>4160</v>
      </c>
      <c r="L40" s="46">
        <v>16.8</v>
      </c>
      <c r="M40" s="38"/>
    </row>
    <row r="41" spans="1:13" ht="28.5" customHeight="1">
      <c r="A41" s="11">
        <f>发票!A40</f>
        <v>28</v>
      </c>
      <c r="B41" s="17" t="str">
        <f>发票!B40</f>
        <v>电流互感器</v>
      </c>
      <c r="C41" s="17" t="str">
        <f>发票!D40</f>
        <v xml:space="preserve">Current Transformer </v>
      </c>
      <c r="D41" s="18"/>
      <c r="E41" s="17" t="s">
        <v>142</v>
      </c>
      <c r="F41" s="188" t="s">
        <v>143</v>
      </c>
      <c r="G41" s="17" t="str">
        <f>发票!G40</f>
        <v>套/Piece</v>
      </c>
      <c r="H41" s="17">
        <f>发票!H40</f>
        <v>2</v>
      </c>
      <c r="I41" s="195">
        <v>2</v>
      </c>
      <c r="J41" s="39">
        <v>128</v>
      </c>
      <c r="K41" s="206">
        <v>710</v>
      </c>
      <c r="L41" s="206">
        <v>6.23</v>
      </c>
      <c r="M41" s="38"/>
    </row>
    <row r="42" spans="1:13" ht="28.5" customHeight="1">
      <c r="A42" s="11">
        <f>发票!A41</f>
        <v>29</v>
      </c>
      <c r="B42" s="17" t="str">
        <f>发票!B41</f>
        <v>母排</v>
      </c>
      <c r="C42" s="17" t="str">
        <f>发票!D41</f>
        <v xml:space="preserve">Busbar </v>
      </c>
      <c r="D42" s="18"/>
      <c r="E42" s="17" t="s">
        <v>142</v>
      </c>
      <c r="F42" s="194"/>
      <c r="G42" s="17" t="str">
        <f>发票!G41</f>
        <v>套/Piece</v>
      </c>
      <c r="H42" s="17">
        <f>发票!H41</f>
        <v>1</v>
      </c>
      <c r="I42" s="201"/>
      <c r="J42" s="39">
        <v>450</v>
      </c>
      <c r="K42" s="207"/>
      <c r="L42" s="207"/>
      <c r="M42" s="38"/>
    </row>
    <row r="43" spans="1:13" ht="28.5" customHeight="1">
      <c r="A43" s="11">
        <f>发票!A42</f>
        <v>30</v>
      </c>
      <c r="B43" s="17" t="str">
        <f>发票!B42</f>
        <v>铜接线线端子</v>
      </c>
      <c r="C43" s="17" t="str">
        <f>发票!D42</f>
        <v xml:space="preserve">Copper terminal </v>
      </c>
      <c r="D43" s="18"/>
      <c r="E43" s="17" t="s">
        <v>142</v>
      </c>
      <c r="F43" s="189"/>
      <c r="G43" s="17" t="str">
        <f>发票!G42</f>
        <v>只/Piece</v>
      </c>
      <c r="H43" s="17">
        <f>发票!H42</f>
        <v>156</v>
      </c>
      <c r="I43" s="196"/>
      <c r="J43" s="39">
        <v>76</v>
      </c>
      <c r="K43" s="208"/>
      <c r="L43" s="208"/>
      <c r="M43" s="38"/>
    </row>
    <row r="44" spans="1:13" ht="28.5" customHeight="1">
      <c r="A44" s="11">
        <f>发票!A43</f>
        <v>31</v>
      </c>
      <c r="B44" s="17" t="str">
        <f>发票!B43</f>
        <v>滤板</v>
      </c>
      <c r="C44" s="17" t="str">
        <f>发票!D43</f>
        <v xml:space="preserve">Filter plate </v>
      </c>
      <c r="D44" s="18"/>
      <c r="E44" s="17" t="s">
        <v>142</v>
      </c>
      <c r="F44" s="188" t="s">
        <v>148</v>
      </c>
      <c r="G44" s="17" t="str">
        <f>发票!G43</f>
        <v>块/Piece</v>
      </c>
      <c r="H44" s="17">
        <f>发票!H43</f>
        <v>190</v>
      </c>
      <c r="I44" s="195">
        <v>10</v>
      </c>
      <c r="J44" s="39">
        <v>22058.400000000001</v>
      </c>
      <c r="K44" s="206">
        <v>24480</v>
      </c>
      <c r="L44" s="206">
        <v>49.06</v>
      </c>
      <c r="M44" s="38"/>
    </row>
    <row r="45" spans="1:13" ht="28.5" customHeight="1">
      <c r="A45" s="11">
        <f>发票!A44</f>
        <v>32</v>
      </c>
      <c r="B45" s="17" t="str">
        <f>发票!B44</f>
        <v>滤板把手</v>
      </c>
      <c r="C45" s="17" t="str">
        <f>发票!D44</f>
        <v xml:space="preserve">Filter press pull plate trolley </v>
      </c>
      <c r="D45" s="18"/>
      <c r="E45" s="17" t="s">
        <v>142</v>
      </c>
      <c r="F45" s="194"/>
      <c r="G45" s="17" t="str">
        <f>发票!G44</f>
        <v>个/Piece</v>
      </c>
      <c r="H45" s="17">
        <f>发票!H44</f>
        <v>608</v>
      </c>
      <c r="I45" s="201"/>
      <c r="J45" s="39">
        <v>250</v>
      </c>
      <c r="K45" s="207"/>
      <c r="L45" s="207"/>
      <c r="M45" s="38"/>
    </row>
    <row r="46" spans="1:13" ht="28.5" customHeight="1">
      <c r="A46" s="11">
        <f>发票!A45</f>
        <v>33</v>
      </c>
      <c r="B46" s="17" t="str">
        <f>发票!B45</f>
        <v>拉板小车</v>
      </c>
      <c r="C46" s="17" t="str">
        <f>发票!D45</f>
        <v xml:space="preserve">Filter press pull plate trolley track </v>
      </c>
      <c r="D46" s="18"/>
      <c r="E46" s="17" t="s">
        <v>142</v>
      </c>
      <c r="F46" s="189"/>
      <c r="G46" s="17" t="str">
        <f>发票!G45</f>
        <v>套/Piece</v>
      </c>
      <c r="H46" s="17">
        <f>发票!H45</f>
        <v>10</v>
      </c>
      <c r="I46" s="196"/>
      <c r="J46" s="39">
        <v>580</v>
      </c>
      <c r="K46" s="208"/>
      <c r="L46" s="208"/>
      <c r="M46" s="38"/>
    </row>
    <row r="47" spans="1:13" ht="28.5" customHeight="1">
      <c r="A47" s="11">
        <f>发票!A46</f>
        <v>34</v>
      </c>
      <c r="B47" s="17" t="str">
        <f>发票!B46</f>
        <v>滚轮</v>
      </c>
      <c r="C47" s="17" t="str">
        <f>发票!D46</f>
        <v xml:space="preserve">Scroll wheel </v>
      </c>
      <c r="D47" s="18"/>
      <c r="E47" s="17" t="s">
        <v>142</v>
      </c>
      <c r="F47" s="21" t="s">
        <v>143</v>
      </c>
      <c r="G47" s="17" t="str">
        <f>发票!G46</f>
        <v>件/Piece</v>
      </c>
      <c r="H47" s="17">
        <f>发票!H46</f>
        <v>3</v>
      </c>
      <c r="I47" s="40">
        <v>1</v>
      </c>
      <c r="J47" s="39">
        <v>35</v>
      </c>
      <c r="K47" s="46">
        <v>50</v>
      </c>
      <c r="L47" s="46">
        <v>0.11</v>
      </c>
      <c r="M47" s="38"/>
    </row>
    <row r="48" spans="1:13" ht="28.5" customHeight="1">
      <c r="A48" s="11">
        <f>发票!A47</f>
        <v>35</v>
      </c>
      <c r="B48" s="17" t="str">
        <f>发票!B47</f>
        <v>轴承</v>
      </c>
      <c r="C48" s="17" t="str">
        <f>发票!D47</f>
        <v xml:space="preserve">Bearing </v>
      </c>
      <c r="D48" s="18"/>
      <c r="E48" s="17" t="s">
        <v>142</v>
      </c>
      <c r="F48" s="188" t="s">
        <v>143</v>
      </c>
      <c r="G48" s="17" t="str">
        <f>发票!G47</f>
        <v>个/Piece</v>
      </c>
      <c r="H48" s="17">
        <f>发票!H47</f>
        <v>750</v>
      </c>
      <c r="I48" s="195">
        <v>1</v>
      </c>
      <c r="J48" s="39">
        <v>1830</v>
      </c>
      <c r="K48" s="206">
        <v>2550</v>
      </c>
      <c r="L48" s="206">
        <v>3.81</v>
      </c>
      <c r="M48" s="38"/>
    </row>
    <row r="49" spans="1:15" ht="28.5" customHeight="1">
      <c r="A49" s="11">
        <f>发票!A48</f>
        <v>36</v>
      </c>
      <c r="B49" s="17" t="str">
        <f>发票!B48</f>
        <v>油封</v>
      </c>
      <c r="C49" s="17" t="str">
        <f>发票!D48</f>
        <v xml:space="preserve">Oil seal </v>
      </c>
      <c r="D49" s="18"/>
      <c r="E49" s="17" t="s">
        <v>142</v>
      </c>
      <c r="F49" s="194"/>
      <c r="G49" s="17" t="str">
        <f>发票!G48</f>
        <v>个/Piece</v>
      </c>
      <c r="H49" s="17">
        <f>发票!H48</f>
        <v>292</v>
      </c>
      <c r="I49" s="201"/>
      <c r="J49" s="39">
        <v>350</v>
      </c>
      <c r="K49" s="207"/>
      <c r="L49" s="207"/>
      <c r="M49" s="38"/>
    </row>
    <row r="50" spans="1:15" ht="28.5" customHeight="1">
      <c r="A50" s="11">
        <f>发票!A49</f>
        <v>37</v>
      </c>
      <c r="B50" s="17" t="str">
        <f>发票!B49</f>
        <v>加热器</v>
      </c>
      <c r="C50" s="17" t="str">
        <f>发票!D49</f>
        <v>Heater</v>
      </c>
      <c r="D50" s="18"/>
      <c r="E50" s="17" t="s">
        <v>142</v>
      </c>
      <c r="F50" s="194"/>
      <c r="G50" s="17" t="str">
        <f>发票!G49</f>
        <v>台/Piece</v>
      </c>
      <c r="H50" s="17">
        <f>发票!H49</f>
        <v>3</v>
      </c>
      <c r="I50" s="201"/>
      <c r="J50" s="39">
        <v>150</v>
      </c>
      <c r="K50" s="207"/>
      <c r="L50" s="207"/>
      <c r="M50" s="38"/>
    </row>
    <row r="51" spans="1:15" ht="28.5" customHeight="1">
      <c r="A51" s="11">
        <f>发票!A50</f>
        <v>38</v>
      </c>
      <c r="B51" s="17" t="str">
        <f>发票!B50</f>
        <v>阀门</v>
      </c>
      <c r="C51" s="17" t="str">
        <f>发票!D50</f>
        <v xml:space="preserve">Valve </v>
      </c>
      <c r="D51" s="18"/>
      <c r="E51" s="17" t="s">
        <v>142</v>
      </c>
      <c r="F51" s="194"/>
      <c r="G51" s="17" t="str">
        <f>发票!G50</f>
        <v>台/Piece</v>
      </c>
      <c r="H51" s="17">
        <f>发票!H50</f>
        <v>2</v>
      </c>
      <c r="I51" s="201"/>
      <c r="J51" s="39">
        <v>20</v>
      </c>
      <c r="K51" s="207"/>
      <c r="L51" s="207"/>
      <c r="M51" s="38"/>
    </row>
    <row r="52" spans="1:15" ht="28.5" customHeight="1">
      <c r="A52" s="11">
        <f>发票!A51</f>
        <v>39</v>
      </c>
      <c r="B52" s="17" t="str">
        <f>发票!B51</f>
        <v>电动扳手</v>
      </c>
      <c r="C52" s="17" t="str">
        <f>发票!D51</f>
        <v xml:space="preserve">Electric wrench </v>
      </c>
      <c r="D52" s="18"/>
      <c r="E52" s="17" t="s">
        <v>142</v>
      </c>
      <c r="F52" s="189"/>
      <c r="G52" s="17" t="str">
        <f>发票!G51</f>
        <v>套/Piece</v>
      </c>
      <c r="H52" s="17">
        <f>发票!H51</f>
        <v>10</v>
      </c>
      <c r="I52" s="196"/>
      <c r="J52" s="39">
        <v>100</v>
      </c>
      <c r="K52" s="208"/>
      <c r="L52" s="208"/>
      <c r="M52" s="38"/>
    </row>
    <row r="53" spans="1:15" ht="28.5" customHeight="1">
      <c r="A53" s="11">
        <f>发票!A52</f>
        <v>40</v>
      </c>
      <c r="B53" s="17" t="str">
        <f>发票!B52</f>
        <v>叶轮</v>
      </c>
      <c r="C53" s="17" t="str">
        <f>发票!D52</f>
        <v xml:space="preserve">impeller </v>
      </c>
      <c r="D53" s="18"/>
      <c r="E53" s="17" t="s">
        <v>142</v>
      </c>
      <c r="F53" s="188" t="s">
        <v>149</v>
      </c>
      <c r="G53" s="17" t="str">
        <f>发票!G52</f>
        <v>个/Piece</v>
      </c>
      <c r="H53" s="17">
        <f>发票!H52</f>
        <v>3</v>
      </c>
      <c r="I53" s="195">
        <v>1</v>
      </c>
      <c r="J53" s="39">
        <v>300</v>
      </c>
      <c r="K53" s="206">
        <v>1202</v>
      </c>
      <c r="L53" s="206">
        <v>1.8</v>
      </c>
      <c r="M53" s="38"/>
    </row>
    <row r="54" spans="1:15" ht="28.5" customHeight="1">
      <c r="A54" s="11">
        <f>发票!A53</f>
        <v>41</v>
      </c>
      <c r="B54" s="17" t="str">
        <f>发票!B53</f>
        <v>蜗壳</v>
      </c>
      <c r="C54" s="17" t="str">
        <f>发票!D53</f>
        <v>Volute</v>
      </c>
      <c r="D54" s="18"/>
      <c r="E54" s="17" t="s">
        <v>142</v>
      </c>
      <c r="F54" s="194"/>
      <c r="G54" s="17" t="str">
        <f>发票!G53</f>
        <v>个/Piece</v>
      </c>
      <c r="H54" s="17">
        <f>发票!H53</f>
        <v>3</v>
      </c>
      <c r="I54" s="201"/>
      <c r="J54" s="39">
        <v>260</v>
      </c>
      <c r="K54" s="207"/>
      <c r="L54" s="207"/>
      <c r="M54" s="38"/>
    </row>
    <row r="55" spans="1:15" ht="28.5" customHeight="1">
      <c r="A55" s="11">
        <f>发票!A54</f>
        <v>42</v>
      </c>
      <c r="B55" s="17" t="str">
        <f>发票!B54</f>
        <v>护板</v>
      </c>
      <c r="C55" s="17" t="str">
        <f>发票!D54</f>
        <v xml:space="preserve"> Guard plate </v>
      </c>
      <c r="D55" s="18"/>
      <c r="E55" s="17" t="s">
        <v>142</v>
      </c>
      <c r="F55" s="194"/>
      <c r="G55" s="17" t="str">
        <f>发票!G54</f>
        <v>个/Piece</v>
      </c>
      <c r="H55" s="17">
        <f>发票!H54</f>
        <v>6</v>
      </c>
      <c r="I55" s="201"/>
      <c r="J55" s="39">
        <v>260</v>
      </c>
      <c r="K55" s="207"/>
      <c r="L55" s="207"/>
      <c r="M55" s="38"/>
    </row>
    <row r="56" spans="1:15" ht="28.5" customHeight="1">
      <c r="A56" s="11">
        <f>发票!A55</f>
        <v>43</v>
      </c>
      <c r="B56" s="17" t="str">
        <f>发票!B55</f>
        <v xml:space="preserve">轴 </v>
      </c>
      <c r="C56" s="17" t="str">
        <f>发票!D55</f>
        <v xml:space="preserve">Shaft </v>
      </c>
      <c r="D56" s="18"/>
      <c r="E56" s="17" t="s">
        <v>142</v>
      </c>
      <c r="F56" s="194"/>
      <c r="G56" s="17" t="str">
        <f>发票!G55</f>
        <v>根/Piece</v>
      </c>
      <c r="H56" s="17">
        <f>发票!H55</f>
        <v>5</v>
      </c>
      <c r="I56" s="201"/>
      <c r="J56" s="39">
        <v>25</v>
      </c>
      <c r="K56" s="207"/>
      <c r="L56" s="207"/>
      <c r="M56" s="38"/>
    </row>
    <row r="57" spans="1:15" ht="28.5" customHeight="1">
      <c r="A57" s="11">
        <f>发票!A56</f>
        <v>44</v>
      </c>
      <c r="B57" s="17" t="str">
        <f>发票!B56</f>
        <v>轴承</v>
      </c>
      <c r="C57" s="17" t="str">
        <f>发票!D56</f>
        <v xml:space="preserve">Bearing </v>
      </c>
      <c r="D57" s="18"/>
      <c r="E57" s="17" t="s">
        <v>142</v>
      </c>
      <c r="F57" s="189"/>
      <c r="G57" s="17" t="str">
        <f>发票!G56</f>
        <v>套/Piece</v>
      </c>
      <c r="H57" s="17">
        <f>发票!H56</f>
        <v>2</v>
      </c>
      <c r="I57" s="196"/>
      <c r="J57" s="39">
        <v>45</v>
      </c>
      <c r="K57" s="208"/>
      <c r="L57" s="208"/>
      <c r="M57" s="38"/>
    </row>
    <row r="58" spans="1:15" ht="28.5" customHeight="1">
      <c r="A58" s="11">
        <f>发票!A57</f>
        <v>45</v>
      </c>
      <c r="B58" s="17" t="str">
        <f>发票!B57</f>
        <v>超纯水机</v>
      </c>
      <c r="C58" s="17" t="str">
        <f>发票!D57</f>
        <v>Ultra-pure water host</v>
      </c>
      <c r="D58" s="18"/>
      <c r="E58" s="17" t="s">
        <v>142</v>
      </c>
      <c r="F58" s="19" t="s">
        <v>143</v>
      </c>
      <c r="G58" s="17" t="str">
        <f>发票!G57</f>
        <v>套/Piece</v>
      </c>
      <c r="H58" s="17">
        <f>发票!H57</f>
        <v>2</v>
      </c>
      <c r="I58" s="36">
        <v>3</v>
      </c>
      <c r="J58" s="39">
        <v>113</v>
      </c>
      <c r="K58" s="39">
        <v>190</v>
      </c>
      <c r="L58" s="39">
        <v>1.39</v>
      </c>
      <c r="M58" s="38"/>
    </row>
    <row r="59" spans="1:15" s="2" customFormat="1" ht="28.5" customHeight="1">
      <c r="A59" s="24"/>
      <c r="B59" s="25"/>
      <c r="C59" s="26"/>
      <c r="D59" s="26"/>
      <c r="E59" s="26"/>
      <c r="F59" s="26"/>
      <c r="G59" s="27"/>
      <c r="H59" s="27" t="s">
        <v>150</v>
      </c>
      <c r="I59" s="47">
        <f>SUM(I14:I58)</f>
        <v>363</v>
      </c>
      <c r="J59" s="48">
        <f>SUM(J14:J58)</f>
        <v>74412.38</v>
      </c>
      <c r="K59" s="48">
        <f>SUM(K14:K58)</f>
        <v>83307.600000000006</v>
      </c>
      <c r="L59" s="48">
        <f>SUM(L14:L58)</f>
        <v>213.81000000000003</v>
      </c>
      <c r="M59" s="49"/>
      <c r="N59" s="50"/>
      <c r="O59" s="50"/>
    </row>
    <row r="60" spans="1:15" ht="28.5" customHeight="1">
      <c r="B60" s="4" t="s">
        <v>151</v>
      </c>
    </row>
    <row r="61" spans="1:15" ht="28.5" customHeight="1">
      <c r="B61" s="4" t="s">
        <v>152</v>
      </c>
    </row>
    <row r="64" spans="1:15">
      <c r="A64" s="187"/>
      <c r="B64" s="187"/>
      <c r="C64" s="187"/>
      <c r="D64" s="187"/>
    </row>
  </sheetData>
  <mergeCells count="40">
    <mergeCell ref="L48:L52"/>
    <mergeCell ref="L53:L57"/>
    <mergeCell ref="L16:L17"/>
    <mergeCell ref="L18:L20"/>
    <mergeCell ref="L22:L27"/>
    <mergeCell ref="L41:L43"/>
    <mergeCell ref="L44:L46"/>
    <mergeCell ref="I48:I52"/>
    <mergeCell ref="I53:I57"/>
    <mergeCell ref="K16:K17"/>
    <mergeCell ref="K18:K20"/>
    <mergeCell ref="K22:K27"/>
    <mergeCell ref="K41:K43"/>
    <mergeCell ref="K44:K46"/>
    <mergeCell ref="K48:K52"/>
    <mergeCell ref="K53:K57"/>
    <mergeCell ref="I16:I17"/>
    <mergeCell ref="I18:I20"/>
    <mergeCell ref="I22:I27"/>
    <mergeCell ref="I41:I43"/>
    <mergeCell ref="I44:I46"/>
    <mergeCell ref="A10:F10"/>
    <mergeCell ref="A64:D64"/>
    <mergeCell ref="F16:F17"/>
    <mergeCell ref="F18:F20"/>
    <mergeCell ref="F22:F27"/>
    <mergeCell ref="F41:F43"/>
    <mergeCell ref="F44:F46"/>
    <mergeCell ref="F48:F52"/>
    <mergeCell ref="F53:F57"/>
    <mergeCell ref="A5:L5"/>
    <mergeCell ref="A6:J6"/>
    <mergeCell ref="A7:L7"/>
    <mergeCell ref="A8:L8"/>
    <mergeCell ref="A9:L9"/>
    <mergeCell ref="A1:L1"/>
    <mergeCell ref="A2:F2"/>
    <mergeCell ref="J2:L2"/>
    <mergeCell ref="A3:L3"/>
    <mergeCell ref="A4:L4"/>
  </mergeCells>
  <pageMargins left="0.74791666666666701" right="0.74791666666666701" top="0.98402777777777795" bottom="0.98402777777777795" header="0.51180555555555596" footer="0.51180555555555596"/>
  <pageSetup paperSize="9" scale="54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发票</vt:lpstr>
      <vt:lpstr>装箱单</vt:lpstr>
      <vt:lpstr>发票!Zone_d_impression</vt:lpstr>
      <vt:lpstr>装箱单!Zone_d_impression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温晓建</dc:creator>
  <cp:lastModifiedBy>CHARLES</cp:lastModifiedBy>
  <cp:lastPrinted>2021-05-19T07:59:04Z</cp:lastPrinted>
  <dcterms:created xsi:type="dcterms:W3CDTF">2016-05-03T08:03:00Z</dcterms:created>
  <dcterms:modified xsi:type="dcterms:W3CDTF">2021-05-19T07:59:31Z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7567A449EC5F4903B353FCD056F31BBD</vt:lpwstr>
  </property>
</Properties>
</file>