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报关箱单" sheetId="1" r:id="rId1"/>
    <sheet name="清关发票" sheetId="2" r:id="rId2"/>
  </sheets>
  <externalReferences>
    <externalReference r:id="rId3"/>
  </externalReferences>
  <definedNames>
    <definedName name="_xlnm._FilterDatabase" localSheetId="0" hidden="1">报关箱单!$A$17:$I$55</definedName>
    <definedName name="_xlnm._FilterDatabase" localSheetId="1" hidden="1">清关发票!$A$17:$N$61</definedName>
  </definedNames>
  <calcPr calcId="144525"/>
</workbook>
</file>

<file path=xl/sharedStrings.xml><?xml version="1.0" encoding="utf-8"?>
<sst xmlns="http://schemas.openxmlformats.org/spreadsheetml/2006/main" count="82" uniqueCount="58">
  <si>
    <t>LIST OF PACKAGES</t>
  </si>
  <si>
    <t>箱件清单</t>
  </si>
  <si>
    <t>项目名称：刚果金民主共和国DIKULUSHI矿</t>
  </si>
  <si>
    <t>发票号:</t>
  </si>
  <si>
    <t>origin: China</t>
  </si>
  <si>
    <t>2) INVOICE NO.:</t>
  </si>
  <si>
    <t>由中国运至刚果金</t>
  </si>
  <si>
    <r>
      <rPr>
        <b/>
        <sz val="9"/>
        <rFont val="Lingoes Unicode"/>
        <charset val="134"/>
      </rPr>
      <t>日期</t>
    </r>
    <r>
      <rPr>
        <b/>
        <sz val="9"/>
        <rFont val="Times New Roman"/>
        <charset val="134"/>
      </rPr>
      <t>:</t>
    </r>
  </si>
  <si>
    <t>FROM CHINA TO DRC</t>
  </si>
  <si>
    <t>3) INVOICE DATE:</t>
  </si>
  <si>
    <t>TO:</t>
  </si>
  <si>
    <t xml:space="preserve">Everbright Mining SARL </t>
  </si>
  <si>
    <t>4) P.O.L.:</t>
  </si>
  <si>
    <r>
      <rPr>
        <b/>
        <sz val="9"/>
        <rFont val="Times New Roman"/>
        <charset val="134"/>
      </rPr>
      <t>Dikulushi Mine, 23 kilometres west of Lake Mweru and 50 kilometres north of Kilwa in the Moero Sector of Pweto Territory,Katanga Province, Democratic Republic of Congo     Contact</t>
    </r>
    <r>
      <rPr>
        <b/>
        <sz val="9"/>
        <rFont val="宋体"/>
        <charset val="134"/>
      </rPr>
      <t>：</t>
    </r>
    <r>
      <rPr>
        <b/>
        <sz val="9"/>
        <rFont val="Times New Roman"/>
        <charset val="134"/>
      </rPr>
      <t>Mr.Liujiaqing                                              Phone Number</t>
    </r>
    <r>
      <rPr>
        <b/>
        <sz val="9"/>
        <rFont val="宋体"/>
        <charset val="134"/>
      </rPr>
      <t>：</t>
    </r>
    <r>
      <rPr>
        <b/>
        <sz val="9"/>
        <rFont val="Times New Roman"/>
        <charset val="134"/>
      </rPr>
      <t>+243 812 291 783,   email:liujiaqing@jchxmc.com</t>
    </r>
  </si>
  <si>
    <t>5)ORIGIN OF COUNTRY</t>
  </si>
  <si>
    <t>CHINA</t>
  </si>
  <si>
    <t>6) SHIPPING MARK: BMT</t>
  </si>
  <si>
    <t>7) VESSEL:</t>
  </si>
  <si>
    <t>8) TERMS: CIF</t>
  </si>
  <si>
    <t>9) B/L NO.:</t>
  </si>
  <si>
    <t>10) TOTAL:</t>
  </si>
  <si>
    <t>DETAILS AS FOLLOWING</t>
  </si>
  <si>
    <r>
      <rPr>
        <b/>
        <sz val="9"/>
        <rFont val="Lingoes Unicode"/>
        <charset val="134"/>
      </rPr>
      <t>序号</t>
    </r>
  </si>
  <si>
    <t>货物名称</t>
  </si>
  <si>
    <r>
      <rPr>
        <b/>
        <sz val="9"/>
        <rFont val="Lingoes Unicode"/>
        <charset val="134"/>
      </rPr>
      <t>毛重</t>
    </r>
  </si>
  <si>
    <r>
      <rPr>
        <b/>
        <sz val="9"/>
        <rFont val="Lingoes Unicode"/>
        <charset val="134"/>
      </rPr>
      <t>净重</t>
    </r>
  </si>
  <si>
    <r>
      <rPr>
        <b/>
        <sz val="9"/>
        <rFont val="Lingoes Unicode"/>
        <charset val="134"/>
      </rPr>
      <t>体积</t>
    </r>
  </si>
  <si>
    <r>
      <rPr>
        <b/>
        <sz val="9"/>
        <rFont val="Lingoes Unicode"/>
        <charset val="134"/>
      </rPr>
      <t>包装件数</t>
    </r>
  </si>
  <si>
    <r>
      <rPr>
        <b/>
        <sz val="9"/>
        <rFont val="宋体"/>
        <charset val="134"/>
      </rPr>
      <t>数量</t>
    </r>
  </si>
  <si>
    <t>ITEM NO.</t>
  </si>
  <si>
    <t>DESCRIPTION OF GOODS</t>
  </si>
  <si>
    <t>G.W.(KG)</t>
  </si>
  <si>
    <t>N. W.(KG)</t>
  </si>
  <si>
    <t>VOL. (CBM)</t>
  </si>
  <si>
    <t>NO. OF PKGS</t>
  </si>
  <si>
    <t>QTY</t>
  </si>
  <si>
    <t>TOTAL</t>
  </si>
  <si>
    <t>SIGNATURE:</t>
  </si>
  <si>
    <t>DATE:</t>
  </si>
  <si>
    <t>BEIJING MENERGY TRADING LIMITED</t>
  </si>
  <si>
    <t>北京众诚城商贸有限公司</t>
  </si>
  <si>
    <t>COMMERCIAL INVOICE</t>
  </si>
  <si>
    <r>
      <rPr>
        <b/>
        <u/>
        <sz val="16"/>
        <rFont val="宋体"/>
        <charset val="134"/>
      </rPr>
      <t>商业发票</t>
    </r>
  </si>
  <si>
    <r>
      <rPr>
        <b/>
        <sz val="9"/>
        <rFont val="宋体"/>
        <charset val="134"/>
      </rPr>
      <t>发票号</t>
    </r>
    <r>
      <rPr>
        <b/>
        <sz val="9"/>
        <rFont val="Times New Roman"/>
        <charset val="134"/>
      </rPr>
      <t>:</t>
    </r>
  </si>
  <si>
    <r>
      <rPr>
        <b/>
        <sz val="9"/>
        <rFont val="宋体"/>
        <charset val="134"/>
      </rPr>
      <t>日期</t>
    </r>
    <r>
      <rPr>
        <b/>
        <sz val="9"/>
        <rFont val="Times New Roman"/>
        <charset val="134"/>
      </rPr>
      <t>:</t>
    </r>
  </si>
  <si>
    <t>5) P.O.D.:</t>
  </si>
  <si>
    <t>10) TOTAL AMOUNT:</t>
  </si>
  <si>
    <r>
      <rPr>
        <b/>
        <sz val="9"/>
        <rFont val="宋体"/>
        <charset val="134"/>
      </rPr>
      <t>序号</t>
    </r>
  </si>
  <si>
    <r>
      <rPr>
        <b/>
        <sz val="9"/>
        <rFont val="宋体"/>
        <charset val="134"/>
      </rPr>
      <t>商品编码</t>
    </r>
  </si>
  <si>
    <r>
      <rPr>
        <b/>
        <sz val="9"/>
        <rFont val="宋体"/>
        <charset val="134"/>
      </rPr>
      <t>单价</t>
    </r>
  </si>
  <si>
    <r>
      <rPr>
        <b/>
        <sz val="9"/>
        <rFont val="宋体"/>
        <charset val="134"/>
      </rPr>
      <t>总价</t>
    </r>
  </si>
  <si>
    <t>HS CODE</t>
  </si>
  <si>
    <t>UNIT PRICE(USD)
FOB</t>
  </si>
  <si>
    <t>AMOUNT (USD)
FOB</t>
  </si>
  <si>
    <r>
      <rPr>
        <b/>
        <sz val="9"/>
        <rFont val="宋体"/>
        <charset val="134"/>
      </rPr>
      <t>其中</t>
    </r>
  </si>
  <si>
    <r>
      <rPr>
        <b/>
        <sz val="9"/>
        <rFont val="宋体"/>
        <charset val="134"/>
      </rPr>
      <t>运费</t>
    </r>
    <r>
      <rPr>
        <b/>
        <sz val="9"/>
        <rFont val="Times New Roman"/>
        <charset val="134"/>
      </rPr>
      <t>FREIGHT</t>
    </r>
  </si>
  <si>
    <r>
      <rPr>
        <b/>
        <sz val="9"/>
        <rFont val="宋体"/>
        <charset val="134"/>
      </rPr>
      <t>保费</t>
    </r>
    <r>
      <rPr>
        <b/>
        <sz val="9"/>
        <rFont val="Times New Roman"/>
        <charset val="134"/>
      </rPr>
      <t>INSURANCE</t>
    </r>
  </si>
  <si>
    <t>cif</t>
  </si>
</sst>
</file>

<file path=xl/styles.xml><?xml version="1.0" encoding="utf-8"?>
<styleSheet xmlns="http://schemas.openxmlformats.org/spreadsheetml/2006/main">
  <numFmts count="12"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[$-409]d\-mmm\-yy;@"/>
    <numFmt numFmtId="177" formatCode="0.00_ "/>
    <numFmt numFmtId="41" formatCode="_ * #,##0_ ;_ * \-#,##0_ ;_ * &quot;-&quot;_ ;_ @_ "/>
    <numFmt numFmtId="44" formatCode="_ &quot;￥&quot;* #,##0.00_ ;_ &quot;￥&quot;* \-#,##0.00_ ;_ &quot;￥&quot;* &quot;-&quot;??_ ;_ @_ "/>
    <numFmt numFmtId="178" formatCode="0.00_);[Red]\(0.00\)"/>
    <numFmt numFmtId="179" formatCode="_ * #,##0.000_ ;_ * \-#,##0.000_ ;_ * &quot;-&quot;???_ ;_ @_ "/>
    <numFmt numFmtId="180" formatCode="[$-409]d/mmm/yy;@"/>
    <numFmt numFmtId="181" formatCode="#,##0.00_ "/>
    <numFmt numFmtId="182" formatCode="m/d/yyyy;@"/>
    <numFmt numFmtId="183" formatCode="0.000_ "/>
  </numFmts>
  <fonts count="38">
    <font>
      <sz val="9"/>
      <name val="宋体"/>
      <charset val="134"/>
    </font>
    <font>
      <sz val="9"/>
      <name val="Times New Roman"/>
      <charset val="134"/>
    </font>
    <font>
      <b/>
      <sz val="9"/>
      <name val="Times New Roman"/>
      <charset val="134"/>
    </font>
    <font>
      <b/>
      <sz val="14"/>
      <name val="Times New Roman"/>
      <charset val="134"/>
    </font>
    <font>
      <sz val="8"/>
      <name val="Times New Roman"/>
      <charset val="134"/>
    </font>
    <font>
      <b/>
      <sz val="16"/>
      <name val="Times New Roman"/>
      <charset val="134"/>
    </font>
    <font>
      <b/>
      <sz val="14"/>
      <name val="宋体"/>
      <charset val="134"/>
    </font>
    <font>
      <b/>
      <i/>
      <u/>
      <sz val="16"/>
      <name val="Times New Roman"/>
      <charset val="134"/>
    </font>
    <font>
      <b/>
      <u/>
      <sz val="16"/>
      <name val="Times New Roman"/>
      <charset val="134"/>
    </font>
    <font>
      <b/>
      <sz val="9"/>
      <name val="宋体"/>
      <charset val="134"/>
    </font>
    <font>
      <b/>
      <sz val="10"/>
      <name val="宋体"/>
      <charset val="134"/>
    </font>
    <font>
      <b/>
      <sz val="10"/>
      <name val="Times New Roman"/>
      <charset val="134"/>
    </font>
    <font>
      <sz val="12"/>
      <name val="Times New Roman"/>
      <charset val="134"/>
    </font>
    <font>
      <sz val="11"/>
      <name val="Times New Roman"/>
      <charset val="134"/>
    </font>
    <font>
      <sz val="11"/>
      <name val="宋体"/>
      <charset val="1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0"/>
      <name val="VNI-Helve-Condense"/>
      <charset val="134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u/>
      <sz val="16"/>
      <name val="宋体"/>
      <charset val="134"/>
    </font>
    <font>
      <b/>
      <sz val="9"/>
      <name val="Lingoes Unicode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>
      <alignment vertical="center"/>
    </xf>
    <xf numFmtId="42" fontId="15" fillId="0" borderId="0" applyFon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1" fillId="10" borderId="9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16" borderId="11" applyNumberFormat="0" applyFont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9" fillId="15" borderId="13" applyNumberFormat="0" applyAlignment="0" applyProtection="0">
      <alignment vertical="center"/>
    </xf>
    <xf numFmtId="0" fontId="25" fillId="15" borderId="9" applyNumberFormat="0" applyAlignment="0" applyProtection="0">
      <alignment vertical="center"/>
    </xf>
    <xf numFmtId="0" fontId="35" fillId="24" borderId="14" applyNumberFormat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0" borderId="0"/>
    <xf numFmtId="0" fontId="16" fillId="30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0" fillId="0" borderId="0">
      <alignment vertical="top"/>
      <protection locked="0"/>
    </xf>
  </cellStyleXfs>
  <cellXfs count="115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178" fontId="1" fillId="0" borderId="0" xfId="0" applyNumberFormat="1" applyFont="1" applyFill="1" applyBorder="1" applyAlignment="1">
      <alignment horizontal="center"/>
    </xf>
    <xf numFmtId="177" fontId="1" fillId="0" borderId="0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76" fontId="9" fillId="2" borderId="1" xfId="0" applyNumberFormat="1" applyFont="1" applyFill="1" applyBorder="1" applyAlignment="1">
      <alignment horizontal="left" vertical="center"/>
    </xf>
    <xf numFmtId="0" fontId="9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right" vertical="center"/>
    </xf>
    <xf numFmtId="176" fontId="2" fillId="2" borderId="0" xfId="0" applyNumberFormat="1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right" vertical="center" wrapText="1"/>
    </xf>
    <xf numFmtId="176" fontId="10" fillId="2" borderId="0" xfId="0" applyNumberFormat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58" fontId="2" fillId="0" borderId="0" xfId="0" applyNumberFormat="1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vertical="center" wrapText="1"/>
    </xf>
    <xf numFmtId="176" fontId="2" fillId="2" borderId="0" xfId="0" applyNumberFormat="1" applyFont="1" applyFill="1" applyBorder="1" applyAlignment="1">
      <alignment vertical="center" wrapText="1"/>
    </xf>
    <xf numFmtId="0" fontId="2" fillId="0" borderId="0" xfId="0" applyFont="1" applyFill="1" applyAlignment="1">
      <alignment horizontal="left" vertical="center"/>
    </xf>
    <xf numFmtId="58" fontId="2" fillId="0" borderId="0" xfId="0" applyNumberFormat="1" applyFont="1" applyFill="1" applyAlignment="1">
      <alignment horizontal="right" vertical="center" wrapText="1"/>
    </xf>
    <xf numFmtId="178" fontId="2" fillId="2" borderId="0" xfId="0" applyNumberFormat="1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wrapText="1"/>
    </xf>
    <xf numFmtId="0" fontId="11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36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178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 wrapText="1"/>
    </xf>
    <xf numFmtId="178" fontId="2" fillId="0" borderId="0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43" fontId="1" fillId="0" borderId="4" xfId="8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 wrapText="1"/>
    </xf>
    <xf numFmtId="43" fontId="2" fillId="0" borderId="2" xfId="8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2" fillId="0" borderId="0" xfId="36" applyNumberFormat="1" applyFont="1" applyFill="1" applyBorder="1" applyAlignment="1">
      <alignment horizontal="center" vertical="center" wrapText="1"/>
    </xf>
    <xf numFmtId="0" fontId="2" fillId="0" borderId="0" xfId="36" applyNumberFormat="1" applyFont="1" applyFill="1" applyAlignment="1">
      <alignment horizontal="center" vertical="center" wrapText="1"/>
    </xf>
    <xf numFmtId="43" fontId="2" fillId="0" borderId="0" xfId="8" applyFont="1" applyFill="1" applyAlignment="1">
      <alignment horizontal="center" vertical="center"/>
    </xf>
    <xf numFmtId="43" fontId="1" fillId="0" borderId="0" xfId="8" applyFont="1" applyFill="1" applyAlignment="1">
      <alignment horizontal="center" vertical="center"/>
    </xf>
    <xf numFmtId="43" fontId="1" fillId="2" borderId="0" xfId="8" applyFont="1" applyFill="1" applyAlignment="1">
      <alignment horizontal="center" vertical="center"/>
    </xf>
    <xf numFmtId="0" fontId="2" fillId="0" borderId="0" xfId="36" applyNumberFormat="1" applyFont="1" applyFill="1" applyBorder="1" applyAlignment="1">
      <alignment horizontal="center" vertical="center"/>
    </xf>
    <xf numFmtId="181" fontId="1" fillId="2" borderId="0" xfId="0" applyNumberFormat="1" applyFont="1" applyFill="1" applyBorder="1" applyAlignment="1">
      <alignment horizontal="center" vertical="center"/>
    </xf>
    <xf numFmtId="178" fontId="1" fillId="0" borderId="0" xfId="0" applyNumberFormat="1" applyFont="1" applyFill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/>
    </xf>
    <xf numFmtId="182" fontId="2" fillId="0" borderId="0" xfId="0" applyNumberFormat="1" applyFont="1" applyFill="1" applyBorder="1" applyAlignment="1">
      <alignment horizontal="center" vertical="center"/>
    </xf>
    <xf numFmtId="0" fontId="12" fillId="0" borderId="3" xfId="0" applyNumberFormat="1" applyFont="1" applyFill="1" applyBorder="1" applyAlignment="1">
      <alignment horizontal="center" vertical="center"/>
    </xf>
    <xf numFmtId="0" fontId="12" fillId="0" borderId="3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wrapText="1"/>
    </xf>
    <xf numFmtId="40" fontId="1" fillId="0" borderId="0" xfId="0" applyNumberFormat="1" applyFont="1" applyFill="1" applyBorder="1" applyAlignment="1"/>
    <xf numFmtId="177" fontId="2" fillId="0" borderId="0" xfId="0" applyNumberFormat="1" applyFont="1" applyFill="1" applyBorder="1" applyAlignment="1">
      <alignment vertical="center"/>
    </xf>
    <xf numFmtId="0" fontId="11" fillId="0" borderId="0" xfId="0" applyFont="1" applyFill="1" applyBorder="1" applyAlignment="1"/>
    <xf numFmtId="177" fontId="1" fillId="0" borderId="0" xfId="0" applyNumberFormat="1" applyFont="1" applyFill="1" applyBorder="1" applyAlignment="1">
      <alignment horizontal="center" vertical="center" wrapText="1"/>
    </xf>
    <xf numFmtId="40" fontId="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ont="1" applyFill="1" applyBorder="1" applyAlignment="1" applyProtection="1">
      <alignment vertical="top"/>
      <protection locked="0"/>
    </xf>
    <xf numFmtId="177" fontId="3" fillId="0" borderId="0" xfId="0" applyNumberFormat="1" applyFont="1" applyFill="1" applyBorder="1" applyAlignment="1">
      <alignment horizontal="center" vertical="center"/>
    </xf>
    <xf numFmtId="177" fontId="4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177" fontId="2" fillId="0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right" vertical="center" wrapText="1"/>
    </xf>
    <xf numFmtId="177" fontId="2" fillId="0" borderId="0" xfId="0" applyNumberFormat="1" applyFont="1" applyFill="1" applyBorder="1" applyAlignment="1">
      <alignment horizontal="left" vertical="center"/>
    </xf>
    <xf numFmtId="180" fontId="2" fillId="0" borderId="0" xfId="0" applyNumberFormat="1" applyFont="1" applyFill="1" applyBorder="1" applyAlignment="1">
      <alignment horizontal="right" vertical="center" wrapText="1"/>
    </xf>
    <xf numFmtId="0" fontId="11" fillId="0" borderId="0" xfId="0" applyFont="1" applyFill="1" applyBorder="1" applyAlignment="1">
      <alignment horizontal="right" vertical="center"/>
    </xf>
    <xf numFmtId="177" fontId="2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177" fontId="2" fillId="0" borderId="3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vertical="center" wrapText="1"/>
    </xf>
    <xf numFmtId="177" fontId="1" fillId="0" borderId="4" xfId="0" applyNumberFormat="1" applyFont="1" applyFill="1" applyBorder="1" applyAlignment="1">
      <alignment horizontal="center" vertical="center" wrapText="1"/>
    </xf>
    <xf numFmtId="43" fontId="13" fillId="3" borderId="4" xfId="8" applyFont="1" applyFill="1" applyBorder="1" applyAlignment="1" applyProtection="1">
      <alignment horizontal="center" vertical="center" wrapText="1"/>
      <protection locked="0"/>
    </xf>
    <xf numFmtId="183" fontId="14" fillId="3" borderId="5" xfId="50" applyNumberFormat="1" applyFont="1" applyFill="1" applyBorder="1" applyAlignment="1" applyProtection="1">
      <alignment horizontal="center" vertical="center"/>
      <protection locked="0"/>
    </xf>
    <xf numFmtId="183" fontId="14" fillId="3" borderId="6" xfId="50" applyNumberFormat="1" applyFont="1" applyFill="1" applyBorder="1" applyAlignment="1" applyProtection="1">
      <alignment horizontal="center" vertical="center"/>
      <protection locked="0"/>
    </xf>
    <xf numFmtId="183" fontId="14" fillId="3" borderId="7" xfId="50" applyNumberFormat="1" applyFont="1" applyFill="1" applyBorder="1" applyAlignment="1" applyProtection="1">
      <alignment horizontal="center" vertical="center"/>
      <protection locked="0"/>
    </xf>
    <xf numFmtId="183" fontId="14" fillId="3" borderId="4" xfId="50" applyNumberFormat="1" applyFont="1" applyFill="1" applyBorder="1" applyAlignment="1" applyProtection="1">
      <alignment horizontal="center" vertical="center"/>
      <protection locked="0"/>
    </xf>
    <xf numFmtId="179" fontId="13" fillId="3" borderId="4" xfId="8" applyNumberFormat="1" applyFont="1" applyFill="1" applyBorder="1" applyAlignment="1" applyProtection="1">
      <alignment horizontal="center" vertical="center" wrapText="1"/>
      <protection locked="0"/>
    </xf>
    <xf numFmtId="0" fontId="2" fillId="0" borderId="2" xfId="0" applyFont="1" applyFill="1" applyBorder="1" applyAlignment="1">
      <alignment horizontal="center" vertical="center" wrapText="1"/>
    </xf>
    <xf numFmtId="177" fontId="2" fillId="0" borderId="2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vertical="center" wrapText="1"/>
    </xf>
    <xf numFmtId="177" fontId="2" fillId="0" borderId="0" xfId="0" applyNumberFormat="1" applyFont="1" applyFill="1" applyBorder="1" applyAlignment="1">
      <alignment horizontal="center" vertical="center" wrapText="1"/>
    </xf>
    <xf numFmtId="0" fontId="2" fillId="0" borderId="0" xfId="36" applyFont="1" applyFill="1" applyBorder="1" applyAlignment="1">
      <alignment horizontal="center" vertical="center" wrapText="1"/>
    </xf>
    <xf numFmtId="176" fontId="2" fillId="0" borderId="0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 wrapText="1"/>
    </xf>
    <xf numFmtId="177" fontId="1" fillId="0" borderId="2" xfId="0" applyNumberFormat="1" applyFont="1" applyFill="1" applyBorder="1" applyAlignment="1">
      <alignment horizontal="center" vertical="center"/>
    </xf>
    <xf numFmtId="177" fontId="1" fillId="0" borderId="2" xfId="0" applyNumberFormat="1" applyFont="1" applyFill="1" applyBorder="1" applyAlignment="1">
      <alignment horizontal="center" vertical="center" wrapText="1"/>
    </xf>
    <xf numFmtId="0" fontId="12" fillId="0" borderId="0" xfId="0" applyNumberFormat="1" applyFont="1" applyFill="1" applyBorder="1" applyAlignment="1">
      <alignment horizontal="center" vertical="center" wrapText="1"/>
    </xf>
    <xf numFmtId="177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177" fontId="0" fillId="0" borderId="4" xfId="0" applyNumberFormat="1" applyFont="1" applyFill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Normal_BGIA_UBS" xfId="36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Normal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ouis-xu\&#36152;&#26131;&#37096;&#20849;&#20139;&#25991;&#20214;\2021&#24180;&#25991;&#26723;\&#21018;&#26524;&#37329;\&#37329;&#26223;&#24453;&#21457;EMBMT20210209S-17\&#31665;&#21333;&#21457;&#31080;EMBMT20210209S-17-&#37329;&#2622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汇总信息 (MTT)"/>
      <sheetName val="报关单"/>
      <sheetName val="报关发票"/>
      <sheetName val="报关箱单"/>
      <sheetName val="清关发票"/>
      <sheetName val="轮胎，轴流风机未发"/>
    </sheetNames>
    <sheetDataSet>
      <sheetData sheetId="0">
        <row r="2">
          <cell r="D2" t="str">
            <v>浓度壶</v>
          </cell>
          <cell r="E2" t="str">
            <v>Measuring Kettle</v>
          </cell>
        </row>
        <row r="2">
          <cell r="J2">
            <v>10</v>
          </cell>
          <cell r="K2" t="str">
            <v>件</v>
          </cell>
          <cell r="L2">
            <v>5</v>
          </cell>
          <cell r="M2">
            <v>5.08</v>
          </cell>
        </row>
        <row r="2">
          <cell r="R2">
            <v>3</v>
          </cell>
          <cell r="S2">
            <v>3.061</v>
          </cell>
        </row>
        <row r="3">
          <cell r="D3" t="str">
            <v>篷布</v>
          </cell>
          <cell r="E3" t="str">
            <v>tarpaulin</v>
          </cell>
        </row>
        <row r="3">
          <cell r="J3">
            <v>5</v>
          </cell>
          <cell r="K3" t="str">
            <v>件</v>
          </cell>
          <cell r="L3">
            <v>34</v>
          </cell>
          <cell r="M3">
            <v>34.55</v>
          </cell>
        </row>
        <row r="4">
          <cell r="D4" t="str">
            <v>铁锹(平板)</v>
          </cell>
          <cell r="E4" t="str">
            <v>Spade(flat-head)</v>
          </cell>
        </row>
        <row r="4">
          <cell r="J4">
            <v>100</v>
          </cell>
          <cell r="K4" t="str">
            <v>把</v>
          </cell>
          <cell r="L4">
            <v>80</v>
          </cell>
          <cell r="M4">
            <v>81.28</v>
          </cell>
        </row>
        <row r="5">
          <cell r="D5" t="str">
            <v>铁锹（尖头）</v>
          </cell>
          <cell r="E5" t="str">
            <v>Spade(pointy-head)</v>
          </cell>
        </row>
        <row r="5">
          <cell r="J5">
            <v>100</v>
          </cell>
          <cell r="K5" t="str">
            <v>把</v>
          </cell>
          <cell r="L5">
            <v>80</v>
          </cell>
          <cell r="M5">
            <v>81.28</v>
          </cell>
        </row>
        <row r="6">
          <cell r="D6" t="str">
            <v>塑料扫把</v>
          </cell>
          <cell r="E6" t="str">
            <v>Plastic Broom</v>
          </cell>
        </row>
        <row r="6">
          <cell r="J6">
            <v>50</v>
          </cell>
          <cell r="K6" t="str">
            <v>件</v>
          </cell>
          <cell r="L6">
            <v>35</v>
          </cell>
          <cell r="M6">
            <v>35.56</v>
          </cell>
        </row>
        <row r="7">
          <cell r="D7" t="str">
            <v>电焊手套</v>
          </cell>
          <cell r="E7" t="str">
            <v>Welding gloves</v>
          </cell>
        </row>
        <row r="7">
          <cell r="J7">
            <v>300</v>
          </cell>
          <cell r="K7" t="str">
            <v>双</v>
          </cell>
          <cell r="L7">
            <v>80</v>
          </cell>
          <cell r="M7">
            <v>81.28</v>
          </cell>
        </row>
        <row r="8">
          <cell r="D8" t="str">
            <v>帆布手套</v>
          </cell>
          <cell r="E8" t="str">
            <v>Canvas gloves</v>
          </cell>
        </row>
        <row r="8">
          <cell r="J8">
            <v>100</v>
          </cell>
          <cell r="K8" t="str">
            <v>双</v>
          </cell>
          <cell r="L8">
            <v>10</v>
          </cell>
          <cell r="M8">
            <v>10.16</v>
          </cell>
        </row>
        <row r="9">
          <cell r="D9" t="str">
            <v>线手套</v>
          </cell>
          <cell r="E9" t="str">
            <v>Line gloves</v>
          </cell>
        </row>
        <row r="9">
          <cell r="J9">
            <v>600</v>
          </cell>
          <cell r="K9" t="str">
            <v>双</v>
          </cell>
          <cell r="L9">
            <v>30</v>
          </cell>
          <cell r="M9">
            <v>30.48</v>
          </cell>
        </row>
        <row r="10">
          <cell r="D10" t="str">
            <v>乳胶手套</v>
          </cell>
          <cell r="E10" t="str">
            <v>Latex gloves</v>
          </cell>
        </row>
        <row r="10">
          <cell r="J10">
            <v>200</v>
          </cell>
          <cell r="K10" t="str">
            <v>件</v>
          </cell>
          <cell r="L10">
            <v>20</v>
          </cell>
          <cell r="M10">
            <v>20.33</v>
          </cell>
        </row>
        <row r="11">
          <cell r="D11" t="str">
            <v>帆布手套</v>
          </cell>
          <cell r="E11" t="str">
            <v>Canvas gloves</v>
          </cell>
        </row>
        <row r="11">
          <cell r="J11">
            <v>1400</v>
          </cell>
          <cell r="K11" t="str">
            <v>双</v>
          </cell>
          <cell r="L11">
            <v>140</v>
          </cell>
          <cell r="M11">
            <v>160</v>
          </cell>
        </row>
        <row r="12">
          <cell r="D12" t="str">
            <v>轴流通风机</v>
          </cell>
          <cell r="E12" t="str">
            <v>Axial flow fan</v>
          </cell>
        </row>
        <row r="12">
          <cell r="J12">
            <v>6</v>
          </cell>
          <cell r="K12" t="str">
            <v>台</v>
          </cell>
          <cell r="L12">
            <v>2920</v>
          </cell>
          <cell r="M12">
            <v>3240</v>
          </cell>
        </row>
        <row r="12">
          <cell r="R12">
            <v>7</v>
          </cell>
          <cell r="S12">
            <v>17.668</v>
          </cell>
        </row>
        <row r="13">
          <cell r="D13" t="str">
            <v>轴流通风机</v>
          </cell>
          <cell r="E13" t="str">
            <v>Axial flow fan</v>
          </cell>
        </row>
        <row r="13">
          <cell r="J13">
            <v>1</v>
          </cell>
          <cell r="K13" t="str">
            <v>台</v>
          </cell>
          <cell r="L13">
            <v>3642</v>
          </cell>
          <cell r="M13">
            <v>4250</v>
          </cell>
        </row>
        <row r="13">
          <cell r="R13">
            <v>4</v>
          </cell>
          <cell r="S13">
            <v>27.056</v>
          </cell>
        </row>
        <row r="14">
          <cell r="D14" t="str">
            <v>军用棉大衣</v>
          </cell>
          <cell r="E14" t="str">
            <v>Military cotton coat</v>
          </cell>
        </row>
        <row r="14">
          <cell r="J14">
            <v>30</v>
          </cell>
          <cell r="K14" t="str">
            <v>件</v>
          </cell>
          <cell r="L14">
            <v>97.5</v>
          </cell>
          <cell r="M14">
            <v>97.98</v>
          </cell>
        </row>
        <row r="14">
          <cell r="R14">
            <v>3</v>
          </cell>
          <cell r="S14">
            <v>0.663</v>
          </cell>
        </row>
        <row r="15">
          <cell r="D15" t="str">
            <v>安全帽</v>
          </cell>
          <cell r="E15" t="str">
            <v>helmet</v>
          </cell>
        </row>
        <row r="15">
          <cell r="J15">
            <v>175</v>
          </cell>
          <cell r="K15" t="str">
            <v>顶</v>
          </cell>
          <cell r="L15">
            <v>86</v>
          </cell>
          <cell r="M15">
            <v>84.8</v>
          </cell>
        </row>
        <row r="15">
          <cell r="R15">
            <v>9</v>
          </cell>
          <cell r="S15">
            <v>1.044</v>
          </cell>
        </row>
        <row r="16">
          <cell r="D16" t="str">
            <v>湿喷机</v>
          </cell>
          <cell r="E16" t="str">
            <v>Shotcrete machine</v>
          </cell>
        </row>
        <row r="16">
          <cell r="J16">
            <v>2</v>
          </cell>
          <cell r="K16" t="str">
            <v>台</v>
          </cell>
          <cell r="L16">
            <v>3702</v>
          </cell>
          <cell r="M16">
            <v>4102</v>
          </cell>
        </row>
        <row r="16">
          <cell r="R16">
            <v>2</v>
          </cell>
          <cell r="S16">
            <v>9.338</v>
          </cell>
        </row>
        <row r="17">
          <cell r="D17" t="str">
            <v>矿灯</v>
          </cell>
          <cell r="E17" t="str">
            <v>Miner's lamp</v>
          </cell>
        </row>
        <row r="17">
          <cell r="J17">
            <v>40</v>
          </cell>
          <cell r="K17" t="str">
            <v>件</v>
          </cell>
          <cell r="L17">
            <v>24</v>
          </cell>
          <cell r="M17">
            <v>25</v>
          </cell>
        </row>
        <row r="17">
          <cell r="R17">
            <v>2</v>
          </cell>
          <cell r="S17">
            <v>0.102</v>
          </cell>
        </row>
        <row r="18">
          <cell r="D18" t="str">
            <v>防砸绝缘矿靴</v>
          </cell>
          <cell r="E18" t="str">
            <v>Anti-mite insulation mine boots</v>
          </cell>
        </row>
        <row r="18">
          <cell r="J18">
            <v>270</v>
          </cell>
          <cell r="K18" t="str">
            <v>双</v>
          </cell>
          <cell r="L18">
            <v>514.2</v>
          </cell>
          <cell r="M18">
            <v>546.6</v>
          </cell>
        </row>
        <row r="18">
          <cell r="R18">
            <v>27</v>
          </cell>
          <cell r="S18">
            <v>2.295</v>
          </cell>
        </row>
        <row r="19">
          <cell r="D19" t="str">
            <v>风动凿岩机（成套）</v>
          </cell>
          <cell r="E19" t="str">
            <v>Wind drill (set)</v>
          </cell>
        </row>
        <row r="19">
          <cell r="J19">
            <v>12</v>
          </cell>
          <cell r="K19" t="str">
            <v>套</v>
          </cell>
          <cell r="L19">
            <v>600</v>
          </cell>
          <cell r="M19">
            <v>600</v>
          </cell>
        </row>
        <row r="19">
          <cell r="R19">
            <v>24</v>
          </cell>
          <cell r="S19">
            <v>1.464</v>
          </cell>
        </row>
        <row r="20">
          <cell r="D20" t="str">
            <v>劳保鞋</v>
          </cell>
          <cell r="E20" t="str">
            <v>Labor insurance shoes</v>
          </cell>
        </row>
        <row r="20">
          <cell r="J20">
            <v>432</v>
          </cell>
          <cell r="K20" t="str">
            <v>双</v>
          </cell>
          <cell r="L20">
            <v>626</v>
          </cell>
          <cell r="M20">
            <v>670</v>
          </cell>
        </row>
        <row r="20">
          <cell r="R20">
            <v>2</v>
          </cell>
          <cell r="S20">
            <v>5.161</v>
          </cell>
        </row>
        <row r="21">
          <cell r="D21" t="str">
            <v>强光手电</v>
          </cell>
          <cell r="E21" t="str">
            <v>Glare Flashlight</v>
          </cell>
        </row>
        <row r="21">
          <cell r="J21">
            <v>50</v>
          </cell>
          <cell r="K21" t="str">
            <v>把</v>
          </cell>
          <cell r="L21">
            <v>50</v>
          </cell>
          <cell r="M21">
            <v>80</v>
          </cell>
        </row>
        <row r="21">
          <cell r="R21">
            <v>1</v>
          </cell>
          <cell r="S21">
            <v>0.001</v>
          </cell>
        </row>
        <row r="22">
          <cell r="D22" t="str">
            <v>移动式空气压缩机</v>
          </cell>
          <cell r="E22" t="str">
            <v>Mobile air compressor</v>
          </cell>
        </row>
        <row r="22">
          <cell r="J22">
            <v>5</v>
          </cell>
          <cell r="K22" t="str">
            <v>台</v>
          </cell>
          <cell r="L22">
            <v>9850</v>
          </cell>
          <cell r="M22">
            <v>9850</v>
          </cell>
        </row>
        <row r="22">
          <cell r="R22">
            <v>10</v>
          </cell>
          <cell r="S22">
            <v>53.35</v>
          </cell>
        </row>
        <row r="23">
          <cell r="D23" t="str">
            <v>纯棉分体工作服</v>
          </cell>
          <cell r="E23" t="str">
            <v>Cotton split overalls</v>
          </cell>
        </row>
        <row r="23">
          <cell r="J23">
            <v>439</v>
          </cell>
          <cell r="K23" t="str">
            <v>套</v>
          </cell>
          <cell r="L23">
            <v>491</v>
          </cell>
          <cell r="M23">
            <v>521</v>
          </cell>
        </row>
        <row r="23">
          <cell r="R23">
            <v>30</v>
          </cell>
          <cell r="S23">
            <v>2.52</v>
          </cell>
        </row>
        <row r="24">
          <cell r="D24" t="str">
            <v>配电柜</v>
          </cell>
          <cell r="E24" t="str">
            <v>Power distribution cabinet</v>
          </cell>
        </row>
        <row r="24">
          <cell r="J24">
            <v>1</v>
          </cell>
          <cell r="K24" t="str">
            <v>台</v>
          </cell>
          <cell r="L24">
            <v>400</v>
          </cell>
          <cell r="M24">
            <v>500</v>
          </cell>
        </row>
        <row r="24">
          <cell r="R24">
            <v>3</v>
          </cell>
          <cell r="S24">
            <v>5.724</v>
          </cell>
        </row>
        <row r="25">
          <cell r="D25" t="str">
            <v>高压开关柜</v>
          </cell>
          <cell r="E25" t="str">
            <v>High voltage switch cabinet</v>
          </cell>
        </row>
        <row r="25">
          <cell r="J25">
            <v>1</v>
          </cell>
          <cell r="K25" t="str">
            <v>台</v>
          </cell>
          <cell r="L25">
            <v>875</v>
          </cell>
          <cell r="M25">
            <v>1025</v>
          </cell>
        </row>
        <row r="26">
          <cell r="D26" t="str">
            <v>选厂供水泵</v>
          </cell>
          <cell r="E26" t="str">
            <v>Concentrator supply water pump</v>
          </cell>
        </row>
        <row r="26">
          <cell r="J26">
            <v>2</v>
          </cell>
          <cell r="K26" t="str">
            <v>台</v>
          </cell>
          <cell r="L26">
            <v>240</v>
          </cell>
          <cell r="M26">
            <v>240</v>
          </cell>
        </row>
        <row r="26">
          <cell r="R26">
            <v>5</v>
          </cell>
          <cell r="S26">
            <v>0.569</v>
          </cell>
        </row>
        <row r="27">
          <cell r="D27" t="str">
            <v>充填站供水泵</v>
          </cell>
          <cell r="E27" t="str">
            <v>Filling station water supply pump</v>
          </cell>
        </row>
        <row r="27">
          <cell r="J27">
            <v>2</v>
          </cell>
          <cell r="K27" t="str">
            <v>台</v>
          </cell>
          <cell r="L27">
            <v>440</v>
          </cell>
          <cell r="M27">
            <v>440</v>
          </cell>
        </row>
        <row r="27">
          <cell r="S27">
            <v>0.998</v>
          </cell>
        </row>
        <row r="28">
          <cell r="D28" t="str">
            <v>新水供水泵</v>
          </cell>
          <cell r="E28" t="str">
            <v>New water supply pump</v>
          </cell>
        </row>
        <row r="28">
          <cell r="J28">
            <v>2</v>
          </cell>
          <cell r="K28" t="str">
            <v>台</v>
          </cell>
          <cell r="L28">
            <v>380</v>
          </cell>
          <cell r="M28">
            <v>380</v>
          </cell>
        </row>
        <row r="28">
          <cell r="S28">
            <v>0.858</v>
          </cell>
        </row>
        <row r="29">
          <cell r="D29" t="str">
            <v>水封泵</v>
          </cell>
          <cell r="E29" t="str">
            <v>Water pump</v>
          </cell>
        </row>
        <row r="29">
          <cell r="J29">
            <v>2</v>
          </cell>
          <cell r="K29" t="str">
            <v>台</v>
          </cell>
          <cell r="L29">
            <v>300</v>
          </cell>
          <cell r="M29">
            <v>300</v>
          </cell>
        </row>
        <row r="29">
          <cell r="S29">
            <v>0.6</v>
          </cell>
        </row>
        <row r="30">
          <cell r="D30" t="str">
            <v>配电柜</v>
          </cell>
          <cell r="E30" t="str">
            <v>Instrument control cabinet</v>
          </cell>
        </row>
        <row r="30">
          <cell r="J30">
            <v>2</v>
          </cell>
          <cell r="K30" t="str">
            <v>件</v>
          </cell>
          <cell r="L30">
            <v>1000</v>
          </cell>
          <cell r="M30">
            <v>1040</v>
          </cell>
        </row>
        <row r="30">
          <cell r="R30">
            <v>2</v>
          </cell>
          <cell r="S30">
            <v>1.728</v>
          </cell>
        </row>
        <row r="31">
          <cell r="D31" t="str">
            <v>配电柜</v>
          </cell>
          <cell r="E31" t="str">
            <v>Instrument control cabinet</v>
          </cell>
        </row>
        <row r="31">
          <cell r="J31">
            <v>5</v>
          </cell>
          <cell r="K31" t="str">
            <v>台</v>
          </cell>
          <cell r="L31">
            <v>2500</v>
          </cell>
          <cell r="M31">
            <v>2600</v>
          </cell>
        </row>
        <row r="31">
          <cell r="R31">
            <v>5</v>
          </cell>
          <cell r="S31">
            <v>4.32</v>
          </cell>
        </row>
        <row r="32">
          <cell r="D32" t="str">
            <v>配电柜</v>
          </cell>
          <cell r="E32" t="str">
            <v>Instrument control cabinet</v>
          </cell>
        </row>
        <row r="32">
          <cell r="J32">
            <v>4</v>
          </cell>
          <cell r="K32" t="str">
            <v>面</v>
          </cell>
          <cell r="L32">
            <v>200</v>
          </cell>
          <cell r="M32">
            <v>240</v>
          </cell>
        </row>
        <row r="32">
          <cell r="R32">
            <v>4</v>
          </cell>
          <cell r="S32">
            <v>0.144</v>
          </cell>
        </row>
        <row r="33">
          <cell r="D33" t="str">
            <v>除铁器</v>
          </cell>
          <cell r="E33" t="str">
            <v>Iron remover</v>
          </cell>
        </row>
        <row r="33">
          <cell r="J33">
            <v>1</v>
          </cell>
          <cell r="K33" t="str">
            <v>台</v>
          </cell>
          <cell r="L33">
            <v>719</v>
          </cell>
          <cell r="M33">
            <v>855</v>
          </cell>
        </row>
        <row r="33">
          <cell r="R33">
            <v>3</v>
          </cell>
          <cell r="S33">
            <v>2.51</v>
          </cell>
        </row>
        <row r="34">
          <cell r="D34" t="str">
            <v>铁丝</v>
          </cell>
          <cell r="E34" t="str">
            <v>iron wire</v>
          </cell>
        </row>
        <row r="34">
          <cell r="J34">
            <v>200</v>
          </cell>
          <cell r="K34" t="str">
            <v>公斤</v>
          </cell>
          <cell r="L34">
            <v>200</v>
          </cell>
          <cell r="M34">
            <v>210</v>
          </cell>
        </row>
        <row r="34">
          <cell r="R34">
            <v>1</v>
          </cell>
          <cell r="S34">
            <v>0.512</v>
          </cell>
        </row>
        <row r="35">
          <cell r="D35" t="str">
            <v>锹把</v>
          </cell>
          <cell r="E35" t="str">
            <v>Spade handle</v>
          </cell>
        </row>
        <row r="35">
          <cell r="J35">
            <v>240</v>
          </cell>
          <cell r="K35" t="str">
            <v>件</v>
          </cell>
          <cell r="L35">
            <v>244</v>
          </cell>
          <cell r="M35">
            <v>248</v>
          </cell>
        </row>
        <row r="35">
          <cell r="R35">
            <v>8</v>
          </cell>
          <cell r="S35">
            <v>0.456</v>
          </cell>
        </row>
        <row r="36">
          <cell r="D36" t="str">
            <v>锹把</v>
          </cell>
          <cell r="E36" t="str">
            <v>Spade handle</v>
          </cell>
        </row>
        <row r="36">
          <cell r="J36">
            <v>10</v>
          </cell>
          <cell r="K36" t="str">
            <v>件</v>
          </cell>
          <cell r="L36">
            <v>10</v>
          </cell>
          <cell r="M36">
            <v>14.69</v>
          </cell>
        </row>
        <row r="36">
          <cell r="R36">
            <v>1</v>
          </cell>
          <cell r="S36">
            <v>1.177</v>
          </cell>
        </row>
        <row r="37">
          <cell r="D37" t="str">
            <v>竹扫把</v>
          </cell>
          <cell r="E37" t="str">
            <v>Bamboo broom</v>
          </cell>
        </row>
        <row r="37">
          <cell r="J37">
            <v>50</v>
          </cell>
          <cell r="K37" t="str">
            <v>把</v>
          </cell>
          <cell r="L37">
            <v>67</v>
          </cell>
          <cell r="M37">
            <v>98.4</v>
          </cell>
        </row>
        <row r="38">
          <cell r="D38" t="str">
            <v>开关</v>
          </cell>
          <cell r="E38" t="str">
            <v>Inverted switch</v>
          </cell>
        </row>
        <row r="38">
          <cell r="J38">
            <v>2</v>
          </cell>
          <cell r="K38" t="str">
            <v>件</v>
          </cell>
          <cell r="L38">
            <v>1.3</v>
          </cell>
          <cell r="M38">
            <v>1.91</v>
          </cell>
        </row>
      </sheetData>
      <sheetData sheetId="1">
        <row r="13">
          <cell r="A13" t="str">
            <v>EMBMT20210209S-17</v>
          </cell>
        </row>
      </sheetData>
      <sheetData sheetId="2">
        <row r="1">
          <cell r="A1" t="str">
            <v>BEIJING MENERGY TRADING LIMITED</v>
          </cell>
        </row>
        <row r="2">
          <cell r="A2" t="str">
            <v>Add.: PROCUREMENT CENTER, 8F, JINCHENGXIN BUILDING, WUQUAN ROAD, FENGTAI DISTRICT,  Post code: 100070, BEIJING, CHINA                                                          
 Contact:Mr Zou       E-MAIL: zouqingchun@jchxmc.com      CELL PHONE:0086-10-8320 3999 ext 9329</v>
          </cell>
        </row>
        <row r="3">
          <cell r="A3" t="str">
            <v>北京众诚城商贸有限公司</v>
          </cell>
        </row>
        <row r="6">
          <cell r="G6" t="str">
            <v>EMBMT20210209S-17</v>
          </cell>
        </row>
        <row r="8">
          <cell r="H8">
            <v>44251</v>
          </cell>
        </row>
        <row r="18">
          <cell r="B18" t="str">
            <v>9026100000</v>
          </cell>
          <cell r="C18" t="str">
            <v>浓度壶</v>
          </cell>
          <cell r="D18" t="str">
            <v>Measuring Kettle</v>
          </cell>
          <cell r="E18">
            <v>10</v>
          </cell>
          <cell r="F18" t="str">
            <v>件</v>
          </cell>
        </row>
        <row r="19">
          <cell r="B19" t="str">
            <v>6306192000</v>
          </cell>
          <cell r="C19" t="str">
            <v>篷布</v>
          </cell>
          <cell r="D19" t="str">
            <v>tarpaulin</v>
          </cell>
          <cell r="E19">
            <v>5</v>
          </cell>
          <cell r="F19" t="str">
            <v>件</v>
          </cell>
        </row>
        <row r="20">
          <cell r="B20" t="str">
            <v>8201100090</v>
          </cell>
          <cell r="C20" t="str">
            <v>铁锹(平板)</v>
          </cell>
          <cell r="D20" t="str">
            <v>Spade(flat-head)</v>
          </cell>
          <cell r="E20">
            <v>100</v>
          </cell>
          <cell r="F20" t="str">
            <v>把</v>
          </cell>
        </row>
        <row r="21">
          <cell r="B21" t="str">
            <v>8201100090</v>
          </cell>
          <cell r="C21" t="str">
            <v>铁锹（尖头）</v>
          </cell>
          <cell r="D21" t="str">
            <v>Spade(pointy-head)</v>
          </cell>
          <cell r="E21">
            <v>100</v>
          </cell>
          <cell r="F21" t="str">
            <v>把</v>
          </cell>
        </row>
        <row r="22">
          <cell r="B22" t="str">
            <v>6307100000</v>
          </cell>
          <cell r="C22" t="str">
            <v>塑料扫把</v>
          </cell>
          <cell r="D22" t="str">
            <v>Plastic Broom</v>
          </cell>
          <cell r="E22">
            <v>50</v>
          </cell>
          <cell r="F22" t="str">
            <v>件</v>
          </cell>
        </row>
        <row r="23">
          <cell r="B23" t="str">
            <v>4203291090</v>
          </cell>
          <cell r="C23" t="str">
            <v>电焊手套</v>
          </cell>
          <cell r="D23" t="str">
            <v>Welding gloves</v>
          </cell>
          <cell r="E23">
            <v>300</v>
          </cell>
          <cell r="F23" t="str">
            <v>双</v>
          </cell>
        </row>
        <row r="24">
          <cell r="B24" t="str">
            <v>6116990000</v>
          </cell>
          <cell r="C24" t="str">
            <v>帆布手套</v>
          </cell>
          <cell r="D24" t="str">
            <v>Canvas gloves</v>
          </cell>
          <cell r="E24">
            <v>100</v>
          </cell>
          <cell r="F24" t="str">
            <v>双</v>
          </cell>
        </row>
        <row r="25">
          <cell r="B25" t="str">
            <v>3926201900</v>
          </cell>
          <cell r="C25" t="str">
            <v>线手套</v>
          </cell>
          <cell r="D25" t="str">
            <v>Line gloves</v>
          </cell>
          <cell r="E25">
            <v>600</v>
          </cell>
          <cell r="F25" t="str">
            <v>双</v>
          </cell>
        </row>
        <row r="26">
          <cell r="B26" t="str">
            <v>3926201900</v>
          </cell>
          <cell r="C26" t="str">
            <v>乳胶手套</v>
          </cell>
          <cell r="D26" t="str">
            <v>Latex gloves</v>
          </cell>
          <cell r="E26">
            <v>200</v>
          </cell>
          <cell r="F26" t="str">
            <v>件</v>
          </cell>
        </row>
        <row r="27">
          <cell r="B27" t="str">
            <v>6116990000</v>
          </cell>
          <cell r="C27" t="str">
            <v>帆布手套</v>
          </cell>
          <cell r="D27" t="str">
            <v>Canvas gloves</v>
          </cell>
          <cell r="E27">
            <v>1400</v>
          </cell>
          <cell r="F27" t="str">
            <v>双</v>
          </cell>
        </row>
        <row r="28">
          <cell r="B28" t="str">
            <v>8414599099</v>
          </cell>
          <cell r="C28" t="str">
            <v>轴流通风机</v>
          </cell>
          <cell r="D28" t="str">
            <v>Axial flow fan</v>
          </cell>
          <cell r="E28">
            <v>6</v>
          </cell>
          <cell r="F28" t="str">
            <v>台</v>
          </cell>
        </row>
        <row r="29">
          <cell r="B29" t="str">
            <v>8414599099</v>
          </cell>
          <cell r="C29" t="str">
            <v>轴流通风机</v>
          </cell>
          <cell r="D29" t="str">
            <v>Axial flow fan</v>
          </cell>
          <cell r="E29">
            <v>1</v>
          </cell>
          <cell r="F29" t="str">
            <v>台</v>
          </cell>
        </row>
        <row r="30">
          <cell r="B30" t="str">
            <v>6211329000</v>
          </cell>
          <cell r="C30" t="str">
            <v>军用棉大衣</v>
          </cell>
          <cell r="D30" t="str">
            <v>Military cotton coat</v>
          </cell>
          <cell r="E30">
            <v>30</v>
          </cell>
          <cell r="F30" t="str">
            <v>件</v>
          </cell>
        </row>
        <row r="31">
          <cell r="B31" t="str">
            <v>6506100090</v>
          </cell>
          <cell r="C31" t="str">
            <v>安全帽</v>
          </cell>
          <cell r="D31" t="str">
            <v>helmet</v>
          </cell>
          <cell r="E31">
            <v>175</v>
          </cell>
          <cell r="F31" t="str">
            <v>顶</v>
          </cell>
        </row>
        <row r="32">
          <cell r="B32" t="str">
            <v>8424300000</v>
          </cell>
          <cell r="C32" t="str">
            <v>湿喷机</v>
          </cell>
          <cell r="D32" t="str">
            <v>Shotcrete machine</v>
          </cell>
          <cell r="E32">
            <v>2</v>
          </cell>
          <cell r="F32" t="str">
            <v>台</v>
          </cell>
        </row>
        <row r="33">
          <cell r="B33" t="str">
            <v>9405409000</v>
          </cell>
          <cell r="C33" t="str">
            <v>矿灯</v>
          </cell>
          <cell r="D33" t="str">
            <v>Miner's lamp</v>
          </cell>
          <cell r="E33">
            <v>40</v>
          </cell>
          <cell r="F33" t="str">
            <v>件</v>
          </cell>
        </row>
        <row r="34">
          <cell r="B34" t="str">
            <v>6401921000</v>
          </cell>
          <cell r="C34" t="str">
            <v>防砸绝缘矿靴</v>
          </cell>
          <cell r="D34" t="str">
            <v>Anti-mite insulation mine boots</v>
          </cell>
          <cell r="E34">
            <v>270</v>
          </cell>
          <cell r="F34" t="str">
            <v>双</v>
          </cell>
        </row>
        <row r="35">
          <cell r="B35" t="str">
            <v>8467110000</v>
          </cell>
          <cell r="C35" t="str">
            <v>风动凿岩机（成套）</v>
          </cell>
          <cell r="D35" t="str">
            <v>Wind drill (set)</v>
          </cell>
          <cell r="E35">
            <v>12</v>
          </cell>
          <cell r="F35" t="str">
            <v>套</v>
          </cell>
        </row>
        <row r="36">
          <cell r="B36" t="str">
            <v>6403400090</v>
          </cell>
          <cell r="C36" t="str">
            <v>劳保鞋</v>
          </cell>
          <cell r="D36" t="str">
            <v>Labor insurance shoes</v>
          </cell>
          <cell r="E36">
            <v>432</v>
          </cell>
          <cell r="F36" t="str">
            <v>双</v>
          </cell>
        </row>
        <row r="37">
          <cell r="B37" t="str">
            <v>9405409000</v>
          </cell>
          <cell r="C37" t="str">
            <v>强光手电</v>
          </cell>
          <cell r="D37" t="str">
            <v>Glare Flashlight</v>
          </cell>
          <cell r="E37">
            <v>50</v>
          </cell>
          <cell r="F37" t="str">
            <v>把</v>
          </cell>
        </row>
        <row r="38">
          <cell r="B38" t="str">
            <v>8414809090</v>
          </cell>
          <cell r="C38" t="str">
            <v>移动式空气压缩机</v>
          </cell>
          <cell r="D38" t="str">
            <v>Mobile air compressor</v>
          </cell>
          <cell r="E38">
            <v>5</v>
          </cell>
          <cell r="F38" t="str">
            <v>台</v>
          </cell>
        </row>
        <row r="39">
          <cell r="B39" t="str">
            <v>6211329000</v>
          </cell>
          <cell r="C39" t="str">
            <v>纯棉分体工作服</v>
          </cell>
          <cell r="D39" t="str">
            <v>Cotton split overalls</v>
          </cell>
          <cell r="E39">
            <v>439</v>
          </cell>
          <cell r="F39" t="str">
            <v>套</v>
          </cell>
        </row>
        <row r="40">
          <cell r="B40" t="str">
            <v>8537109090</v>
          </cell>
          <cell r="C40" t="str">
            <v>配电柜</v>
          </cell>
          <cell r="D40" t="str">
            <v>Power distribution cabinet</v>
          </cell>
          <cell r="E40">
            <v>1</v>
          </cell>
          <cell r="F40" t="str">
            <v>台</v>
          </cell>
        </row>
        <row r="41">
          <cell r="B41" t="str">
            <v>8535900090</v>
          </cell>
          <cell r="C41" t="str">
            <v>高压开关柜</v>
          </cell>
          <cell r="D41" t="str">
            <v>High voltage switch cabinet</v>
          </cell>
          <cell r="E41">
            <v>1</v>
          </cell>
          <cell r="F41" t="str">
            <v>台</v>
          </cell>
        </row>
        <row r="42">
          <cell r="B42" t="str">
            <v>8413709990</v>
          </cell>
          <cell r="C42" t="str">
            <v>选厂供水泵</v>
          </cell>
          <cell r="D42" t="str">
            <v>Concentrator supply water pump</v>
          </cell>
          <cell r="E42">
            <v>2</v>
          </cell>
          <cell r="F42" t="str">
            <v>台</v>
          </cell>
        </row>
        <row r="43">
          <cell r="B43" t="str">
            <v>8413709990</v>
          </cell>
          <cell r="C43" t="str">
            <v>充填站供水泵</v>
          </cell>
          <cell r="D43" t="str">
            <v>Filling station water supply pump</v>
          </cell>
          <cell r="E43">
            <v>2</v>
          </cell>
          <cell r="F43" t="str">
            <v>台</v>
          </cell>
        </row>
        <row r="44">
          <cell r="B44" t="str">
            <v>8413709990</v>
          </cell>
          <cell r="C44" t="str">
            <v>新水供水泵</v>
          </cell>
          <cell r="D44" t="str">
            <v>New water supply pump</v>
          </cell>
          <cell r="E44">
            <v>2</v>
          </cell>
          <cell r="F44" t="str">
            <v>台</v>
          </cell>
        </row>
        <row r="45">
          <cell r="B45" t="str">
            <v>8413709990</v>
          </cell>
          <cell r="C45" t="str">
            <v>水封泵</v>
          </cell>
          <cell r="D45" t="str">
            <v>Water pump</v>
          </cell>
          <cell r="E45">
            <v>2</v>
          </cell>
          <cell r="F45" t="str">
            <v>台</v>
          </cell>
        </row>
        <row r="46">
          <cell r="B46" t="str">
            <v>8537109090</v>
          </cell>
          <cell r="C46" t="str">
            <v>配电柜</v>
          </cell>
          <cell r="D46" t="str">
            <v>Instrument control cabinet</v>
          </cell>
          <cell r="E46">
            <v>2</v>
          </cell>
          <cell r="F46" t="str">
            <v>件</v>
          </cell>
        </row>
        <row r="47">
          <cell r="B47" t="str">
            <v>8537109090</v>
          </cell>
          <cell r="C47" t="str">
            <v>配电柜</v>
          </cell>
          <cell r="D47" t="str">
            <v>Instrument control cabinet</v>
          </cell>
          <cell r="E47">
            <v>5</v>
          </cell>
          <cell r="F47" t="str">
            <v>台</v>
          </cell>
        </row>
        <row r="48">
          <cell r="B48" t="str">
            <v>8537109090</v>
          </cell>
          <cell r="C48" t="str">
            <v>配电柜</v>
          </cell>
          <cell r="D48" t="str">
            <v>Instrument control cabinet</v>
          </cell>
          <cell r="E48">
            <v>4</v>
          </cell>
          <cell r="F48" t="str">
            <v>面</v>
          </cell>
        </row>
        <row r="49">
          <cell r="B49" t="str">
            <v>8474100000</v>
          </cell>
          <cell r="C49" t="str">
            <v>除铁器</v>
          </cell>
          <cell r="D49" t="str">
            <v>Iron remover</v>
          </cell>
          <cell r="E49">
            <v>1</v>
          </cell>
          <cell r="F49" t="str">
            <v>台</v>
          </cell>
        </row>
        <row r="50">
          <cell r="B50" t="str">
            <v>7217900000</v>
          </cell>
          <cell r="C50" t="str">
            <v>铁丝</v>
          </cell>
          <cell r="D50" t="str">
            <v>iron wire</v>
          </cell>
          <cell r="E50">
            <v>200</v>
          </cell>
          <cell r="F50" t="str">
            <v>公斤</v>
          </cell>
        </row>
        <row r="51">
          <cell r="B51" t="str">
            <v>7326909000</v>
          </cell>
          <cell r="C51" t="str">
            <v>锹把</v>
          </cell>
          <cell r="D51" t="str">
            <v>Spade handle</v>
          </cell>
          <cell r="E51">
            <v>240</v>
          </cell>
          <cell r="F51" t="str">
            <v>件</v>
          </cell>
        </row>
        <row r="52">
          <cell r="B52" t="str">
            <v>7326909000</v>
          </cell>
          <cell r="C52" t="str">
            <v>锹把</v>
          </cell>
          <cell r="D52" t="str">
            <v>Spade handle</v>
          </cell>
          <cell r="E52">
            <v>10</v>
          </cell>
          <cell r="F52" t="str">
            <v>件</v>
          </cell>
        </row>
        <row r="53">
          <cell r="B53" t="str">
            <v>9603909090</v>
          </cell>
          <cell r="C53" t="str">
            <v>竹扫把</v>
          </cell>
          <cell r="D53" t="str">
            <v>Bamboo broom</v>
          </cell>
          <cell r="E53">
            <v>50</v>
          </cell>
          <cell r="F53" t="str">
            <v>把</v>
          </cell>
        </row>
        <row r="54">
          <cell r="B54" t="str">
            <v>8536500000</v>
          </cell>
          <cell r="C54" t="str">
            <v>开关</v>
          </cell>
          <cell r="D54" t="str">
            <v>Inverted switch</v>
          </cell>
          <cell r="E54">
            <v>2</v>
          </cell>
          <cell r="F54" t="str">
            <v>件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1"/>
  <sheetViews>
    <sheetView tabSelected="1" workbookViewId="0">
      <selection activeCell="M24" sqref="M24"/>
    </sheetView>
  </sheetViews>
  <sheetFormatPr defaultColWidth="8.66666666666667" defaultRowHeight="10.8"/>
  <cols>
    <col min="1" max="1" width="6.5" style="75" customWidth="1"/>
    <col min="2" max="2" width="15.6666666666667" style="75" customWidth="1"/>
    <col min="3" max="3" width="21.6666666666667" style="75" customWidth="1"/>
    <col min="4" max="4" width="14.1666666666667" style="75" customWidth="1"/>
    <col min="5" max="5" width="13.6666666666667" style="75" customWidth="1"/>
    <col min="6" max="6" width="10.3333333333333" style="75" customWidth="1"/>
    <col min="7" max="7" width="10.1666666666667" style="75" customWidth="1"/>
    <col min="8" max="8" width="9.5" style="75" customWidth="1"/>
    <col min="9" max="9" width="11.3333333333333" style="75" customWidth="1"/>
    <col min="10" max="16384" width="8.66666666666667" style="75"/>
  </cols>
  <sheetData>
    <row r="1" ht="17.4" spans="1:9">
      <c r="A1" s="9" t="str">
        <f>[1]报关发票!A1</f>
        <v>BEIJING MENERGY TRADING LIMITED</v>
      </c>
      <c r="B1" s="9"/>
      <c r="C1" s="9"/>
      <c r="D1" s="9"/>
      <c r="E1" s="76"/>
      <c r="F1" s="8"/>
      <c r="G1" s="9"/>
      <c r="H1" s="9"/>
      <c r="I1" s="9"/>
    </row>
    <row r="2" ht="36" customHeight="1" spans="1:9">
      <c r="A2" s="10" t="str">
        <f>[1]报关发票!A2</f>
        <v>Add.: PROCUREMENT CENTER, 8F, JINCHENGXIN BUILDING, WUQUAN ROAD, FENGTAI DISTRICT,  Post code: 100070, BEIJING, CHINA                                                          
 Contact:Mr Zou       E-MAIL: zouqingchun@jchxmc.com      CELL PHONE:0086-10-8320 3999 ext 9329</v>
      </c>
      <c r="B2" s="10"/>
      <c r="C2" s="10"/>
      <c r="D2" s="10"/>
      <c r="E2" s="77"/>
      <c r="F2" s="10"/>
      <c r="G2" s="10"/>
      <c r="H2" s="10"/>
      <c r="I2" s="10"/>
    </row>
    <row r="3" ht="17.4" spans="1:9">
      <c r="A3" s="78" t="str">
        <f>[1]报关发票!A3</f>
        <v>北京众诚城商贸有限公司</v>
      </c>
      <c r="B3" s="9"/>
      <c r="C3" s="9"/>
      <c r="D3" s="9"/>
      <c r="E3" s="76"/>
      <c r="F3" s="8"/>
      <c r="G3" s="9"/>
      <c r="H3" s="9"/>
      <c r="I3" s="9"/>
    </row>
    <row r="4" ht="17.4" spans="1:9">
      <c r="A4" s="9" t="s">
        <v>0</v>
      </c>
      <c r="B4" s="9"/>
      <c r="C4" s="9"/>
      <c r="D4" s="9"/>
      <c r="E4" s="76"/>
      <c r="F4" s="8"/>
      <c r="G4" s="9"/>
      <c r="H4" s="9"/>
      <c r="I4" s="9"/>
    </row>
    <row r="5" ht="18.15" spans="1:9">
      <c r="A5" s="78" t="s">
        <v>1</v>
      </c>
      <c r="B5" s="9"/>
      <c r="C5" s="9"/>
      <c r="D5" s="9"/>
      <c r="E5" s="76"/>
      <c r="F5" s="8"/>
      <c r="G5" s="9"/>
      <c r="H5" s="9"/>
      <c r="I5" s="9"/>
    </row>
    <row r="6" ht="11.4" spans="1:9">
      <c r="A6" s="16" t="s">
        <v>2</v>
      </c>
      <c r="B6" s="16"/>
      <c r="C6" s="16"/>
      <c r="D6" s="79"/>
      <c r="E6" s="80" t="s">
        <v>3</v>
      </c>
      <c r="F6" s="80"/>
      <c r="G6" s="81" t="str">
        <f>[1]报关发票!G6</f>
        <v>EMBMT20210209S-17</v>
      </c>
      <c r="H6" s="81"/>
      <c r="I6" s="81"/>
    </row>
    <row r="7" ht="11.4" spans="1:9">
      <c r="A7" s="20" t="s">
        <v>4</v>
      </c>
      <c r="B7" s="20"/>
      <c r="C7" s="20"/>
      <c r="D7" s="28"/>
      <c r="E7" s="82" t="s">
        <v>5</v>
      </c>
      <c r="F7" s="82"/>
      <c r="G7" s="23" t="str">
        <f>G6</f>
        <v>EMBMT20210209S-17</v>
      </c>
      <c r="H7" s="23"/>
      <c r="I7" s="23"/>
    </row>
    <row r="8" ht="12" spans="1:9">
      <c r="A8" s="24" t="s">
        <v>6</v>
      </c>
      <c r="B8" s="24"/>
      <c r="C8" s="24"/>
      <c r="D8" s="28"/>
      <c r="E8" s="82" t="s">
        <v>7</v>
      </c>
      <c r="F8" s="26"/>
      <c r="G8" s="26"/>
      <c r="H8" s="83">
        <f>[1]报关发票!H8</f>
        <v>44251</v>
      </c>
      <c r="I8" s="83"/>
    </row>
    <row r="9" ht="11.4" spans="1:9">
      <c r="A9" s="20" t="s">
        <v>8</v>
      </c>
      <c r="B9" s="20"/>
      <c r="C9" s="20"/>
      <c r="D9" s="28"/>
      <c r="E9" s="82" t="s">
        <v>9</v>
      </c>
      <c r="F9" s="26"/>
      <c r="G9" s="26"/>
      <c r="H9" s="83">
        <f>H8</f>
        <v>44251</v>
      </c>
      <c r="I9" s="83"/>
    </row>
    <row r="10" ht="11.4" spans="1:9">
      <c r="A10" s="29" t="s">
        <v>10</v>
      </c>
      <c r="B10" s="20" t="s">
        <v>11</v>
      </c>
      <c r="C10" s="20"/>
      <c r="D10" s="28"/>
      <c r="E10" s="82" t="s">
        <v>12</v>
      </c>
      <c r="F10" s="26"/>
      <c r="G10" s="26"/>
      <c r="H10" s="83"/>
      <c r="I10" s="83"/>
    </row>
    <row r="11" ht="87" customHeight="1" spans="1:9">
      <c r="A11" s="32" t="s">
        <v>13</v>
      </c>
      <c r="B11" s="32"/>
      <c r="C11" s="32"/>
      <c r="D11" s="28"/>
      <c r="E11" s="69" t="s">
        <v>14</v>
      </c>
      <c r="F11" s="22"/>
      <c r="G11" s="22"/>
      <c r="H11" s="83" t="s">
        <v>15</v>
      </c>
      <c r="I11" s="83"/>
    </row>
    <row r="12" ht="13.2" spans="1:9">
      <c r="A12" s="38" t="s">
        <v>16</v>
      </c>
      <c r="B12" s="38"/>
      <c r="C12" s="38"/>
      <c r="D12" s="38"/>
      <c r="E12" s="82" t="s">
        <v>17</v>
      </c>
      <c r="F12" s="26"/>
      <c r="G12" s="84"/>
      <c r="H12" s="84"/>
      <c r="I12" s="84"/>
    </row>
    <row r="13" ht="13.2" spans="1:9">
      <c r="A13" s="38" t="s">
        <v>18</v>
      </c>
      <c r="B13" s="38"/>
      <c r="C13" s="38"/>
      <c r="D13" s="38"/>
      <c r="E13" s="82" t="s">
        <v>19</v>
      </c>
      <c r="F13" s="26"/>
      <c r="G13" s="84"/>
      <c r="H13" s="84"/>
      <c r="I13" s="84"/>
    </row>
    <row r="14" ht="11.4" spans="1:9">
      <c r="A14" s="26" t="s">
        <v>20</v>
      </c>
      <c r="B14" s="26"/>
      <c r="C14" s="44"/>
      <c r="D14" s="44"/>
      <c r="E14" s="44"/>
      <c r="F14" s="44"/>
      <c r="G14" s="44"/>
      <c r="H14" s="44"/>
      <c r="I14" s="44"/>
    </row>
    <row r="15" ht="12.15" spans="1:9">
      <c r="A15" s="26" t="s">
        <v>21</v>
      </c>
      <c r="B15" s="26"/>
      <c r="C15" s="26"/>
      <c r="D15" s="26"/>
      <c r="E15" s="85"/>
      <c r="F15" s="86"/>
      <c r="G15" s="39"/>
      <c r="H15" s="39"/>
      <c r="I15" s="39"/>
    </row>
    <row r="16" ht="12.15" spans="1:9">
      <c r="A16" s="87" t="s">
        <v>22</v>
      </c>
      <c r="B16" s="88" t="s">
        <v>23</v>
      </c>
      <c r="C16" s="88"/>
      <c r="D16" s="89" t="s">
        <v>24</v>
      </c>
      <c r="E16" s="90" t="s">
        <v>25</v>
      </c>
      <c r="F16" s="44" t="s">
        <v>26</v>
      </c>
      <c r="G16" s="43" t="s">
        <v>27</v>
      </c>
      <c r="H16" s="42" t="s">
        <v>28</v>
      </c>
      <c r="I16" s="42"/>
    </row>
    <row r="17" ht="22.8" spans="1:9">
      <c r="A17" s="44" t="s">
        <v>29</v>
      </c>
      <c r="B17" s="46" t="s">
        <v>30</v>
      </c>
      <c r="C17" s="46"/>
      <c r="D17" s="90" t="s">
        <v>31</v>
      </c>
      <c r="E17" s="90" t="s">
        <v>32</v>
      </c>
      <c r="F17" s="44" t="s">
        <v>33</v>
      </c>
      <c r="G17" s="47" t="s">
        <v>34</v>
      </c>
      <c r="H17" s="3" t="s">
        <v>35</v>
      </c>
      <c r="I17" s="3"/>
    </row>
    <row r="18" s="74" customFormat="1" ht="20" customHeight="1" spans="1:9">
      <c r="A18" s="48">
        <v>1</v>
      </c>
      <c r="B18" s="91" t="str">
        <f>'[1]汇总信息 (MTT)'!D2</f>
        <v>浓度壶</v>
      </c>
      <c r="C18" s="91" t="str">
        <f>'[1]汇总信息 (MTT)'!E2</f>
        <v>Measuring Kettle</v>
      </c>
      <c r="D18" s="92">
        <f>'[1]汇总信息 (MTT)'!M2</f>
        <v>5.08</v>
      </c>
      <c r="E18" s="92">
        <f>'[1]汇总信息 (MTT)'!L2</f>
        <v>5</v>
      </c>
      <c r="F18" s="93">
        <f>'[1]汇总信息 (MTT)'!S2</f>
        <v>3.061</v>
      </c>
      <c r="G18" s="94">
        <f>'[1]汇总信息 (MTT)'!R2</f>
        <v>3</v>
      </c>
      <c r="H18" s="92">
        <f>'[1]汇总信息 (MTT)'!J2</f>
        <v>10</v>
      </c>
      <c r="I18" s="114" t="str">
        <f>'[1]汇总信息 (MTT)'!K2</f>
        <v>件</v>
      </c>
    </row>
    <row r="19" s="74" customFormat="1" ht="20" customHeight="1" spans="1:9">
      <c r="A19" s="48">
        <v>2</v>
      </c>
      <c r="B19" s="91" t="str">
        <f>'[1]汇总信息 (MTT)'!D3</f>
        <v>篷布</v>
      </c>
      <c r="C19" s="91" t="str">
        <f>'[1]汇总信息 (MTT)'!E3</f>
        <v>tarpaulin</v>
      </c>
      <c r="D19" s="92">
        <f>'[1]汇总信息 (MTT)'!M3</f>
        <v>34.55</v>
      </c>
      <c r="E19" s="92">
        <f>'[1]汇总信息 (MTT)'!L3</f>
        <v>34</v>
      </c>
      <c r="F19" s="93"/>
      <c r="G19" s="95"/>
      <c r="H19" s="92">
        <f>'[1]汇总信息 (MTT)'!J3</f>
        <v>5</v>
      </c>
      <c r="I19" s="114" t="str">
        <f>'[1]汇总信息 (MTT)'!K3</f>
        <v>件</v>
      </c>
    </row>
    <row r="20" s="74" customFormat="1" ht="20" customHeight="1" spans="1:9">
      <c r="A20" s="48">
        <v>3</v>
      </c>
      <c r="B20" s="91" t="str">
        <f>'[1]汇总信息 (MTT)'!D4</f>
        <v>铁锹(平板)</v>
      </c>
      <c r="C20" s="91" t="str">
        <f>'[1]汇总信息 (MTT)'!E4</f>
        <v>Spade(flat-head)</v>
      </c>
      <c r="D20" s="92">
        <f>'[1]汇总信息 (MTT)'!M4</f>
        <v>81.28</v>
      </c>
      <c r="E20" s="92">
        <f>'[1]汇总信息 (MTT)'!L4</f>
        <v>80</v>
      </c>
      <c r="F20" s="93"/>
      <c r="G20" s="95"/>
      <c r="H20" s="92">
        <f>'[1]汇总信息 (MTT)'!J4</f>
        <v>100</v>
      </c>
      <c r="I20" s="114" t="str">
        <f>'[1]汇总信息 (MTT)'!K4</f>
        <v>把</v>
      </c>
    </row>
    <row r="21" s="74" customFormat="1" ht="20" customHeight="1" spans="1:9">
      <c r="A21" s="48">
        <v>4</v>
      </c>
      <c r="B21" s="91" t="str">
        <f>'[1]汇总信息 (MTT)'!D5</f>
        <v>铁锹（尖头）</v>
      </c>
      <c r="C21" s="91" t="str">
        <f>'[1]汇总信息 (MTT)'!E5</f>
        <v>Spade(pointy-head)</v>
      </c>
      <c r="D21" s="92">
        <f>'[1]汇总信息 (MTT)'!M5</f>
        <v>81.28</v>
      </c>
      <c r="E21" s="92">
        <f>'[1]汇总信息 (MTT)'!L5</f>
        <v>80</v>
      </c>
      <c r="F21" s="93"/>
      <c r="G21" s="95"/>
      <c r="H21" s="92">
        <f>'[1]汇总信息 (MTT)'!J5</f>
        <v>100</v>
      </c>
      <c r="I21" s="114" t="str">
        <f>'[1]汇总信息 (MTT)'!K5</f>
        <v>把</v>
      </c>
    </row>
    <row r="22" s="74" customFormat="1" ht="20" customHeight="1" spans="1:9">
      <c r="A22" s="48">
        <v>5</v>
      </c>
      <c r="B22" s="91" t="str">
        <f>'[1]汇总信息 (MTT)'!D6</f>
        <v>塑料扫把</v>
      </c>
      <c r="C22" s="91" t="str">
        <f>'[1]汇总信息 (MTT)'!E6</f>
        <v>Plastic Broom</v>
      </c>
      <c r="D22" s="92">
        <f>'[1]汇总信息 (MTT)'!M6</f>
        <v>35.56</v>
      </c>
      <c r="E22" s="92">
        <f>'[1]汇总信息 (MTT)'!L6</f>
        <v>35</v>
      </c>
      <c r="F22" s="93"/>
      <c r="G22" s="95"/>
      <c r="H22" s="92">
        <f>'[1]汇总信息 (MTT)'!J6</f>
        <v>50</v>
      </c>
      <c r="I22" s="114" t="str">
        <f>'[1]汇总信息 (MTT)'!K6</f>
        <v>件</v>
      </c>
    </row>
    <row r="23" s="74" customFormat="1" ht="20" customHeight="1" spans="1:9">
      <c r="A23" s="48">
        <v>6</v>
      </c>
      <c r="B23" s="91" t="str">
        <f>'[1]汇总信息 (MTT)'!D7</f>
        <v>电焊手套</v>
      </c>
      <c r="C23" s="91" t="str">
        <f>'[1]汇总信息 (MTT)'!E7</f>
        <v>Welding gloves</v>
      </c>
      <c r="D23" s="92">
        <f>'[1]汇总信息 (MTT)'!M7</f>
        <v>81.28</v>
      </c>
      <c r="E23" s="92">
        <f>'[1]汇总信息 (MTT)'!L7</f>
        <v>80</v>
      </c>
      <c r="F23" s="93"/>
      <c r="G23" s="95"/>
      <c r="H23" s="92">
        <f>'[1]汇总信息 (MTT)'!J7</f>
        <v>300</v>
      </c>
      <c r="I23" s="114" t="str">
        <f>'[1]汇总信息 (MTT)'!K7</f>
        <v>双</v>
      </c>
    </row>
    <row r="24" s="74" customFormat="1" ht="20" customHeight="1" spans="1:9">
      <c r="A24" s="48">
        <v>7</v>
      </c>
      <c r="B24" s="91" t="str">
        <f>'[1]汇总信息 (MTT)'!D8</f>
        <v>帆布手套</v>
      </c>
      <c r="C24" s="91" t="str">
        <f>'[1]汇总信息 (MTT)'!E8</f>
        <v>Canvas gloves</v>
      </c>
      <c r="D24" s="92">
        <f>'[1]汇总信息 (MTT)'!M8</f>
        <v>10.16</v>
      </c>
      <c r="E24" s="92">
        <f>'[1]汇总信息 (MTT)'!L8</f>
        <v>10</v>
      </c>
      <c r="F24" s="93"/>
      <c r="G24" s="95"/>
      <c r="H24" s="92">
        <f>'[1]汇总信息 (MTT)'!J8</f>
        <v>100</v>
      </c>
      <c r="I24" s="114" t="str">
        <f>'[1]汇总信息 (MTT)'!K8</f>
        <v>双</v>
      </c>
    </row>
    <row r="25" s="74" customFormat="1" ht="20" customHeight="1" spans="1:9">
      <c r="A25" s="48">
        <v>8</v>
      </c>
      <c r="B25" s="91" t="str">
        <f>'[1]汇总信息 (MTT)'!D9</f>
        <v>线手套</v>
      </c>
      <c r="C25" s="91" t="str">
        <f>'[1]汇总信息 (MTT)'!E9</f>
        <v>Line gloves</v>
      </c>
      <c r="D25" s="92">
        <f>'[1]汇总信息 (MTT)'!M9</f>
        <v>30.48</v>
      </c>
      <c r="E25" s="92">
        <f>'[1]汇总信息 (MTT)'!L9</f>
        <v>30</v>
      </c>
      <c r="F25" s="93"/>
      <c r="G25" s="95"/>
      <c r="H25" s="92">
        <f>'[1]汇总信息 (MTT)'!J9</f>
        <v>600</v>
      </c>
      <c r="I25" s="114" t="str">
        <f>'[1]汇总信息 (MTT)'!K9</f>
        <v>双</v>
      </c>
    </row>
    <row r="26" s="74" customFormat="1" ht="20" customHeight="1" spans="1:9">
      <c r="A26" s="48">
        <v>9</v>
      </c>
      <c r="B26" s="91" t="str">
        <f>'[1]汇总信息 (MTT)'!D10</f>
        <v>乳胶手套</v>
      </c>
      <c r="C26" s="91" t="str">
        <f>'[1]汇总信息 (MTT)'!E10</f>
        <v>Latex gloves</v>
      </c>
      <c r="D26" s="92">
        <f>'[1]汇总信息 (MTT)'!M10</f>
        <v>20.33</v>
      </c>
      <c r="E26" s="92">
        <f>'[1]汇总信息 (MTT)'!L10</f>
        <v>20</v>
      </c>
      <c r="F26" s="93"/>
      <c r="G26" s="95"/>
      <c r="H26" s="92">
        <f>'[1]汇总信息 (MTT)'!J10</f>
        <v>200</v>
      </c>
      <c r="I26" s="114" t="str">
        <f>'[1]汇总信息 (MTT)'!K10</f>
        <v>件</v>
      </c>
    </row>
    <row r="27" s="74" customFormat="1" ht="20" customHeight="1" spans="1:9">
      <c r="A27" s="48">
        <v>10</v>
      </c>
      <c r="B27" s="91" t="str">
        <f>'[1]汇总信息 (MTT)'!D11</f>
        <v>帆布手套</v>
      </c>
      <c r="C27" s="91" t="str">
        <f>'[1]汇总信息 (MTT)'!E11</f>
        <v>Canvas gloves</v>
      </c>
      <c r="D27" s="92">
        <f>'[1]汇总信息 (MTT)'!M11</f>
        <v>160</v>
      </c>
      <c r="E27" s="92">
        <f>'[1]汇总信息 (MTT)'!L11</f>
        <v>140</v>
      </c>
      <c r="F27" s="93"/>
      <c r="G27" s="96"/>
      <c r="H27" s="92">
        <f>'[1]汇总信息 (MTT)'!J11</f>
        <v>1400</v>
      </c>
      <c r="I27" s="114" t="str">
        <f>'[1]汇总信息 (MTT)'!K11</f>
        <v>双</v>
      </c>
    </row>
    <row r="28" s="74" customFormat="1" ht="20" customHeight="1" spans="1:9">
      <c r="A28" s="48">
        <v>11</v>
      </c>
      <c r="B28" s="91" t="str">
        <f>'[1]汇总信息 (MTT)'!D12</f>
        <v>轴流通风机</v>
      </c>
      <c r="C28" s="91" t="str">
        <f>'[1]汇总信息 (MTT)'!E12</f>
        <v>Axial flow fan</v>
      </c>
      <c r="D28" s="92">
        <f>'[1]汇总信息 (MTT)'!M12</f>
        <v>3240</v>
      </c>
      <c r="E28" s="92">
        <f>'[1]汇总信息 (MTT)'!L12</f>
        <v>2920</v>
      </c>
      <c r="F28" s="93">
        <f>'[1]汇总信息 (MTT)'!S12</f>
        <v>17.668</v>
      </c>
      <c r="G28" s="97">
        <f>'[1]汇总信息 (MTT)'!R12</f>
        <v>7</v>
      </c>
      <c r="H28" s="92">
        <f>'[1]汇总信息 (MTT)'!J12</f>
        <v>6</v>
      </c>
      <c r="I28" s="114" t="str">
        <f>'[1]汇总信息 (MTT)'!K12</f>
        <v>台</v>
      </c>
    </row>
    <row r="29" s="74" customFormat="1" ht="20" customHeight="1" spans="1:9">
      <c r="A29" s="48">
        <v>12</v>
      </c>
      <c r="B29" s="91" t="str">
        <f>'[1]汇总信息 (MTT)'!D13</f>
        <v>轴流通风机</v>
      </c>
      <c r="C29" s="91" t="str">
        <f>'[1]汇总信息 (MTT)'!E13</f>
        <v>Axial flow fan</v>
      </c>
      <c r="D29" s="92">
        <f>'[1]汇总信息 (MTT)'!M13</f>
        <v>4250</v>
      </c>
      <c r="E29" s="92">
        <f>'[1]汇总信息 (MTT)'!L13</f>
        <v>3642</v>
      </c>
      <c r="F29" s="93">
        <f>'[1]汇总信息 (MTT)'!S13</f>
        <v>27.056</v>
      </c>
      <c r="G29" s="97">
        <f>'[1]汇总信息 (MTT)'!R13</f>
        <v>4</v>
      </c>
      <c r="H29" s="92">
        <f>'[1]汇总信息 (MTT)'!J13</f>
        <v>1</v>
      </c>
      <c r="I29" s="114" t="str">
        <f>'[1]汇总信息 (MTT)'!K13</f>
        <v>台</v>
      </c>
    </row>
    <row r="30" s="74" customFormat="1" ht="20" customHeight="1" spans="1:9">
      <c r="A30" s="48">
        <v>13</v>
      </c>
      <c r="B30" s="91" t="str">
        <f>'[1]汇总信息 (MTT)'!D14</f>
        <v>军用棉大衣</v>
      </c>
      <c r="C30" s="91" t="str">
        <f>'[1]汇总信息 (MTT)'!E14</f>
        <v>Military cotton coat</v>
      </c>
      <c r="D30" s="92">
        <f>'[1]汇总信息 (MTT)'!M14</f>
        <v>97.98</v>
      </c>
      <c r="E30" s="92">
        <f>'[1]汇总信息 (MTT)'!L14</f>
        <v>97.5</v>
      </c>
      <c r="F30" s="93">
        <f>'[1]汇总信息 (MTT)'!S14</f>
        <v>0.663</v>
      </c>
      <c r="G30" s="97">
        <f>'[1]汇总信息 (MTT)'!R14</f>
        <v>3</v>
      </c>
      <c r="H30" s="92">
        <f>'[1]汇总信息 (MTT)'!J14</f>
        <v>30</v>
      </c>
      <c r="I30" s="114" t="str">
        <f>'[1]汇总信息 (MTT)'!K14</f>
        <v>件</v>
      </c>
    </row>
    <row r="31" s="74" customFormat="1" ht="20" customHeight="1" spans="1:9">
      <c r="A31" s="48">
        <v>14</v>
      </c>
      <c r="B31" s="91" t="str">
        <f>'[1]汇总信息 (MTT)'!D15</f>
        <v>安全帽</v>
      </c>
      <c r="C31" s="91" t="str">
        <f>'[1]汇总信息 (MTT)'!E15</f>
        <v>helmet</v>
      </c>
      <c r="D31" s="92">
        <f>'[1]汇总信息 (MTT)'!M15</f>
        <v>84.8</v>
      </c>
      <c r="E31" s="92">
        <f>'[1]汇总信息 (MTT)'!L15</f>
        <v>86</v>
      </c>
      <c r="F31" s="93">
        <f>'[1]汇总信息 (MTT)'!S15</f>
        <v>1.044</v>
      </c>
      <c r="G31" s="97">
        <f>'[1]汇总信息 (MTT)'!R15</f>
        <v>9</v>
      </c>
      <c r="H31" s="92">
        <f>'[1]汇总信息 (MTT)'!J15</f>
        <v>175</v>
      </c>
      <c r="I31" s="114" t="str">
        <f>'[1]汇总信息 (MTT)'!K15</f>
        <v>顶</v>
      </c>
    </row>
    <row r="32" s="74" customFormat="1" ht="20" customHeight="1" spans="1:9">
      <c r="A32" s="48">
        <v>15</v>
      </c>
      <c r="B32" s="91" t="str">
        <f>'[1]汇总信息 (MTT)'!D16</f>
        <v>湿喷机</v>
      </c>
      <c r="C32" s="91" t="str">
        <f>'[1]汇总信息 (MTT)'!E16</f>
        <v>Shotcrete machine</v>
      </c>
      <c r="D32" s="92">
        <f>'[1]汇总信息 (MTT)'!M16</f>
        <v>4102</v>
      </c>
      <c r="E32" s="92">
        <f>'[1]汇总信息 (MTT)'!L16</f>
        <v>3702</v>
      </c>
      <c r="F32" s="93">
        <f>'[1]汇总信息 (MTT)'!S16</f>
        <v>9.338</v>
      </c>
      <c r="G32" s="97">
        <f>'[1]汇总信息 (MTT)'!R16</f>
        <v>2</v>
      </c>
      <c r="H32" s="92">
        <f>'[1]汇总信息 (MTT)'!J16</f>
        <v>2</v>
      </c>
      <c r="I32" s="114" t="str">
        <f>'[1]汇总信息 (MTT)'!K16</f>
        <v>台</v>
      </c>
    </row>
    <row r="33" s="74" customFormat="1" ht="20" customHeight="1" spans="1:9">
      <c r="A33" s="48">
        <v>16</v>
      </c>
      <c r="B33" s="91" t="str">
        <f>'[1]汇总信息 (MTT)'!D17</f>
        <v>矿灯</v>
      </c>
      <c r="C33" s="91" t="str">
        <f>'[1]汇总信息 (MTT)'!E17</f>
        <v>Miner's lamp</v>
      </c>
      <c r="D33" s="92">
        <f>'[1]汇总信息 (MTT)'!M17</f>
        <v>25</v>
      </c>
      <c r="E33" s="92">
        <f>'[1]汇总信息 (MTT)'!L17</f>
        <v>24</v>
      </c>
      <c r="F33" s="93">
        <f>'[1]汇总信息 (MTT)'!S17</f>
        <v>0.102</v>
      </c>
      <c r="G33" s="97">
        <f>'[1]汇总信息 (MTT)'!R17</f>
        <v>2</v>
      </c>
      <c r="H33" s="92">
        <f>'[1]汇总信息 (MTT)'!J17</f>
        <v>40</v>
      </c>
      <c r="I33" s="114" t="str">
        <f>'[1]汇总信息 (MTT)'!K17</f>
        <v>件</v>
      </c>
    </row>
    <row r="34" s="74" customFormat="1" ht="20" customHeight="1" spans="1:9">
      <c r="A34" s="48">
        <v>17</v>
      </c>
      <c r="B34" s="91" t="str">
        <f>'[1]汇总信息 (MTT)'!D18</f>
        <v>防砸绝缘矿靴</v>
      </c>
      <c r="C34" s="91" t="str">
        <f>'[1]汇总信息 (MTT)'!E18</f>
        <v>Anti-mite insulation mine boots</v>
      </c>
      <c r="D34" s="92">
        <f>'[1]汇总信息 (MTT)'!M18</f>
        <v>546.6</v>
      </c>
      <c r="E34" s="92">
        <f>'[1]汇总信息 (MTT)'!L18</f>
        <v>514.2</v>
      </c>
      <c r="F34" s="93">
        <f>'[1]汇总信息 (MTT)'!S18</f>
        <v>2.295</v>
      </c>
      <c r="G34" s="97">
        <f>'[1]汇总信息 (MTT)'!R18</f>
        <v>27</v>
      </c>
      <c r="H34" s="92">
        <f>'[1]汇总信息 (MTT)'!J18</f>
        <v>270</v>
      </c>
      <c r="I34" s="114" t="str">
        <f>'[1]汇总信息 (MTT)'!K18</f>
        <v>双</v>
      </c>
    </row>
    <row r="35" s="74" customFormat="1" ht="20" customHeight="1" spans="1:9">
      <c r="A35" s="48">
        <v>18</v>
      </c>
      <c r="B35" s="91" t="str">
        <f>'[1]汇总信息 (MTT)'!D19</f>
        <v>风动凿岩机（成套）</v>
      </c>
      <c r="C35" s="91" t="str">
        <f>'[1]汇总信息 (MTT)'!E19</f>
        <v>Wind drill (set)</v>
      </c>
      <c r="D35" s="92">
        <f>'[1]汇总信息 (MTT)'!M19</f>
        <v>600</v>
      </c>
      <c r="E35" s="92">
        <f>'[1]汇总信息 (MTT)'!L19</f>
        <v>600</v>
      </c>
      <c r="F35" s="93">
        <f>'[1]汇总信息 (MTT)'!S19</f>
        <v>1.464</v>
      </c>
      <c r="G35" s="97">
        <f>'[1]汇总信息 (MTT)'!R19</f>
        <v>24</v>
      </c>
      <c r="H35" s="92">
        <f>'[1]汇总信息 (MTT)'!J19</f>
        <v>12</v>
      </c>
      <c r="I35" s="114" t="str">
        <f>'[1]汇总信息 (MTT)'!K19</f>
        <v>套</v>
      </c>
    </row>
    <row r="36" s="74" customFormat="1" ht="20" customHeight="1" spans="1:9">
      <c r="A36" s="48">
        <v>19</v>
      </c>
      <c r="B36" s="91" t="str">
        <f>'[1]汇总信息 (MTT)'!D20</f>
        <v>劳保鞋</v>
      </c>
      <c r="C36" s="91" t="str">
        <f>'[1]汇总信息 (MTT)'!E20</f>
        <v>Labor insurance shoes</v>
      </c>
      <c r="D36" s="92">
        <f>'[1]汇总信息 (MTT)'!M20</f>
        <v>670</v>
      </c>
      <c r="E36" s="92">
        <f>'[1]汇总信息 (MTT)'!L20</f>
        <v>626</v>
      </c>
      <c r="F36" s="93">
        <f>'[1]汇总信息 (MTT)'!S20</f>
        <v>5.161</v>
      </c>
      <c r="G36" s="97">
        <f>'[1]汇总信息 (MTT)'!R20</f>
        <v>2</v>
      </c>
      <c r="H36" s="92">
        <f>'[1]汇总信息 (MTT)'!J20</f>
        <v>432</v>
      </c>
      <c r="I36" s="114" t="str">
        <f>'[1]汇总信息 (MTT)'!K20</f>
        <v>双</v>
      </c>
    </row>
    <row r="37" s="74" customFormat="1" ht="20" customHeight="1" spans="1:9">
      <c r="A37" s="48">
        <v>20</v>
      </c>
      <c r="B37" s="91" t="str">
        <f>'[1]汇总信息 (MTT)'!D21</f>
        <v>强光手电</v>
      </c>
      <c r="C37" s="91" t="str">
        <f>'[1]汇总信息 (MTT)'!E21</f>
        <v>Glare Flashlight</v>
      </c>
      <c r="D37" s="92">
        <f>'[1]汇总信息 (MTT)'!M21</f>
        <v>80</v>
      </c>
      <c r="E37" s="92">
        <f>'[1]汇总信息 (MTT)'!L21</f>
        <v>50</v>
      </c>
      <c r="F37" s="98">
        <f>'[1]汇总信息 (MTT)'!S21</f>
        <v>0.001</v>
      </c>
      <c r="G37" s="97">
        <f>'[1]汇总信息 (MTT)'!R21</f>
        <v>1</v>
      </c>
      <c r="H37" s="92">
        <f>'[1]汇总信息 (MTT)'!J21</f>
        <v>50</v>
      </c>
      <c r="I37" s="114" t="str">
        <f>'[1]汇总信息 (MTT)'!K21</f>
        <v>把</v>
      </c>
    </row>
    <row r="38" s="74" customFormat="1" ht="20" customHeight="1" spans="1:9">
      <c r="A38" s="48">
        <v>21</v>
      </c>
      <c r="B38" s="91" t="str">
        <f>'[1]汇总信息 (MTT)'!D22</f>
        <v>移动式空气压缩机</v>
      </c>
      <c r="C38" s="91" t="str">
        <f>'[1]汇总信息 (MTT)'!E22</f>
        <v>Mobile air compressor</v>
      </c>
      <c r="D38" s="92">
        <f>'[1]汇总信息 (MTT)'!M22</f>
        <v>9850</v>
      </c>
      <c r="E38" s="92">
        <f>'[1]汇总信息 (MTT)'!L22</f>
        <v>9850</v>
      </c>
      <c r="F38" s="93">
        <f>'[1]汇总信息 (MTT)'!S22</f>
        <v>53.35</v>
      </c>
      <c r="G38" s="97">
        <f>'[1]汇总信息 (MTT)'!R22</f>
        <v>10</v>
      </c>
      <c r="H38" s="92">
        <f>'[1]汇总信息 (MTT)'!J22</f>
        <v>5</v>
      </c>
      <c r="I38" s="114" t="str">
        <f>'[1]汇总信息 (MTT)'!K22</f>
        <v>台</v>
      </c>
    </row>
    <row r="39" s="74" customFormat="1" ht="20" customHeight="1" spans="1:9">
      <c r="A39" s="48">
        <v>22</v>
      </c>
      <c r="B39" s="91" t="str">
        <f>'[1]汇总信息 (MTT)'!D23</f>
        <v>纯棉分体工作服</v>
      </c>
      <c r="C39" s="91" t="str">
        <f>'[1]汇总信息 (MTT)'!E23</f>
        <v>Cotton split overalls</v>
      </c>
      <c r="D39" s="92">
        <f>'[1]汇总信息 (MTT)'!M23</f>
        <v>521</v>
      </c>
      <c r="E39" s="92">
        <f>'[1]汇总信息 (MTT)'!L23</f>
        <v>491</v>
      </c>
      <c r="F39" s="93">
        <f>'[1]汇总信息 (MTT)'!S23</f>
        <v>2.52</v>
      </c>
      <c r="G39" s="97">
        <f>'[1]汇总信息 (MTT)'!R23</f>
        <v>30</v>
      </c>
      <c r="H39" s="92">
        <f>'[1]汇总信息 (MTT)'!J23</f>
        <v>439</v>
      </c>
      <c r="I39" s="114" t="str">
        <f>'[1]汇总信息 (MTT)'!K23</f>
        <v>套</v>
      </c>
    </row>
    <row r="40" s="74" customFormat="1" ht="20" customHeight="1" spans="1:9">
      <c r="A40" s="48">
        <v>23</v>
      </c>
      <c r="B40" s="91" t="str">
        <f>'[1]汇总信息 (MTT)'!D24</f>
        <v>配电柜</v>
      </c>
      <c r="C40" s="91" t="str">
        <f>'[1]汇总信息 (MTT)'!E24</f>
        <v>Power distribution cabinet</v>
      </c>
      <c r="D40" s="92">
        <f>'[1]汇总信息 (MTT)'!M24</f>
        <v>500</v>
      </c>
      <c r="E40" s="92">
        <f>'[1]汇总信息 (MTT)'!L24</f>
        <v>400</v>
      </c>
      <c r="F40" s="93">
        <f>'[1]汇总信息 (MTT)'!S24</f>
        <v>5.724</v>
      </c>
      <c r="G40" s="94">
        <f>'[1]汇总信息 (MTT)'!R24</f>
        <v>3</v>
      </c>
      <c r="H40" s="92">
        <f>'[1]汇总信息 (MTT)'!J24</f>
        <v>1</v>
      </c>
      <c r="I40" s="114" t="str">
        <f>'[1]汇总信息 (MTT)'!K24</f>
        <v>台</v>
      </c>
    </row>
    <row r="41" s="74" customFormat="1" ht="20" customHeight="1" spans="1:9">
      <c r="A41" s="48">
        <v>24</v>
      </c>
      <c r="B41" s="91" t="str">
        <f>'[1]汇总信息 (MTT)'!D25</f>
        <v>高压开关柜</v>
      </c>
      <c r="C41" s="91" t="str">
        <f>'[1]汇总信息 (MTT)'!E25</f>
        <v>High voltage switch cabinet</v>
      </c>
      <c r="D41" s="92">
        <f>'[1]汇总信息 (MTT)'!M25</f>
        <v>1025</v>
      </c>
      <c r="E41" s="92">
        <f>'[1]汇总信息 (MTT)'!L25</f>
        <v>875</v>
      </c>
      <c r="F41" s="93"/>
      <c r="G41" s="96"/>
      <c r="H41" s="92">
        <f>'[1]汇总信息 (MTT)'!J25</f>
        <v>1</v>
      </c>
      <c r="I41" s="114" t="str">
        <f>'[1]汇总信息 (MTT)'!K25</f>
        <v>台</v>
      </c>
    </row>
    <row r="42" s="74" customFormat="1" ht="20" customHeight="1" spans="1:9">
      <c r="A42" s="48">
        <v>25</v>
      </c>
      <c r="B42" s="91" t="str">
        <f>'[1]汇总信息 (MTT)'!D26</f>
        <v>选厂供水泵</v>
      </c>
      <c r="C42" s="91" t="str">
        <f>'[1]汇总信息 (MTT)'!E26</f>
        <v>Concentrator supply water pump</v>
      </c>
      <c r="D42" s="92">
        <f>'[1]汇总信息 (MTT)'!M26</f>
        <v>240</v>
      </c>
      <c r="E42" s="92">
        <f>'[1]汇总信息 (MTT)'!L26</f>
        <v>240</v>
      </c>
      <c r="F42" s="93">
        <f>'[1]汇总信息 (MTT)'!S26</f>
        <v>0.569</v>
      </c>
      <c r="G42" s="94">
        <f>'[1]汇总信息 (MTT)'!R26</f>
        <v>5</v>
      </c>
      <c r="H42" s="92">
        <f>'[1]汇总信息 (MTT)'!J26</f>
        <v>2</v>
      </c>
      <c r="I42" s="114" t="str">
        <f>'[1]汇总信息 (MTT)'!K26</f>
        <v>台</v>
      </c>
    </row>
    <row r="43" s="74" customFormat="1" ht="20" customHeight="1" spans="1:9">
      <c r="A43" s="48">
        <v>26</v>
      </c>
      <c r="B43" s="91" t="str">
        <f>'[1]汇总信息 (MTT)'!D27</f>
        <v>充填站供水泵</v>
      </c>
      <c r="C43" s="91" t="str">
        <f>'[1]汇总信息 (MTT)'!E27</f>
        <v>Filling station water supply pump</v>
      </c>
      <c r="D43" s="92">
        <f>'[1]汇总信息 (MTT)'!M27</f>
        <v>440</v>
      </c>
      <c r="E43" s="92">
        <f>'[1]汇总信息 (MTT)'!L27</f>
        <v>440</v>
      </c>
      <c r="F43" s="93">
        <f>'[1]汇总信息 (MTT)'!S27</f>
        <v>0.998</v>
      </c>
      <c r="G43" s="95"/>
      <c r="H43" s="92">
        <f>'[1]汇总信息 (MTT)'!J27</f>
        <v>2</v>
      </c>
      <c r="I43" s="114" t="str">
        <f>'[1]汇总信息 (MTT)'!K27</f>
        <v>台</v>
      </c>
    </row>
    <row r="44" s="74" customFormat="1" ht="20" customHeight="1" spans="1:9">
      <c r="A44" s="48">
        <v>27</v>
      </c>
      <c r="B44" s="91" t="str">
        <f>'[1]汇总信息 (MTT)'!D28</f>
        <v>新水供水泵</v>
      </c>
      <c r="C44" s="91" t="str">
        <f>'[1]汇总信息 (MTT)'!E28</f>
        <v>New water supply pump</v>
      </c>
      <c r="D44" s="92">
        <f>'[1]汇总信息 (MTT)'!M28</f>
        <v>380</v>
      </c>
      <c r="E44" s="92">
        <f>'[1]汇总信息 (MTT)'!L28</f>
        <v>380</v>
      </c>
      <c r="F44" s="93">
        <f>'[1]汇总信息 (MTT)'!S28</f>
        <v>0.858</v>
      </c>
      <c r="G44" s="95"/>
      <c r="H44" s="92">
        <f>'[1]汇总信息 (MTT)'!J28</f>
        <v>2</v>
      </c>
      <c r="I44" s="114" t="str">
        <f>'[1]汇总信息 (MTT)'!K28</f>
        <v>台</v>
      </c>
    </row>
    <row r="45" s="74" customFormat="1" ht="20" customHeight="1" spans="1:9">
      <c r="A45" s="48">
        <v>28</v>
      </c>
      <c r="B45" s="91" t="str">
        <f>'[1]汇总信息 (MTT)'!D29</f>
        <v>水封泵</v>
      </c>
      <c r="C45" s="91" t="str">
        <f>'[1]汇总信息 (MTT)'!E29</f>
        <v>Water pump</v>
      </c>
      <c r="D45" s="92">
        <f>'[1]汇总信息 (MTT)'!M29</f>
        <v>300</v>
      </c>
      <c r="E45" s="92">
        <f>'[1]汇总信息 (MTT)'!L29</f>
        <v>300</v>
      </c>
      <c r="F45" s="93">
        <f>'[1]汇总信息 (MTT)'!S29</f>
        <v>0.6</v>
      </c>
      <c r="G45" s="96"/>
      <c r="H45" s="92">
        <f>'[1]汇总信息 (MTT)'!J29</f>
        <v>2</v>
      </c>
      <c r="I45" s="114" t="str">
        <f>'[1]汇总信息 (MTT)'!K29</f>
        <v>台</v>
      </c>
    </row>
    <row r="46" s="74" customFormat="1" ht="20" customHeight="1" spans="1:9">
      <c r="A46" s="48">
        <v>29</v>
      </c>
      <c r="B46" s="91" t="str">
        <f>'[1]汇总信息 (MTT)'!D30</f>
        <v>配电柜</v>
      </c>
      <c r="C46" s="91" t="str">
        <f>'[1]汇总信息 (MTT)'!E30</f>
        <v>Instrument control cabinet</v>
      </c>
      <c r="D46" s="92">
        <f>'[1]汇总信息 (MTT)'!M30</f>
        <v>1040</v>
      </c>
      <c r="E46" s="92">
        <f>'[1]汇总信息 (MTT)'!L30</f>
        <v>1000</v>
      </c>
      <c r="F46" s="93">
        <f>'[1]汇总信息 (MTT)'!S30</f>
        <v>1.728</v>
      </c>
      <c r="G46" s="97">
        <f>'[1]汇总信息 (MTT)'!R30</f>
        <v>2</v>
      </c>
      <c r="H46" s="92">
        <f>'[1]汇总信息 (MTT)'!J30</f>
        <v>2</v>
      </c>
      <c r="I46" s="114" t="str">
        <f>'[1]汇总信息 (MTT)'!K30</f>
        <v>件</v>
      </c>
    </row>
    <row r="47" s="74" customFormat="1" ht="20" customHeight="1" spans="1:9">
      <c r="A47" s="48">
        <v>30</v>
      </c>
      <c r="B47" s="91" t="str">
        <f>'[1]汇总信息 (MTT)'!D31</f>
        <v>配电柜</v>
      </c>
      <c r="C47" s="91" t="str">
        <f>'[1]汇总信息 (MTT)'!E31</f>
        <v>Instrument control cabinet</v>
      </c>
      <c r="D47" s="92">
        <f>'[1]汇总信息 (MTT)'!M31</f>
        <v>2600</v>
      </c>
      <c r="E47" s="92">
        <f>'[1]汇总信息 (MTT)'!L31</f>
        <v>2500</v>
      </c>
      <c r="F47" s="93">
        <f>'[1]汇总信息 (MTT)'!S31</f>
        <v>4.32</v>
      </c>
      <c r="G47" s="97">
        <f>'[1]汇总信息 (MTT)'!R31</f>
        <v>5</v>
      </c>
      <c r="H47" s="92">
        <f>'[1]汇总信息 (MTT)'!J31</f>
        <v>5</v>
      </c>
      <c r="I47" s="114" t="str">
        <f>'[1]汇总信息 (MTT)'!K31</f>
        <v>台</v>
      </c>
    </row>
    <row r="48" s="74" customFormat="1" ht="20" customHeight="1" spans="1:9">
      <c r="A48" s="48">
        <v>31</v>
      </c>
      <c r="B48" s="91" t="str">
        <f>'[1]汇总信息 (MTT)'!D32</f>
        <v>配电柜</v>
      </c>
      <c r="C48" s="91" t="str">
        <f>'[1]汇总信息 (MTT)'!E32</f>
        <v>Instrument control cabinet</v>
      </c>
      <c r="D48" s="92">
        <f>'[1]汇总信息 (MTT)'!M32</f>
        <v>240</v>
      </c>
      <c r="E48" s="92">
        <f>'[1]汇总信息 (MTT)'!L32</f>
        <v>200</v>
      </c>
      <c r="F48" s="93">
        <f>'[1]汇总信息 (MTT)'!S32</f>
        <v>0.144</v>
      </c>
      <c r="G48" s="97">
        <f>'[1]汇总信息 (MTT)'!R32</f>
        <v>4</v>
      </c>
      <c r="H48" s="92">
        <f>'[1]汇总信息 (MTT)'!J32</f>
        <v>4</v>
      </c>
      <c r="I48" s="114" t="str">
        <f>'[1]汇总信息 (MTT)'!K32</f>
        <v>面</v>
      </c>
    </row>
    <row r="49" s="74" customFormat="1" ht="20" customHeight="1" spans="1:9">
      <c r="A49" s="48">
        <v>32</v>
      </c>
      <c r="B49" s="91" t="str">
        <f>'[1]汇总信息 (MTT)'!D33</f>
        <v>除铁器</v>
      </c>
      <c r="C49" s="91" t="str">
        <f>'[1]汇总信息 (MTT)'!E33</f>
        <v>Iron remover</v>
      </c>
      <c r="D49" s="92">
        <f>'[1]汇总信息 (MTT)'!M33</f>
        <v>855</v>
      </c>
      <c r="E49" s="92">
        <f>'[1]汇总信息 (MTT)'!L33</f>
        <v>719</v>
      </c>
      <c r="F49" s="93">
        <f>'[1]汇总信息 (MTT)'!S33</f>
        <v>2.51</v>
      </c>
      <c r="G49" s="97">
        <f>'[1]汇总信息 (MTT)'!R33</f>
        <v>3</v>
      </c>
      <c r="H49" s="92">
        <f>'[1]汇总信息 (MTT)'!J33</f>
        <v>1</v>
      </c>
      <c r="I49" s="114" t="str">
        <f>'[1]汇总信息 (MTT)'!K33</f>
        <v>台</v>
      </c>
    </row>
    <row r="50" s="74" customFormat="1" ht="20" customHeight="1" spans="1:9">
      <c r="A50" s="48">
        <v>33</v>
      </c>
      <c r="B50" s="91" t="str">
        <f>'[1]汇总信息 (MTT)'!D34</f>
        <v>铁丝</v>
      </c>
      <c r="C50" s="91" t="str">
        <f>'[1]汇总信息 (MTT)'!E34</f>
        <v>iron wire</v>
      </c>
      <c r="D50" s="92">
        <f>'[1]汇总信息 (MTT)'!M34</f>
        <v>210</v>
      </c>
      <c r="E50" s="92">
        <f>'[1]汇总信息 (MTT)'!L34</f>
        <v>200</v>
      </c>
      <c r="F50" s="93">
        <f>'[1]汇总信息 (MTT)'!S34</f>
        <v>0.512</v>
      </c>
      <c r="G50" s="97">
        <f>'[1]汇总信息 (MTT)'!R34</f>
        <v>1</v>
      </c>
      <c r="H50" s="92">
        <f>'[1]汇总信息 (MTT)'!J34</f>
        <v>200</v>
      </c>
      <c r="I50" s="114" t="str">
        <f>'[1]汇总信息 (MTT)'!K34</f>
        <v>公斤</v>
      </c>
    </row>
    <row r="51" s="74" customFormat="1" ht="20" customHeight="1" spans="1:9">
      <c r="A51" s="48">
        <v>34</v>
      </c>
      <c r="B51" s="91" t="str">
        <f>'[1]汇总信息 (MTT)'!D35</f>
        <v>锹把</v>
      </c>
      <c r="C51" s="91" t="str">
        <f>'[1]汇总信息 (MTT)'!E35</f>
        <v>Spade handle</v>
      </c>
      <c r="D51" s="92">
        <f>'[1]汇总信息 (MTT)'!M35</f>
        <v>248</v>
      </c>
      <c r="E51" s="92">
        <f>'[1]汇总信息 (MTT)'!L35</f>
        <v>244</v>
      </c>
      <c r="F51" s="93">
        <f>'[1]汇总信息 (MTT)'!S35</f>
        <v>0.456</v>
      </c>
      <c r="G51" s="97">
        <f>'[1]汇总信息 (MTT)'!R35</f>
        <v>8</v>
      </c>
      <c r="H51" s="92">
        <f>'[1]汇总信息 (MTT)'!J35</f>
        <v>240</v>
      </c>
      <c r="I51" s="114" t="str">
        <f>'[1]汇总信息 (MTT)'!K35</f>
        <v>件</v>
      </c>
    </row>
    <row r="52" s="74" customFormat="1" ht="20" customHeight="1" spans="1:9">
      <c r="A52" s="48">
        <v>35</v>
      </c>
      <c r="B52" s="91" t="str">
        <f>'[1]汇总信息 (MTT)'!D36</f>
        <v>锹把</v>
      </c>
      <c r="C52" s="91" t="str">
        <f>'[1]汇总信息 (MTT)'!E36</f>
        <v>Spade handle</v>
      </c>
      <c r="D52" s="92">
        <f>'[1]汇总信息 (MTT)'!M36</f>
        <v>14.69</v>
      </c>
      <c r="E52" s="92">
        <f>'[1]汇总信息 (MTT)'!L36</f>
        <v>10</v>
      </c>
      <c r="F52" s="93">
        <f>'[1]汇总信息 (MTT)'!S36</f>
        <v>1.177</v>
      </c>
      <c r="G52" s="94">
        <f>'[1]汇总信息 (MTT)'!R36</f>
        <v>1</v>
      </c>
      <c r="H52" s="92">
        <f>'[1]汇总信息 (MTT)'!J36</f>
        <v>10</v>
      </c>
      <c r="I52" s="114" t="str">
        <f>'[1]汇总信息 (MTT)'!K36</f>
        <v>件</v>
      </c>
    </row>
    <row r="53" s="74" customFormat="1" ht="20" customHeight="1" spans="1:9">
      <c r="A53" s="48">
        <v>36</v>
      </c>
      <c r="B53" s="91" t="str">
        <f>'[1]汇总信息 (MTT)'!D37</f>
        <v>竹扫把</v>
      </c>
      <c r="C53" s="91" t="str">
        <f>'[1]汇总信息 (MTT)'!E37</f>
        <v>Bamboo broom</v>
      </c>
      <c r="D53" s="92">
        <f>'[1]汇总信息 (MTT)'!M37</f>
        <v>98.4</v>
      </c>
      <c r="E53" s="92">
        <f>'[1]汇总信息 (MTT)'!L37</f>
        <v>67</v>
      </c>
      <c r="F53" s="93"/>
      <c r="G53" s="95"/>
      <c r="H53" s="92">
        <f>'[1]汇总信息 (MTT)'!J37</f>
        <v>50</v>
      </c>
      <c r="I53" s="114" t="str">
        <f>'[1]汇总信息 (MTT)'!K37</f>
        <v>把</v>
      </c>
    </row>
    <row r="54" s="74" customFormat="1" ht="20" customHeight="1" spans="1:9">
      <c r="A54" s="48">
        <v>37</v>
      </c>
      <c r="B54" s="91" t="str">
        <f>'[1]汇总信息 (MTT)'!D38</f>
        <v>开关</v>
      </c>
      <c r="C54" s="91" t="str">
        <f>'[1]汇总信息 (MTT)'!E38</f>
        <v>Inverted switch</v>
      </c>
      <c r="D54" s="92">
        <f>'[1]汇总信息 (MTT)'!M38</f>
        <v>1.91</v>
      </c>
      <c r="E54" s="92">
        <f>'[1]汇总信息 (MTT)'!L38</f>
        <v>1.3</v>
      </c>
      <c r="F54" s="93"/>
      <c r="G54" s="96"/>
      <c r="H54" s="92">
        <f>'[1]汇总信息 (MTT)'!J38</f>
        <v>2</v>
      </c>
      <c r="I54" s="114" t="str">
        <f>'[1]汇总信息 (MTT)'!K38</f>
        <v>件</v>
      </c>
    </row>
    <row r="55" ht="23.55" spans="1:9">
      <c r="A55" s="99" t="s">
        <v>36</v>
      </c>
      <c r="B55" s="52"/>
      <c r="C55" s="52"/>
      <c r="D55" s="100">
        <f t="shared" ref="D55:H55" si="0">SUM(D18:D54)</f>
        <v>32800.38</v>
      </c>
      <c r="E55" s="100">
        <f t="shared" si="0"/>
        <v>30693</v>
      </c>
      <c r="F55" s="100">
        <f t="shared" si="0"/>
        <v>143.319</v>
      </c>
      <c r="G55" s="100">
        <f t="shared" si="0"/>
        <v>156</v>
      </c>
      <c r="H55" s="100">
        <f t="shared" si="0"/>
        <v>4851</v>
      </c>
      <c r="I55" s="40"/>
    </row>
    <row r="56" ht="33" customHeight="1" spans="1:9">
      <c r="A56" s="101"/>
      <c r="B56" s="102"/>
      <c r="C56" s="103"/>
      <c r="D56" s="71"/>
      <c r="E56" s="71"/>
      <c r="F56" s="71"/>
      <c r="G56" s="2"/>
      <c r="H56" s="2"/>
      <c r="I56" s="71"/>
    </row>
    <row r="57" ht="18" customHeight="1" spans="1:9">
      <c r="A57" s="101"/>
      <c r="B57" s="103"/>
      <c r="C57" s="103"/>
      <c r="D57" s="71"/>
      <c r="E57" s="71"/>
      <c r="F57" s="71"/>
      <c r="G57" s="2"/>
      <c r="H57" s="2"/>
      <c r="I57" s="71"/>
    </row>
    <row r="58" ht="11.4" spans="1:9">
      <c r="A58" s="3"/>
      <c r="B58" s="55" t="s">
        <v>37</v>
      </c>
      <c r="C58" s="55"/>
      <c r="D58" s="104"/>
      <c r="E58" s="104"/>
      <c r="F58" s="104"/>
      <c r="G58" s="105"/>
      <c r="H58" s="105"/>
      <c r="I58" s="105"/>
    </row>
    <row r="59" ht="11.4" spans="1:9">
      <c r="A59" s="3"/>
      <c r="B59" s="55" t="s">
        <v>38</v>
      </c>
      <c r="C59" s="55"/>
      <c r="D59" s="104"/>
      <c r="E59" s="104"/>
      <c r="F59" s="106">
        <f>H8</f>
        <v>44251</v>
      </c>
      <c r="G59" s="106"/>
      <c r="H59" s="106"/>
      <c r="I59" s="106"/>
    </row>
    <row r="60" ht="12.75" spans="1:9">
      <c r="A60" s="107"/>
      <c r="B60" s="108"/>
      <c r="C60" s="108"/>
      <c r="D60" s="107"/>
      <c r="E60" s="109"/>
      <c r="F60" s="110"/>
      <c r="G60" s="107"/>
      <c r="H60" s="107"/>
      <c r="I60" s="107"/>
    </row>
    <row r="61" ht="16.35" spans="1:9">
      <c r="A61" s="73"/>
      <c r="B61" s="111"/>
      <c r="C61" s="111"/>
      <c r="D61" s="73"/>
      <c r="E61" s="112"/>
      <c r="F61" s="113"/>
      <c r="G61" s="73"/>
      <c r="H61" s="73"/>
      <c r="I61" s="73"/>
    </row>
  </sheetData>
  <autoFilter ref="A17:I55">
    <extLst/>
  </autoFilter>
  <mergeCells count="45">
    <mergeCell ref="A1:I1"/>
    <mergeCell ref="A2:I2"/>
    <mergeCell ref="A3:I3"/>
    <mergeCell ref="A4:I4"/>
    <mergeCell ref="A5:I5"/>
    <mergeCell ref="A6:C6"/>
    <mergeCell ref="E6:F6"/>
    <mergeCell ref="G6:I6"/>
    <mergeCell ref="A7:C7"/>
    <mergeCell ref="G7:I7"/>
    <mergeCell ref="A8:C8"/>
    <mergeCell ref="E8:G8"/>
    <mergeCell ref="H8:I8"/>
    <mergeCell ref="A9:C9"/>
    <mergeCell ref="E9:G9"/>
    <mergeCell ref="H9:I9"/>
    <mergeCell ref="B10:C10"/>
    <mergeCell ref="E10:G10"/>
    <mergeCell ref="H10:I10"/>
    <mergeCell ref="A11:C11"/>
    <mergeCell ref="E11:G11"/>
    <mergeCell ref="H11:I11"/>
    <mergeCell ref="A12:D12"/>
    <mergeCell ref="E12:F12"/>
    <mergeCell ref="G12:I12"/>
    <mergeCell ref="A13:D13"/>
    <mergeCell ref="E13:F13"/>
    <mergeCell ref="G13:I13"/>
    <mergeCell ref="A14:B14"/>
    <mergeCell ref="C14:I14"/>
    <mergeCell ref="A15:I15"/>
    <mergeCell ref="B16:C16"/>
    <mergeCell ref="H16:I16"/>
    <mergeCell ref="B17:C17"/>
    <mergeCell ref="H17:I17"/>
    <mergeCell ref="D58:E58"/>
    <mergeCell ref="D59:E59"/>
    <mergeCell ref="F59:I59"/>
    <mergeCell ref="F18:F27"/>
    <mergeCell ref="F40:F41"/>
    <mergeCell ref="F52:F54"/>
    <mergeCell ref="G18:G27"/>
    <mergeCell ref="G40:G41"/>
    <mergeCell ref="G42:G45"/>
    <mergeCell ref="G52:G54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N121"/>
  <sheetViews>
    <sheetView workbookViewId="0">
      <selection activeCell="M24" sqref="M24"/>
    </sheetView>
  </sheetViews>
  <sheetFormatPr defaultColWidth="12" defaultRowHeight="12"/>
  <cols>
    <col min="1" max="1" width="6.83333333333333" style="4" customWidth="1"/>
    <col min="2" max="2" width="14.3333333333333" style="5" customWidth="1"/>
    <col min="3" max="3" width="22.3333333333333" style="5" customWidth="1"/>
    <col min="4" max="4" width="13.3333333333333" style="5" customWidth="1"/>
    <col min="5" max="5" width="9.83333333333333" style="4" customWidth="1"/>
    <col min="6" max="6" width="10.3333333333333" style="4" customWidth="1"/>
    <col min="7" max="7" width="14.1666666666667" style="6" customWidth="1"/>
    <col min="8" max="8" width="16.6666666666667" style="4" customWidth="1"/>
    <col min="9" max="9" width="12" style="4" hidden="1" customWidth="1"/>
    <col min="10" max="10" width="12" style="7" hidden="1" customWidth="1"/>
    <col min="11" max="12" width="12" style="4" customWidth="1"/>
    <col min="13" max="16384" width="12" style="4"/>
  </cols>
  <sheetData>
    <row r="1" ht="21" customHeight="1" spans="1:8">
      <c r="A1" s="8" t="s">
        <v>39</v>
      </c>
      <c r="B1" s="9"/>
      <c r="C1" s="9"/>
      <c r="D1" s="9"/>
      <c r="E1" s="9"/>
      <c r="F1" s="9"/>
      <c r="G1" s="9"/>
      <c r="H1" s="9"/>
    </row>
    <row r="2" ht="41.1" customHeight="1" spans="1:8">
      <c r="A2" s="10" t="str">
        <f>报关箱单!A2</f>
        <v>Add.: PROCUREMENT CENTER, 8F, JINCHENGXIN BUILDING, WUQUAN ROAD, FENGTAI DISTRICT,  Post code: 100070, BEIJING, CHINA                                                          
 Contact:Mr Zou       E-MAIL: zouqingchun@jchxmc.com      CELL PHONE:0086-10-8320 3999 ext 9329</v>
      </c>
      <c r="B2" s="11"/>
      <c r="C2" s="11"/>
      <c r="D2" s="11"/>
      <c r="E2" s="11"/>
      <c r="F2" s="11"/>
      <c r="G2" s="11"/>
      <c r="H2" s="11"/>
    </row>
    <row r="3" ht="17.4" spans="1:8">
      <c r="A3" s="12" t="s">
        <v>40</v>
      </c>
      <c r="B3" s="13"/>
      <c r="C3" s="13"/>
      <c r="D3" s="13"/>
      <c r="E3" s="13"/>
      <c r="F3" s="13"/>
      <c r="G3" s="13"/>
      <c r="H3" s="13"/>
    </row>
    <row r="4" ht="18.95" customHeight="1" spans="1:8">
      <c r="A4" s="14" t="s">
        <v>41</v>
      </c>
      <c r="B4" s="14"/>
      <c r="C4" s="14"/>
      <c r="D4" s="14"/>
      <c r="E4" s="14"/>
      <c r="F4" s="14"/>
      <c r="G4" s="14"/>
      <c r="H4" s="14"/>
    </row>
    <row r="5" ht="18" customHeight="1" spans="1:11">
      <c r="A5" s="15" t="s">
        <v>42</v>
      </c>
      <c r="B5" s="15"/>
      <c r="C5" s="15"/>
      <c r="D5" s="15"/>
      <c r="E5" s="15"/>
      <c r="F5" s="15"/>
      <c r="G5" s="15"/>
      <c r="H5" s="15"/>
      <c r="K5" s="68"/>
    </row>
    <row r="6" ht="15.75" customHeight="1" spans="1:10">
      <c r="A6" s="16" t="s">
        <v>2</v>
      </c>
      <c r="B6" s="16"/>
      <c r="C6" s="16"/>
      <c r="D6" s="17"/>
      <c r="E6" s="18" t="s">
        <v>43</v>
      </c>
      <c r="F6" s="18"/>
      <c r="G6" s="19" t="str">
        <f>[1]报关单!A13</f>
        <v>EMBMT20210209S-17</v>
      </c>
      <c r="H6" s="19"/>
      <c r="I6" s="22"/>
      <c r="J6" s="69"/>
    </row>
    <row r="7" ht="15.75" customHeight="1" spans="1:8">
      <c r="A7" s="20" t="s">
        <v>4</v>
      </c>
      <c r="B7" s="20"/>
      <c r="C7" s="20"/>
      <c r="D7" s="21"/>
      <c r="E7" s="22" t="s">
        <v>5</v>
      </c>
      <c r="F7" s="22"/>
      <c r="G7" s="23" t="str">
        <f>G6</f>
        <v>EMBMT20210209S-17</v>
      </c>
      <c r="H7" s="23"/>
    </row>
    <row r="8" ht="15.75" customHeight="1" spans="1:8">
      <c r="A8" s="24" t="s">
        <v>6</v>
      </c>
      <c r="B8" s="24"/>
      <c r="C8" s="24"/>
      <c r="D8" s="25"/>
      <c r="E8" s="26" t="s">
        <v>44</v>
      </c>
      <c r="F8" s="26"/>
      <c r="G8" s="26"/>
      <c r="H8" s="27">
        <f>[1]报关发票!H8</f>
        <v>44251</v>
      </c>
    </row>
    <row r="9" ht="15.75" customHeight="1" spans="1:8">
      <c r="A9" s="20" t="s">
        <v>8</v>
      </c>
      <c r="B9" s="20"/>
      <c r="C9" s="20"/>
      <c r="D9" s="28"/>
      <c r="E9" s="26" t="s">
        <v>9</v>
      </c>
      <c r="F9" s="26"/>
      <c r="G9" s="26"/>
      <c r="H9" s="27"/>
    </row>
    <row r="10" ht="15.95" customHeight="1" spans="1:8">
      <c r="A10" s="29" t="s">
        <v>10</v>
      </c>
      <c r="B10" s="20" t="s">
        <v>11</v>
      </c>
      <c r="C10" s="20"/>
      <c r="D10" s="28"/>
      <c r="E10" s="30" t="s">
        <v>12</v>
      </c>
      <c r="F10" s="30"/>
      <c r="G10" s="31" t="s">
        <v>15</v>
      </c>
      <c r="H10" s="31"/>
    </row>
    <row r="11" ht="94" customHeight="1" spans="1:8">
      <c r="A11" s="32" t="s">
        <v>13</v>
      </c>
      <c r="B11" s="32"/>
      <c r="C11" s="32"/>
      <c r="D11" s="28"/>
      <c r="E11" s="22" t="s">
        <v>45</v>
      </c>
      <c r="F11" s="22"/>
      <c r="G11" s="22"/>
      <c r="H11" s="23"/>
    </row>
    <row r="12" ht="15" customHeight="1" spans="1:9">
      <c r="A12" s="33" t="s">
        <v>16</v>
      </c>
      <c r="B12" s="33"/>
      <c r="C12" s="33"/>
      <c r="D12" s="33"/>
      <c r="E12" s="26" t="s">
        <v>17</v>
      </c>
      <c r="F12" s="26"/>
      <c r="G12" s="34"/>
      <c r="H12" s="34"/>
      <c r="I12" s="70"/>
    </row>
    <row r="13" ht="15" customHeight="1" spans="1:9">
      <c r="A13" s="35" t="s">
        <v>18</v>
      </c>
      <c r="B13" s="36"/>
      <c r="C13" s="37"/>
      <c r="D13" s="37"/>
      <c r="E13" s="26" t="s">
        <v>19</v>
      </c>
      <c r="F13" s="26"/>
      <c r="G13" s="34"/>
      <c r="H13" s="34"/>
      <c r="I13" s="70"/>
    </row>
    <row r="14" ht="24" customHeight="1" spans="1:8">
      <c r="A14" s="38" t="s">
        <v>46</v>
      </c>
      <c r="B14" s="38"/>
      <c r="C14" s="38"/>
      <c r="D14" s="38"/>
      <c r="E14" s="38"/>
      <c r="F14" s="38"/>
      <c r="G14" s="38"/>
      <c r="H14" s="38"/>
    </row>
    <row r="15" ht="15" customHeight="1" spans="1:8">
      <c r="A15" s="39" t="s">
        <v>21</v>
      </c>
      <c r="B15" s="40"/>
      <c r="C15" s="39"/>
      <c r="D15" s="39"/>
      <c r="E15" s="39"/>
      <c r="F15" s="39"/>
      <c r="G15" s="39"/>
      <c r="H15" s="39"/>
    </row>
    <row r="16" s="1" customFormat="1" ht="15" customHeight="1" spans="1:10">
      <c r="A16" s="3" t="s">
        <v>47</v>
      </c>
      <c r="B16" s="41" t="s">
        <v>48</v>
      </c>
      <c r="C16" s="41" t="s">
        <v>23</v>
      </c>
      <c r="D16" s="41"/>
      <c r="E16" s="42" t="s">
        <v>28</v>
      </c>
      <c r="F16" s="42"/>
      <c r="G16" s="43" t="s">
        <v>49</v>
      </c>
      <c r="H16" s="3" t="s">
        <v>50</v>
      </c>
      <c r="J16" s="63"/>
    </row>
    <row r="17" s="1" customFormat="1" ht="36.95" customHeight="1" spans="1:10">
      <c r="A17" s="44" t="s">
        <v>29</v>
      </c>
      <c r="B17" s="45" t="s">
        <v>51</v>
      </c>
      <c r="C17" s="46" t="s">
        <v>30</v>
      </c>
      <c r="D17" s="46"/>
      <c r="E17" s="44" t="s">
        <v>35</v>
      </c>
      <c r="F17" s="44"/>
      <c r="G17" s="47" t="s">
        <v>52</v>
      </c>
      <c r="H17" s="44" t="s">
        <v>53</v>
      </c>
      <c r="J17" s="63"/>
    </row>
    <row r="18" s="2" customFormat="1" ht="21" customHeight="1" spans="1:10">
      <c r="A18" s="48">
        <v>1</v>
      </c>
      <c r="B18" s="49" t="str">
        <f>[1]报关发票!B18</f>
        <v>9026100000</v>
      </c>
      <c r="C18" s="49" t="str">
        <f>[1]报关发票!C18</f>
        <v>浓度壶</v>
      </c>
      <c r="D18" s="49" t="str">
        <f>[1]报关发票!D18</f>
        <v>Measuring Kettle</v>
      </c>
      <c r="E18" s="49">
        <f>[1]报关发票!E18</f>
        <v>10</v>
      </c>
      <c r="F18" s="49" t="str">
        <f>[1]报关发票!F18</f>
        <v>件</v>
      </c>
      <c r="G18" s="50">
        <f t="shared" ref="G18:G54" si="0">H18/E18</f>
        <v>44.3683615002498</v>
      </c>
      <c r="H18" s="50">
        <v>443.683615002498</v>
      </c>
      <c r="I18" s="50">
        <v>478.967650365601</v>
      </c>
      <c r="J18" s="71">
        <f t="shared" ref="J18:J61" si="1">I18/1.0795252161</f>
        <v>443.683615002498</v>
      </c>
    </row>
    <row r="19" s="2" customFormat="1" ht="21" customHeight="1" spans="1:10">
      <c r="A19" s="48">
        <v>2</v>
      </c>
      <c r="B19" s="49" t="str">
        <f>[1]报关发票!B19</f>
        <v>6306192000</v>
      </c>
      <c r="C19" s="49" t="str">
        <f>[1]报关发票!C19</f>
        <v>篷布</v>
      </c>
      <c r="D19" s="49" t="str">
        <f>[1]报关发票!D19</f>
        <v>tarpaulin</v>
      </c>
      <c r="E19" s="49">
        <f>[1]报关发票!E19</f>
        <v>5</v>
      </c>
      <c r="F19" s="49" t="str">
        <f>[1]报关发票!F19</f>
        <v>件</v>
      </c>
      <c r="G19" s="50">
        <f t="shared" si="0"/>
        <v>62.9155087319004</v>
      </c>
      <c r="H19" s="50">
        <v>314.577543659502</v>
      </c>
      <c r="I19" s="50">
        <v>339.594390799231</v>
      </c>
      <c r="J19" s="71">
        <f t="shared" si="1"/>
        <v>314.577543659502</v>
      </c>
    </row>
    <row r="20" s="2" customFormat="1" ht="21" customHeight="1" spans="1:10">
      <c r="A20" s="48">
        <v>3</v>
      </c>
      <c r="B20" s="49" t="str">
        <f>[1]报关发票!B20</f>
        <v>8201100090</v>
      </c>
      <c r="C20" s="49" t="str">
        <f>[1]报关发票!C20</f>
        <v>铁锹(平板)</v>
      </c>
      <c r="D20" s="49" t="str">
        <f>[1]报关发票!D20</f>
        <v>Spade(flat-head)</v>
      </c>
      <c r="E20" s="49">
        <f>[1]报关发票!E20</f>
        <v>100</v>
      </c>
      <c r="F20" s="49" t="str">
        <f>[1]报关发票!F20</f>
        <v>把</v>
      </c>
      <c r="G20" s="50">
        <f t="shared" si="0"/>
        <v>3.13715687375502</v>
      </c>
      <c r="H20" s="50">
        <v>313.715687375502</v>
      </c>
      <c r="I20" s="50">
        <v>338.663995207999</v>
      </c>
      <c r="J20" s="71">
        <f t="shared" si="1"/>
        <v>313.715687375502</v>
      </c>
    </row>
    <row r="21" s="2" customFormat="1" ht="21" customHeight="1" spans="1:10">
      <c r="A21" s="48">
        <v>4</v>
      </c>
      <c r="B21" s="49" t="str">
        <f>[1]报关发票!B21</f>
        <v>8201100090</v>
      </c>
      <c r="C21" s="49" t="str">
        <f>[1]报关发票!C21</f>
        <v>铁锹（尖头）</v>
      </c>
      <c r="D21" s="49" t="str">
        <f>[1]报关发票!D21</f>
        <v>Spade(pointy-head)</v>
      </c>
      <c r="E21" s="49">
        <f>[1]报关发票!E21</f>
        <v>100</v>
      </c>
      <c r="F21" s="49" t="str">
        <f>[1]报关发票!F21</f>
        <v>把</v>
      </c>
      <c r="G21" s="50">
        <f t="shared" si="0"/>
        <v>3.13715687375502</v>
      </c>
      <c r="H21" s="50">
        <v>313.715687375502</v>
      </c>
      <c r="I21" s="50">
        <v>338.663995207999</v>
      </c>
      <c r="J21" s="71">
        <f t="shared" si="1"/>
        <v>313.715687375502</v>
      </c>
    </row>
    <row r="22" s="2" customFormat="1" ht="21" customHeight="1" spans="1:10">
      <c r="A22" s="48">
        <v>5</v>
      </c>
      <c r="B22" s="49" t="str">
        <f>[1]报关发票!B22</f>
        <v>6307100000</v>
      </c>
      <c r="C22" s="49" t="str">
        <f>[1]报关发票!C22</f>
        <v>塑料扫把</v>
      </c>
      <c r="D22" s="49" t="str">
        <f>[1]报关发票!D22</f>
        <v>Plastic Broom</v>
      </c>
      <c r="E22" s="49">
        <f>[1]报关发票!E22</f>
        <v>50</v>
      </c>
      <c r="F22" s="49" t="str">
        <f>[1]报关发票!F22</f>
        <v>件</v>
      </c>
      <c r="G22" s="50">
        <f t="shared" si="0"/>
        <v>2.57695028915592</v>
      </c>
      <c r="H22" s="50">
        <v>128.847514457796</v>
      </c>
      <c r="I22" s="50">
        <v>139.094140889</v>
      </c>
      <c r="J22" s="71">
        <f t="shared" si="1"/>
        <v>128.847514457796</v>
      </c>
    </row>
    <row r="23" s="2" customFormat="1" ht="21" customHeight="1" spans="1:10">
      <c r="A23" s="48">
        <v>6</v>
      </c>
      <c r="B23" s="49" t="str">
        <f>[1]报关发票!B23</f>
        <v>4203291090</v>
      </c>
      <c r="C23" s="49" t="str">
        <f>[1]报关发票!C23</f>
        <v>电焊手套</v>
      </c>
      <c r="D23" s="49" t="str">
        <f>[1]报关发票!D23</f>
        <v>Welding gloves</v>
      </c>
      <c r="E23" s="49">
        <f>[1]报关发票!E23</f>
        <v>300</v>
      </c>
      <c r="F23" s="49" t="str">
        <f>[1]报关发票!F23</f>
        <v>双</v>
      </c>
      <c r="G23" s="50">
        <f t="shared" si="0"/>
        <v>1.66739968011387</v>
      </c>
      <c r="H23" s="50">
        <v>500.219904034162</v>
      </c>
      <c r="I23" s="50">
        <v>540</v>
      </c>
      <c r="J23" s="71">
        <f t="shared" si="1"/>
        <v>500.219904034162</v>
      </c>
    </row>
    <row r="24" s="2" customFormat="1" ht="21" customHeight="1" spans="1:10">
      <c r="A24" s="48">
        <v>7</v>
      </c>
      <c r="B24" s="49" t="str">
        <f>[1]报关发票!B24</f>
        <v>6116990000</v>
      </c>
      <c r="C24" s="49" t="str">
        <f>[1]报关发票!C24</f>
        <v>帆布手套</v>
      </c>
      <c r="D24" s="49" t="str">
        <f>[1]报关发票!D24</f>
        <v>Canvas gloves</v>
      </c>
      <c r="E24" s="49">
        <f>[1]报关发票!E24</f>
        <v>100</v>
      </c>
      <c r="F24" s="49" t="str">
        <f>[1]报关发票!F24</f>
        <v>双</v>
      </c>
      <c r="G24" s="50">
        <f t="shared" si="0"/>
        <v>1.66739968011387</v>
      </c>
      <c r="H24" s="50">
        <v>166.739968011387</v>
      </c>
      <c r="I24" s="50">
        <v>180</v>
      </c>
      <c r="J24" s="71">
        <f t="shared" si="1"/>
        <v>166.739968011387</v>
      </c>
    </row>
    <row r="25" s="2" customFormat="1" ht="21" customHeight="1" spans="1:10">
      <c r="A25" s="48">
        <v>8</v>
      </c>
      <c r="B25" s="49" t="str">
        <f>[1]报关发票!B25</f>
        <v>3926201900</v>
      </c>
      <c r="C25" s="49" t="str">
        <f>[1]报关发票!C25</f>
        <v>线手套</v>
      </c>
      <c r="D25" s="49" t="str">
        <f>[1]报关发票!D25</f>
        <v>Line gloves</v>
      </c>
      <c r="E25" s="49">
        <f>[1]报关发票!E25</f>
        <v>600</v>
      </c>
      <c r="F25" s="49" t="str">
        <f>[1]报关发票!F25</f>
        <v>双</v>
      </c>
      <c r="G25" s="50">
        <f t="shared" si="0"/>
        <v>1.66739968011387</v>
      </c>
      <c r="H25" s="50">
        <v>1000.43980806832</v>
      </c>
      <c r="I25" s="50">
        <v>1080</v>
      </c>
      <c r="J25" s="71">
        <f t="shared" si="1"/>
        <v>1000.43980806832</v>
      </c>
    </row>
    <row r="26" s="2" customFormat="1" ht="21" customHeight="1" spans="1:10">
      <c r="A26" s="48">
        <v>9</v>
      </c>
      <c r="B26" s="49" t="str">
        <f>[1]报关发票!B26</f>
        <v>3926201900</v>
      </c>
      <c r="C26" s="49" t="str">
        <f>[1]报关发票!C26</f>
        <v>乳胶手套</v>
      </c>
      <c r="D26" s="49" t="str">
        <f>[1]报关发票!D26</f>
        <v>Latex gloves</v>
      </c>
      <c r="E26" s="49">
        <f>[1]报关发票!E26</f>
        <v>200</v>
      </c>
      <c r="F26" s="49" t="str">
        <f>[1]报关发票!F26</f>
        <v>件</v>
      </c>
      <c r="G26" s="50">
        <f t="shared" si="0"/>
        <v>1.66739968011387</v>
      </c>
      <c r="H26" s="50">
        <v>333.479936022775</v>
      </c>
      <c r="I26" s="50">
        <v>360</v>
      </c>
      <c r="J26" s="71">
        <f t="shared" si="1"/>
        <v>333.479936022775</v>
      </c>
    </row>
    <row r="27" s="2" customFormat="1" ht="21" customHeight="1" spans="1:10">
      <c r="A27" s="48">
        <v>10</v>
      </c>
      <c r="B27" s="49" t="str">
        <f>[1]报关发票!B27</f>
        <v>6116990000</v>
      </c>
      <c r="C27" s="49" t="str">
        <f>[1]报关发票!C27</f>
        <v>帆布手套</v>
      </c>
      <c r="D27" s="49" t="str">
        <f>[1]报关发票!D27</f>
        <v>Canvas gloves</v>
      </c>
      <c r="E27" s="49">
        <f>[1]报关发票!E27</f>
        <v>1400</v>
      </c>
      <c r="F27" s="49" t="str">
        <f>[1]报关发票!F27</f>
        <v>双</v>
      </c>
      <c r="G27" s="50">
        <f t="shared" si="0"/>
        <v>1.66739968011387</v>
      </c>
      <c r="H27" s="50">
        <v>2334.35955215942</v>
      </c>
      <c r="I27" s="50">
        <v>2520</v>
      </c>
      <c r="J27" s="71">
        <f t="shared" si="1"/>
        <v>2334.35955215942</v>
      </c>
    </row>
    <row r="28" s="2" customFormat="1" ht="21" customHeight="1" spans="1:10">
      <c r="A28" s="48">
        <v>11</v>
      </c>
      <c r="B28" s="49" t="str">
        <f>[1]报关发票!B28</f>
        <v>8414599099</v>
      </c>
      <c r="C28" s="49" t="str">
        <f>[1]报关发票!C28</f>
        <v>轴流通风机</v>
      </c>
      <c r="D28" s="49" t="str">
        <f>[1]报关发票!D28</f>
        <v>Axial flow fan</v>
      </c>
      <c r="E28" s="49">
        <f>[1]报关发票!E28</f>
        <v>6</v>
      </c>
      <c r="F28" s="49" t="str">
        <f>[1]报关发票!F28</f>
        <v>台</v>
      </c>
      <c r="G28" s="50">
        <f t="shared" si="0"/>
        <v>1758.18681935721</v>
      </c>
      <c r="H28" s="50">
        <v>10549.1209161433</v>
      </c>
      <c r="I28" s="50">
        <v>11388.0420366646</v>
      </c>
      <c r="J28" s="71">
        <f t="shared" si="1"/>
        <v>10549.1209161433</v>
      </c>
    </row>
    <row r="29" s="2" customFormat="1" ht="21" customHeight="1" spans="1:10">
      <c r="A29" s="48">
        <v>12</v>
      </c>
      <c r="B29" s="49" t="str">
        <f>[1]报关发票!B29</f>
        <v>8414599099</v>
      </c>
      <c r="C29" s="49" t="str">
        <f>[1]报关发票!C29</f>
        <v>轴流通风机</v>
      </c>
      <c r="D29" s="49" t="str">
        <f>[1]报关发票!D29</f>
        <v>Axial flow fan</v>
      </c>
      <c r="E29" s="49">
        <f>[1]报关发票!E29</f>
        <v>1</v>
      </c>
      <c r="F29" s="49" t="str">
        <f>[1]报关发票!F29</f>
        <v>台</v>
      </c>
      <c r="G29" s="50">
        <f t="shared" si="0"/>
        <v>18893.3057753703</v>
      </c>
      <c r="H29" s="50">
        <v>18893.3057753703</v>
      </c>
      <c r="I29" s="50">
        <v>20395.8</v>
      </c>
      <c r="J29" s="71">
        <f t="shared" si="1"/>
        <v>18893.3057753703</v>
      </c>
    </row>
    <row r="30" s="2" customFormat="1" ht="21" customHeight="1" spans="1:10">
      <c r="A30" s="48">
        <v>13</v>
      </c>
      <c r="B30" s="49" t="str">
        <f>[1]报关发票!B30</f>
        <v>6211329000</v>
      </c>
      <c r="C30" s="49" t="str">
        <f>[1]报关发票!C30</f>
        <v>军用棉大衣</v>
      </c>
      <c r="D30" s="49" t="str">
        <f>[1]报关发票!D30</f>
        <v>Military cotton coat</v>
      </c>
      <c r="E30" s="49">
        <f>[1]报关发票!E30</f>
        <v>30</v>
      </c>
      <c r="F30" s="49" t="str">
        <f>[1]报关发票!F30</f>
        <v>件</v>
      </c>
      <c r="G30" s="50">
        <f t="shared" si="0"/>
        <v>33.3479936022775</v>
      </c>
      <c r="H30" s="50">
        <v>1000.43980806832</v>
      </c>
      <c r="I30" s="50">
        <v>1080</v>
      </c>
      <c r="J30" s="71">
        <f t="shared" si="1"/>
        <v>1000.43980806832</v>
      </c>
    </row>
    <row r="31" s="2" customFormat="1" ht="21" customHeight="1" spans="1:10">
      <c r="A31" s="48">
        <v>14</v>
      </c>
      <c r="B31" s="49" t="str">
        <f>[1]报关发票!B31</f>
        <v>6506100090</v>
      </c>
      <c r="C31" s="49" t="str">
        <f>[1]报关发票!C31</f>
        <v>安全帽</v>
      </c>
      <c r="D31" s="49" t="str">
        <f>[1]报关发票!D31</f>
        <v>helmet</v>
      </c>
      <c r="E31" s="49">
        <f>[1]报关发票!E31</f>
        <v>175</v>
      </c>
      <c r="F31" s="49" t="str">
        <f>[1]报关发票!F31</f>
        <v>顶</v>
      </c>
      <c r="G31" s="50">
        <f t="shared" si="0"/>
        <v>13.339197440911</v>
      </c>
      <c r="H31" s="50">
        <v>2334.35955215942</v>
      </c>
      <c r="I31" s="50">
        <v>2520</v>
      </c>
      <c r="J31" s="71">
        <f t="shared" si="1"/>
        <v>2334.35955215942</v>
      </c>
    </row>
    <row r="32" s="2" customFormat="1" ht="21" customHeight="1" spans="1:10">
      <c r="A32" s="48">
        <v>15</v>
      </c>
      <c r="B32" s="49" t="str">
        <f>[1]报关发票!B32</f>
        <v>8424300000</v>
      </c>
      <c r="C32" s="49" t="str">
        <f>[1]报关发票!C32</f>
        <v>湿喷机</v>
      </c>
      <c r="D32" s="49" t="str">
        <f>[1]报关发票!D32</f>
        <v>Shotcrete machine</v>
      </c>
      <c r="E32" s="49">
        <f>[1]报关发票!E32</f>
        <v>2</v>
      </c>
      <c r="F32" s="49" t="str">
        <f>[1]报关发票!F32</f>
        <v>台</v>
      </c>
      <c r="G32" s="50">
        <f t="shared" si="0"/>
        <v>22126.3937551111</v>
      </c>
      <c r="H32" s="50">
        <v>44252.7875102222</v>
      </c>
      <c r="I32" s="50">
        <v>47772</v>
      </c>
      <c r="J32" s="71">
        <f t="shared" si="1"/>
        <v>44252.7875102222</v>
      </c>
    </row>
    <row r="33" s="2" customFormat="1" ht="21" customHeight="1" spans="1:10">
      <c r="A33" s="48">
        <v>16</v>
      </c>
      <c r="B33" s="49" t="str">
        <f>[1]报关发票!B33</f>
        <v>9405409000</v>
      </c>
      <c r="C33" s="49" t="str">
        <f>[1]报关发票!C33</f>
        <v>矿灯</v>
      </c>
      <c r="D33" s="49" t="str">
        <f>[1]报关发票!D33</f>
        <v>Miner's lamp</v>
      </c>
      <c r="E33" s="49">
        <f>[1]报关发票!E33</f>
        <v>40</v>
      </c>
      <c r="F33" s="49" t="str">
        <f>[1]报关发票!F33</f>
        <v>件</v>
      </c>
      <c r="G33" s="50">
        <f t="shared" si="0"/>
        <v>16.9611600793806</v>
      </c>
      <c r="H33" s="50">
        <v>678.446403175223</v>
      </c>
      <c r="I33" s="50">
        <v>732.4</v>
      </c>
      <c r="J33" s="71">
        <f t="shared" si="1"/>
        <v>678.446403175223</v>
      </c>
    </row>
    <row r="34" s="2" customFormat="1" ht="21" customHeight="1" spans="1:10">
      <c r="A34" s="48">
        <v>17</v>
      </c>
      <c r="B34" s="49" t="str">
        <f>[1]报关发票!B34</f>
        <v>6401921000</v>
      </c>
      <c r="C34" s="49" t="str">
        <f>[1]报关发票!C34</f>
        <v>防砸绝缘矿靴</v>
      </c>
      <c r="D34" s="49" t="str">
        <f>[1]报关发票!D34</f>
        <v>Anti-mite insulation mine boots</v>
      </c>
      <c r="E34" s="49">
        <f>[1]报关发票!E34</f>
        <v>270</v>
      </c>
      <c r="F34" s="49" t="str">
        <f>[1]报关发票!F34</f>
        <v>双</v>
      </c>
      <c r="G34" s="50">
        <f t="shared" si="0"/>
        <v>30.0131942420497</v>
      </c>
      <c r="H34" s="50">
        <v>8103.56244535342</v>
      </c>
      <c r="I34" s="50">
        <v>8748</v>
      </c>
      <c r="J34" s="71">
        <f t="shared" si="1"/>
        <v>8103.56244535342</v>
      </c>
    </row>
    <row r="35" s="2" customFormat="1" ht="21" customHeight="1" spans="1:10">
      <c r="A35" s="48">
        <v>18</v>
      </c>
      <c r="B35" s="49" t="str">
        <f>[1]报关发票!B35</f>
        <v>8467110000</v>
      </c>
      <c r="C35" s="49" t="str">
        <f>[1]报关发票!C35</f>
        <v>风动凿岩机（成套）</v>
      </c>
      <c r="D35" s="49" t="str">
        <f>[1]报关发票!D35</f>
        <v>Wind drill (set)</v>
      </c>
      <c r="E35" s="49">
        <f>[1]报关发票!E35</f>
        <v>12</v>
      </c>
      <c r="F35" s="49" t="str">
        <f>[1]报关发票!F35</f>
        <v>套</v>
      </c>
      <c r="G35" s="50">
        <f t="shared" si="0"/>
        <v>1148.83837959846</v>
      </c>
      <c r="H35" s="50">
        <v>13786.0605551815</v>
      </c>
      <c r="I35" s="50">
        <v>14882.4</v>
      </c>
      <c r="J35" s="71">
        <f t="shared" si="1"/>
        <v>13786.0605551815</v>
      </c>
    </row>
    <row r="36" s="2" customFormat="1" ht="21" customHeight="1" spans="1:10">
      <c r="A36" s="48">
        <v>19</v>
      </c>
      <c r="B36" s="49" t="str">
        <f>[1]报关发票!B36</f>
        <v>6403400090</v>
      </c>
      <c r="C36" s="49" t="str">
        <f>[1]报关发票!C36</f>
        <v>劳保鞋</v>
      </c>
      <c r="D36" s="49" t="str">
        <f>[1]报关发票!D36</f>
        <v>Labor insurance shoes</v>
      </c>
      <c r="E36" s="49">
        <f>[1]报关发票!E36</f>
        <v>432</v>
      </c>
      <c r="F36" s="49" t="str">
        <f>[1]报关发票!F36</f>
        <v>双</v>
      </c>
      <c r="G36" s="50">
        <f t="shared" si="0"/>
        <v>19.9995328298103</v>
      </c>
      <c r="H36" s="50">
        <v>8639.79818247805</v>
      </c>
      <c r="I36" s="50">
        <v>9326.88</v>
      </c>
      <c r="J36" s="71">
        <f t="shared" si="1"/>
        <v>8639.79818247805</v>
      </c>
    </row>
    <row r="37" s="2" customFormat="1" ht="21" customHeight="1" spans="1:10">
      <c r="A37" s="48">
        <v>20</v>
      </c>
      <c r="B37" s="49" t="str">
        <f>[1]报关发票!B37</f>
        <v>9405409000</v>
      </c>
      <c r="C37" s="49" t="str">
        <f>[1]报关发票!C37</f>
        <v>强光手电</v>
      </c>
      <c r="D37" s="49" t="str">
        <f>[1]报关发票!D37</f>
        <v>Glare Flashlight</v>
      </c>
      <c r="E37" s="49">
        <f>[1]报关发票!E37</f>
        <v>50</v>
      </c>
      <c r="F37" s="49" t="str">
        <f>[1]报关发票!F37</f>
        <v>把</v>
      </c>
      <c r="G37" s="50">
        <f t="shared" si="0"/>
        <v>133.39197440911</v>
      </c>
      <c r="H37" s="50">
        <v>6669.59872045549</v>
      </c>
      <c r="I37" s="50">
        <v>7200</v>
      </c>
      <c r="J37" s="71">
        <f t="shared" si="1"/>
        <v>6669.59872045549</v>
      </c>
    </row>
    <row r="38" s="2" customFormat="1" ht="21" customHeight="1" spans="1:10">
      <c r="A38" s="48">
        <v>21</v>
      </c>
      <c r="B38" s="49" t="str">
        <f>[1]报关发票!B38</f>
        <v>8414809090</v>
      </c>
      <c r="C38" s="49" t="str">
        <f>[1]报关发票!C38</f>
        <v>移动式空气压缩机</v>
      </c>
      <c r="D38" s="49" t="str">
        <f>[1]报关发票!D38</f>
        <v>Mobile air compressor</v>
      </c>
      <c r="E38" s="49">
        <f>[1]报关发票!E38</f>
        <v>5</v>
      </c>
      <c r="F38" s="49" t="str">
        <f>[1]报关发票!F38</f>
        <v>台</v>
      </c>
      <c r="G38" s="50">
        <f t="shared" si="0"/>
        <v>53150.0322033098</v>
      </c>
      <c r="H38" s="50">
        <v>265750.161016549</v>
      </c>
      <c r="I38" s="50">
        <v>286884</v>
      </c>
      <c r="J38" s="71">
        <f t="shared" si="1"/>
        <v>265750.161016549</v>
      </c>
    </row>
    <row r="39" s="2" customFormat="1" ht="21" customHeight="1" spans="1:10">
      <c r="A39" s="48">
        <v>22</v>
      </c>
      <c r="B39" s="49" t="str">
        <f>[1]报关发票!B39</f>
        <v>6211329000</v>
      </c>
      <c r="C39" s="49" t="str">
        <f>[1]报关发票!C39</f>
        <v>纯棉分体工作服</v>
      </c>
      <c r="D39" s="49" t="str">
        <f>[1]报关发票!D39</f>
        <v>Cotton split overalls</v>
      </c>
      <c r="E39" s="49">
        <f>[1]报关发票!E39</f>
        <v>439</v>
      </c>
      <c r="F39" s="49" t="str">
        <f>[1]报关发票!F39</f>
        <v>套</v>
      </c>
      <c r="G39" s="50">
        <f t="shared" si="0"/>
        <v>33.3479936022775</v>
      </c>
      <c r="H39" s="50">
        <v>14639.7691913998</v>
      </c>
      <c r="I39" s="50">
        <v>15804</v>
      </c>
      <c r="J39" s="71">
        <f t="shared" si="1"/>
        <v>14639.7691913998</v>
      </c>
    </row>
    <row r="40" s="2" customFormat="1" ht="21" customHeight="1" spans="1:10">
      <c r="A40" s="48">
        <v>23</v>
      </c>
      <c r="B40" s="49" t="str">
        <f>[1]报关发票!B40</f>
        <v>8537109090</v>
      </c>
      <c r="C40" s="49" t="str">
        <f>[1]报关发票!C40</f>
        <v>配电柜</v>
      </c>
      <c r="D40" s="49" t="str">
        <f>[1]报关发票!D40</f>
        <v>Power distribution cabinet</v>
      </c>
      <c r="E40" s="49">
        <f>[1]报关发票!E40</f>
        <v>1</v>
      </c>
      <c r="F40" s="49" t="str">
        <f>[1]报关发票!F40</f>
        <v>台</v>
      </c>
      <c r="G40" s="50">
        <f t="shared" si="0"/>
        <v>7003.07865647827</v>
      </c>
      <c r="H40" s="50">
        <v>7003.07865647827</v>
      </c>
      <c r="I40" s="50">
        <v>7560</v>
      </c>
      <c r="J40" s="71">
        <f t="shared" si="1"/>
        <v>7003.07865647827</v>
      </c>
    </row>
    <row r="41" s="2" customFormat="1" ht="21" customHeight="1" spans="1:10">
      <c r="A41" s="48">
        <v>24</v>
      </c>
      <c r="B41" s="49" t="str">
        <f>[1]报关发票!B41</f>
        <v>8535900090</v>
      </c>
      <c r="C41" s="49" t="str">
        <f>[1]报关发票!C41</f>
        <v>高压开关柜</v>
      </c>
      <c r="D41" s="49" t="str">
        <f>[1]报关发票!D41</f>
        <v>High voltage switch cabinet</v>
      </c>
      <c r="E41" s="49">
        <f>[1]报关发票!E41</f>
        <v>1</v>
      </c>
      <c r="F41" s="49" t="str">
        <f>[1]报关发票!F41</f>
        <v>台</v>
      </c>
      <c r="G41" s="50">
        <f t="shared" si="0"/>
        <v>19740.3448128681</v>
      </c>
      <c r="H41" s="50">
        <v>19740.3448128681</v>
      </c>
      <c r="I41" s="50">
        <v>21310.2</v>
      </c>
      <c r="J41" s="71">
        <f t="shared" si="1"/>
        <v>19740.3448128681</v>
      </c>
    </row>
    <row r="42" s="2" customFormat="1" ht="21" customHeight="1" spans="1:10">
      <c r="A42" s="48">
        <v>25</v>
      </c>
      <c r="B42" s="49" t="str">
        <f>[1]报关发票!B42</f>
        <v>8413709990</v>
      </c>
      <c r="C42" s="49" t="str">
        <f>[1]报关发票!C42</f>
        <v>选厂供水泵</v>
      </c>
      <c r="D42" s="49" t="str">
        <f>[1]报关发票!D42</f>
        <v>Concentrator supply water pump</v>
      </c>
      <c r="E42" s="49">
        <f>[1]报关发票!E42</f>
        <v>2</v>
      </c>
      <c r="F42" s="49" t="str">
        <f>[1]报关发票!F42</f>
        <v>台</v>
      </c>
      <c r="G42" s="50">
        <f t="shared" si="0"/>
        <v>1640.72128523205</v>
      </c>
      <c r="H42" s="50">
        <v>3281.4425704641</v>
      </c>
      <c r="I42" s="50">
        <v>3542.4</v>
      </c>
      <c r="J42" s="71">
        <f t="shared" si="1"/>
        <v>3281.4425704641</v>
      </c>
    </row>
    <row r="43" s="2" customFormat="1" ht="21" customHeight="1" spans="1:10">
      <c r="A43" s="48">
        <v>26</v>
      </c>
      <c r="B43" s="49" t="str">
        <f>[1]报关发票!B43</f>
        <v>8413709990</v>
      </c>
      <c r="C43" s="49" t="str">
        <f>[1]报关发票!C43</f>
        <v>充填站供水泵</v>
      </c>
      <c r="D43" s="49" t="str">
        <f>[1]报关发票!D43</f>
        <v>Filling station water supply pump</v>
      </c>
      <c r="E43" s="49">
        <f>[1]报关发票!E43</f>
        <v>2</v>
      </c>
      <c r="F43" s="49" t="str">
        <f>[1]报关发票!F43</f>
        <v>台</v>
      </c>
      <c r="G43" s="50">
        <f t="shared" si="0"/>
        <v>1102.15118855527</v>
      </c>
      <c r="H43" s="50">
        <v>2204.30237711054</v>
      </c>
      <c r="I43" s="50">
        <v>2379.6</v>
      </c>
      <c r="J43" s="71">
        <f t="shared" si="1"/>
        <v>2204.30237711054</v>
      </c>
    </row>
    <row r="44" s="2" customFormat="1" ht="21" customHeight="1" spans="1:10">
      <c r="A44" s="48">
        <v>27</v>
      </c>
      <c r="B44" s="49" t="str">
        <f>[1]报关发票!B44</f>
        <v>8413709990</v>
      </c>
      <c r="C44" s="49" t="str">
        <f>[1]报关发票!C44</f>
        <v>新水供水泵</v>
      </c>
      <c r="D44" s="49" t="str">
        <f>[1]报关发票!D44</f>
        <v>New water supply pump</v>
      </c>
      <c r="E44" s="49">
        <f>[1]报关发票!E44</f>
        <v>2</v>
      </c>
      <c r="F44" s="49" t="str">
        <f>[1]报关发票!F44</f>
        <v>台</v>
      </c>
      <c r="G44" s="50">
        <f t="shared" si="0"/>
        <v>1102.15118855527</v>
      </c>
      <c r="H44" s="50">
        <v>2204.30237711054</v>
      </c>
      <c r="I44" s="50">
        <v>2379.6</v>
      </c>
      <c r="J44" s="71">
        <f t="shared" si="1"/>
        <v>2204.30237711054</v>
      </c>
    </row>
    <row r="45" s="2" customFormat="1" ht="21" customHeight="1" spans="1:10">
      <c r="A45" s="48">
        <v>28</v>
      </c>
      <c r="B45" s="49" t="str">
        <f>[1]报关发票!B45</f>
        <v>8413709990</v>
      </c>
      <c r="C45" s="49" t="str">
        <f>[1]报关发票!C45</f>
        <v>水封泵</v>
      </c>
      <c r="D45" s="49" t="str">
        <f>[1]报关发票!D45</f>
        <v>Water pump</v>
      </c>
      <c r="E45" s="49">
        <f>[1]报关发票!E45</f>
        <v>2</v>
      </c>
      <c r="F45" s="49" t="str">
        <f>[1]报关发票!F45</f>
        <v>台</v>
      </c>
      <c r="G45" s="50">
        <f t="shared" si="0"/>
        <v>1530.48438912478</v>
      </c>
      <c r="H45" s="50">
        <v>3060.96877824955</v>
      </c>
      <c r="I45" s="50">
        <v>3304.3929818152</v>
      </c>
      <c r="J45" s="71">
        <f t="shared" si="1"/>
        <v>3060.96877824955</v>
      </c>
    </row>
    <row r="46" s="2" customFormat="1" ht="21" customHeight="1" spans="1:10">
      <c r="A46" s="48">
        <v>29</v>
      </c>
      <c r="B46" s="49" t="str">
        <f>[1]报关发票!B46</f>
        <v>8537109090</v>
      </c>
      <c r="C46" s="49" t="str">
        <f>[1]报关发票!C46</f>
        <v>配电柜</v>
      </c>
      <c r="D46" s="49" t="str">
        <f>[1]报关发票!D46</f>
        <v>Instrument control cabinet</v>
      </c>
      <c r="E46" s="49">
        <f>[1]报关发票!E46</f>
        <v>2</v>
      </c>
      <c r="F46" s="49" t="str">
        <f>[1]报关发票!F46</f>
        <v>件</v>
      </c>
      <c r="G46" s="50">
        <f t="shared" si="0"/>
        <v>7003.07865647827</v>
      </c>
      <c r="H46" s="50">
        <v>14006.1573129565</v>
      </c>
      <c r="I46" s="50">
        <v>15120</v>
      </c>
      <c r="J46" s="71">
        <f t="shared" si="1"/>
        <v>14006.1573129565</v>
      </c>
    </row>
    <row r="47" s="2" customFormat="1" ht="21" customHeight="1" spans="1:10">
      <c r="A47" s="48">
        <v>30</v>
      </c>
      <c r="B47" s="49" t="str">
        <f>[1]报关发票!B47</f>
        <v>8537109090</v>
      </c>
      <c r="C47" s="49" t="str">
        <f>[1]报关发票!C47</f>
        <v>配电柜</v>
      </c>
      <c r="D47" s="49" t="str">
        <f>[1]报关发票!D47</f>
        <v>Instrument control cabinet</v>
      </c>
      <c r="E47" s="49">
        <f>[1]报关发票!E47</f>
        <v>5</v>
      </c>
      <c r="F47" s="49" t="str">
        <f>[1]报关发票!F47</f>
        <v>台</v>
      </c>
      <c r="G47" s="50">
        <f t="shared" si="0"/>
        <v>7003.07865647827</v>
      </c>
      <c r="H47" s="50">
        <v>35015.3932823913</v>
      </c>
      <c r="I47" s="50">
        <v>37800</v>
      </c>
      <c r="J47" s="71">
        <f t="shared" si="1"/>
        <v>35015.3932823913</v>
      </c>
    </row>
    <row r="48" s="2" customFormat="1" ht="21" customHeight="1" spans="1:10">
      <c r="A48" s="48">
        <v>31</v>
      </c>
      <c r="B48" s="49" t="str">
        <f>[1]报关发票!B48</f>
        <v>8537109090</v>
      </c>
      <c r="C48" s="49" t="str">
        <f>[1]报关发票!C48</f>
        <v>配电柜</v>
      </c>
      <c r="D48" s="49" t="str">
        <f>[1]报关发票!D48</f>
        <v>Instrument control cabinet</v>
      </c>
      <c r="E48" s="49">
        <f>[1]报关发票!E48</f>
        <v>4</v>
      </c>
      <c r="F48" s="49" t="str">
        <f>[1]报关发票!F48</f>
        <v>面</v>
      </c>
      <c r="G48" s="50">
        <f t="shared" si="0"/>
        <v>129.967927626994</v>
      </c>
      <c r="H48" s="50">
        <v>519.871710507977</v>
      </c>
      <c r="I48" s="50">
        <v>561.2146206304</v>
      </c>
      <c r="J48" s="71">
        <f t="shared" si="1"/>
        <v>519.871710507977</v>
      </c>
    </row>
    <row r="49" s="2" customFormat="1" ht="21" customHeight="1" spans="1:10">
      <c r="A49" s="48">
        <v>32</v>
      </c>
      <c r="B49" s="49" t="str">
        <f>[1]报关发票!B49</f>
        <v>8474100000</v>
      </c>
      <c r="C49" s="49" t="str">
        <f>[1]报关发票!C49</f>
        <v>除铁器</v>
      </c>
      <c r="D49" s="49" t="str">
        <f>[1]报关发票!D49</f>
        <v>Iron remover</v>
      </c>
      <c r="E49" s="49">
        <f>[1]报关发票!E49</f>
        <v>1</v>
      </c>
      <c r="F49" s="49" t="str">
        <f>[1]报关发票!F49</f>
        <v>台</v>
      </c>
      <c r="G49" s="50">
        <f t="shared" si="0"/>
        <v>13220.8753965391</v>
      </c>
      <c r="H49" s="50">
        <v>13220.8753965391</v>
      </c>
      <c r="I49" s="50">
        <v>14272.26836948</v>
      </c>
      <c r="J49" s="71">
        <f t="shared" si="1"/>
        <v>13220.8753965391</v>
      </c>
    </row>
    <row r="50" s="2" customFormat="1" ht="21" customHeight="1" spans="1:10">
      <c r="A50" s="48">
        <v>33</v>
      </c>
      <c r="B50" s="49" t="str">
        <f>[1]报关发票!B50</f>
        <v>7217900000</v>
      </c>
      <c r="C50" s="49" t="str">
        <f>[1]报关发票!C50</f>
        <v>铁丝</v>
      </c>
      <c r="D50" s="49" t="str">
        <f>[1]报关发票!D50</f>
        <v>iron wire</v>
      </c>
      <c r="E50" s="49">
        <f>[1]报关发票!E50</f>
        <v>200</v>
      </c>
      <c r="F50" s="49" t="str">
        <f>[1]报关发票!F50</f>
        <v>公斤</v>
      </c>
      <c r="G50" s="50">
        <f t="shared" si="0"/>
        <v>1.23202309697303</v>
      </c>
      <c r="H50" s="50">
        <v>246.404619394606</v>
      </c>
      <c r="I50" s="50">
        <v>266</v>
      </c>
      <c r="J50" s="71">
        <f t="shared" si="1"/>
        <v>246.404619394606</v>
      </c>
    </row>
    <row r="51" s="2" customFormat="1" ht="21" customHeight="1" spans="1:10">
      <c r="A51" s="48">
        <v>34</v>
      </c>
      <c r="B51" s="49" t="str">
        <f>[1]报关发票!B51</f>
        <v>7326909000</v>
      </c>
      <c r="C51" s="49" t="str">
        <f>[1]报关发票!C51</f>
        <v>锹把</v>
      </c>
      <c r="D51" s="49" t="str">
        <f>[1]报关发票!D51</f>
        <v>Spade handle</v>
      </c>
      <c r="E51" s="49">
        <f>[1]报关发票!E51</f>
        <v>240</v>
      </c>
      <c r="F51" s="49" t="str">
        <f>[1]报关发票!F51</f>
        <v>件</v>
      </c>
      <c r="G51" s="50">
        <f t="shared" si="0"/>
        <v>1.55134131119755</v>
      </c>
      <c r="H51" s="50">
        <v>372.321914687411</v>
      </c>
      <c r="I51" s="50">
        <v>401.930895411693</v>
      </c>
      <c r="J51" s="71">
        <f t="shared" si="1"/>
        <v>372.321914687411</v>
      </c>
    </row>
    <row r="52" s="2" customFormat="1" ht="21" customHeight="1" spans="1:10">
      <c r="A52" s="48">
        <v>35</v>
      </c>
      <c r="B52" s="49" t="str">
        <f>[1]报关发票!B52</f>
        <v>7326909000</v>
      </c>
      <c r="C52" s="49" t="str">
        <f>[1]报关发票!C52</f>
        <v>锹把</v>
      </c>
      <c r="D52" s="49" t="str">
        <f>[1]报关发票!D52</f>
        <v>Spade handle</v>
      </c>
      <c r="E52" s="49">
        <f>[1]报关发票!E52</f>
        <v>10</v>
      </c>
      <c r="F52" s="49" t="str">
        <f>[1]报关发票!F52</f>
        <v>件</v>
      </c>
      <c r="G52" s="50">
        <f t="shared" si="0"/>
        <v>1.55134131119754</v>
      </c>
      <c r="H52" s="50">
        <v>15.5134131119754</v>
      </c>
      <c r="I52" s="50">
        <v>16.7471206421538</v>
      </c>
      <c r="J52" s="71">
        <f t="shared" si="1"/>
        <v>15.5134131119754</v>
      </c>
    </row>
    <row r="53" s="2" customFormat="1" ht="21" customHeight="1" spans="1:10">
      <c r="A53" s="48">
        <v>36</v>
      </c>
      <c r="B53" s="49" t="str">
        <f>[1]报关发票!B53</f>
        <v>9603909090</v>
      </c>
      <c r="C53" s="49" t="str">
        <f>[1]报关发票!C53</f>
        <v>竹扫把</v>
      </c>
      <c r="D53" s="49" t="str">
        <f>[1]报关发票!D53</f>
        <v>Bamboo broom</v>
      </c>
      <c r="E53" s="49">
        <f>[1]报关发票!E53</f>
        <v>50</v>
      </c>
      <c r="F53" s="49" t="str">
        <f>[1]报关发票!F53</f>
        <v>把</v>
      </c>
      <c r="G53" s="50">
        <f t="shared" si="0"/>
        <v>18.5266631123764</v>
      </c>
      <c r="H53" s="50">
        <v>926.333155618819</v>
      </c>
      <c r="I53" s="50">
        <v>1000</v>
      </c>
      <c r="J53" s="71">
        <f t="shared" si="1"/>
        <v>926.333155618819</v>
      </c>
    </row>
    <row r="54" s="2" customFormat="1" ht="21" customHeight="1" spans="1:10">
      <c r="A54" s="48">
        <v>37</v>
      </c>
      <c r="B54" s="49" t="str">
        <f>[1]报关发票!B54</f>
        <v>8536500000</v>
      </c>
      <c r="C54" s="49" t="str">
        <f>[1]报关发票!C54</f>
        <v>开关</v>
      </c>
      <c r="D54" s="49" t="str">
        <f>[1]报关发票!D54</f>
        <v>Inverted switch</v>
      </c>
      <c r="E54" s="49">
        <f>[1]报关发票!E54</f>
        <v>2</v>
      </c>
      <c r="F54" s="49" t="str">
        <f>[1]报关发票!F54</f>
        <v>件</v>
      </c>
      <c r="G54" s="50">
        <f t="shared" si="0"/>
        <v>10.3078011566237</v>
      </c>
      <c r="H54" s="50">
        <v>20.6156023132474</v>
      </c>
      <c r="I54" s="50">
        <v>22.2550625422401</v>
      </c>
      <c r="J54" s="71">
        <f t="shared" si="1"/>
        <v>20.6156023132474</v>
      </c>
    </row>
    <row r="55" s="3" customFormat="1" ht="17.1" customHeight="1" spans="1:13">
      <c r="A55" s="40" t="s">
        <v>36</v>
      </c>
      <c r="B55" s="51"/>
      <c r="C55" s="52"/>
      <c r="D55" s="52"/>
      <c r="E55" s="40">
        <f>SUM(E18:E54)</f>
        <v>4851</v>
      </c>
      <c r="F55" s="40"/>
      <c r="G55" s="53"/>
      <c r="H55" s="53">
        <f>SUM(H18:H54)</f>
        <v>502985.115272525</v>
      </c>
      <c r="J55" s="71">
        <f t="shared" si="1"/>
        <v>0</v>
      </c>
      <c r="M55" s="72"/>
    </row>
    <row r="56" s="1" customFormat="1" ht="12.75" spans="2:10">
      <c r="B56" s="54"/>
      <c r="C56" s="55"/>
      <c r="D56" s="56"/>
      <c r="G56" s="57" t="s">
        <v>54</v>
      </c>
      <c r="H56" s="58"/>
      <c r="J56" s="71">
        <f t="shared" si="1"/>
        <v>0</v>
      </c>
    </row>
    <row r="57" s="1" customFormat="1" spans="2:13">
      <c r="B57" s="54"/>
      <c r="C57" s="55"/>
      <c r="D57" s="56"/>
      <c r="G57" s="57" t="s">
        <v>55</v>
      </c>
      <c r="H57" s="59">
        <v>39402.7163732144</v>
      </c>
      <c r="J57" s="71">
        <f t="shared" si="1"/>
        <v>0</v>
      </c>
      <c r="M57" s="63"/>
    </row>
    <row r="58" s="1" customFormat="1" spans="2:13">
      <c r="B58" s="54"/>
      <c r="C58" s="55"/>
      <c r="D58" s="56"/>
      <c r="G58" s="57" t="s">
        <v>56</v>
      </c>
      <c r="H58" s="59">
        <v>597.283626785622</v>
      </c>
      <c r="J58" s="71">
        <f t="shared" si="1"/>
        <v>0</v>
      </c>
      <c r="M58" s="63"/>
    </row>
    <row r="59" s="1" customFormat="1" spans="2:13">
      <c r="B59" s="60" t="s">
        <v>37</v>
      </c>
      <c r="C59" s="55"/>
      <c r="D59" s="56"/>
      <c r="G59" s="43" t="s">
        <v>57</v>
      </c>
      <c r="H59" s="61">
        <f>H55+H57+H58</f>
        <v>542985.115272525</v>
      </c>
      <c r="J59" s="71">
        <f t="shared" si="1"/>
        <v>0</v>
      </c>
      <c r="M59" s="63"/>
    </row>
    <row r="60" s="1" customFormat="1" spans="2:14">
      <c r="B60" s="55" t="s">
        <v>38</v>
      </c>
      <c r="G60" s="62"/>
      <c r="H60" s="63"/>
      <c r="J60" s="71">
        <f t="shared" si="1"/>
        <v>0</v>
      </c>
      <c r="N60" s="63"/>
    </row>
    <row r="61" s="1" customFormat="1" spans="2:10">
      <c r="B61" s="54"/>
      <c r="G61" s="64">
        <f>H8</f>
        <v>44251</v>
      </c>
      <c r="H61" s="64"/>
      <c r="J61" s="71">
        <f t="shared" si="1"/>
        <v>0</v>
      </c>
    </row>
    <row r="62" s="1" customFormat="1" ht="12.75" spans="2:10">
      <c r="B62" s="54"/>
      <c r="C62" s="56"/>
      <c r="D62" s="56"/>
      <c r="G62" s="43"/>
      <c r="H62" s="43"/>
      <c r="J62" s="63"/>
    </row>
    <row r="63" s="1" customFormat="1" ht="16.35" spans="1:10">
      <c r="A63" s="65"/>
      <c r="B63" s="65"/>
      <c r="C63" s="66"/>
      <c r="D63" s="66"/>
      <c r="E63" s="65"/>
      <c r="F63" s="66"/>
      <c r="G63" s="65"/>
      <c r="H63" s="65"/>
      <c r="I63" s="73"/>
      <c r="J63" s="63"/>
    </row>
    <row r="64" spans="3:4">
      <c r="C64" s="67"/>
      <c r="D64" s="67"/>
    </row>
    <row r="65" spans="3:4">
      <c r="C65" s="67"/>
      <c r="D65" s="67"/>
    </row>
    <row r="66" spans="3:4">
      <c r="C66" s="67"/>
      <c r="D66" s="67"/>
    </row>
    <row r="67" spans="3:4">
      <c r="C67" s="67"/>
      <c r="D67" s="67"/>
    </row>
    <row r="68" spans="3:4">
      <c r="C68" s="67"/>
      <c r="D68" s="67"/>
    </row>
    <row r="69" spans="3:4">
      <c r="C69" s="67"/>
      <c r="D69" s="67"/>
    </row>
    <row r="70" spans="3:4">
      <c r="C70" s="67"/>
      <c r="D70" s="67"/>
    </row>
    <row r="71" spans="3:4">
      <c r="C71" s="67"/>
      <c r="D71" s="67"/>
    </row>
    <row r="72" spans="3:4">
      <c r="C72" s="67"/>
      <c r="D72" s="67"/>
    </row>
    <row r="73" spans="3:4">
      <c r="C73" s="67"/>
      <c r="D73" s="67"/>
    </row>
    <row r="74" spans="3:4">
      <c r="C74" s="67"/>
      <c r="D74" s="67"/>
    </row>
    <row r="75" spans="3:4">
      <c r="C75" s="67"/>
      <c r="D75" s="67"/>
    </row>
    <row r="76" spans="3:4">
      <c r="C76" s="67"/>
      <c r="D76" s="67"/>
    </row>
    <row r="77" spans="3:4">
      <c r="C77" s="67"/>
      <c r="D77" s="67"/>
    </row>
    <row r="78" spans="3:4">
      <c r="C78" s="67"/>
      <c r="D78" s="67"/>
    </row>
    <row r="79" spans="3:4">
      <c r="C79" s="67"/>
      <c r="D79" s="67"/>
    </row>
    <row r="80" spans="3:4">
      <c r="C80" s="67"/>
      <c r="D80" s="67"/>
    </row>
    <row r="81" spans="3:4">
      <c r="C81" s="67"/>
      <c r="D81" s="67"/>
    </row>
    <row r="82" spans="3:4">
      <c r="C82" s="67"/>
      <c r="D82" s="67"/>
    </row>
    <row r="83" spans="3:4">
      <c r="C83" s="67"/>
      <c r="D83" s="67"/>
    </row>
    <row r="84" spans="3:4">
      <c r="C84" s="67"/>
      <c r="D84" s="67"/>
    </row>
    <row r="85" spans="3:4">
      <c r="C85" s="67"/>
      <c r="D85" s="67"/>
    </row>
    <row r="86" spans="3:4">
      <c r="C86" s="67"/>
      <c r="D86" s="67"/>
    </row>
    <row r="87" spans="3:4">
      <c r="C87" s="67"/>
      <c r="D87" s="67"/>
    </row>
    <row r="88" spans="3:4">
      <c r="C88" s="67"/>
      <c r="D88" s="67"/>
    </row>
    <row r="89" spans="3:4">
      <c r="C89" s="67"/>
      <c r="D89" s="67"/>
    </row>
    <row r="90" spans="3:4">
      <c r="C90" s="67"/>
      <c r="D90" s="67"/>
    </row>
    <row r="91" spans="3:4">
      <c r="C91" s="67"/>
      <c r="D91" s="67"/>
    </row>
    <row r="92" spans="3:4">
      <c r="C92" s="67"/>
      <c r="D92" s="67"/>
    </row>
    <row r="93" spans="3:4">
      <c r="C93" s="67"/>
      <c r="D93" s="67"/>
    </row>
    <row r="94" spans="3:4">
      <c r="C94" s="67"/>
      <c r="D94" s="67"/>
    </row>
    <row r="95" spans="3:4">
      <c r="C95" s="67"/>
      <c r="D95" s="67"/>
    </row>
    <row r="96" spans="3:4">
      <c r="C96" s="67"/>
      <c r="D96" s="67"/>
    </row>
    <row r="97" spans="3:4">
      <c r="C97" s="67"/>
      <c r="D97" s="67"/>
    </row>
    <row r="98" spans="3:4">
      <c r="C98" s="67"/>
      <c r="D98" s="67"/>
    </row>
    <row r="99" spans="3:4">
      <c r="C99" s="67"/>
      <c r="D99" s="67"/>
    </row>
    <row r="100" spans="3:4">
      <c r="C100" s="67"/>
      <c r="D100" s="67"/>
    </row>
    <row r="101" spans="3:4">
      <c r="C101" s="67"/>
      <c r="D101" s="67"/>
    </row>
    <row r="102" spans="3:4">
      <c r="C102" s="67"/>
      <c r="D102" s="67"/>
    </row>
    <row r="103" spans="3:4">
      <c r="C103" s="67"/>
      <c r="D103" s="67"/>
    </row>
    <row r="104" spans="3:4">
      <c r="C104" s="67"/>
      <c r="D104" s="67"/>
    </row>
    <row r="105" spans="3:4">
      <c r="C105" s="67"/>
      <c r="D105" s="67"/>
    </row>
    <row r="106" spans="3:4">
      <c r="C106" s="67"/>
      <c r="D106" s="67"/>
    </row>
    <row r="107" spans="3:4">
      <c r="C107" s="67"/>
      <c r="D107" s="67"/>
    </row>
    <row r="108" spans="3:4">
      <c r="C108" s="67"/>
      <c r="D108" s="67"/>
    </row>
    <row r="109" spans="3:4">
      <c r="C109" s="67"/>
      <c r="D109" s="67"/>
    </row>
    <row r="110" spans="3:4">
      <c r="C110" s="67"/>
      <c r="D110" s="67"/>
    </row>
    <row r="111" spans="3:4">
      <c r="C111" s="67"/>
      <c r="D111" s="67"/>
    </row>
    <row r="112" spans="3:4">
      <c r="C112" s="67"/>
      <c r="D112" s="67"/>
    </row>
    <row r="113" spans="3:4">
      <c r="C113" s="67"/>
      <c r="D113" s="67"/>
    </row>
    <row r="114" spans="3:4">
      <c r="C114" s="67"/>
      <c r="D114" s="67"/>
    </row>
    <row r="115" spans="3:4">
      <c r="C115" s="67"/>
      <c r="D115" s="67"/>
    </row>
    <row r="116" spans="3:4">
      <c r="C116" s="67"/>
      <c r="D116" s="67"/>
    </row>
    <row r="117" spans="3:4">
      <c r="C117" s="67"/>
      <c r="D117" s="67"/>
    </row>
    <row r="118" spans="3:4">
      <c r="C118" s="67"/>
      <c r="D118" s="67"/>
    </row>
    <row r="119" spans="3:4">
      <c r="C119" s="67"/>
      <c r="D119" s="67"/>
    </row>
    <row r="120" spans="3:4">
      <c r="C120" s="67"/>
      <c r="D120" s="67"/>
    </row>
    <row r="121" spans="3:4">
      <c r="C121" s="67"/>
      <c r="D121" s="67"/>
    </row>
  </sheetData>
  <autoFilter ref="A17:N61">
    <extLst/>
  </autoFilter>
  <mergeCells count="33">
    <mergeCell ref="A1:H1"/>
    <mergeCell ref="A2:H2"/>
    <mergeCell ref="A3:H3"/>
    <mergeCell ref="A4:H4"/>
    <mergeCell ref="A5:H5"/>
    <mergeCell ref="A6:C6"/>
    <mergeCell ref="E6:F6"/>
    <mergeCell ref="G6:H6"/>
    <mergeCell ref="A7:C7"/>
    <mergeCell ref="G7:H7"/>
    <mergeCell ref="A8:C8"/>
    <mergeCell ref="E8:G8"/>
    <mergeCell ref="A9:C9"/>
    <mergeCell ref="E9:G9"/>
    <mergeCell ref="B10:C10"/>
    <mergeCell ref="E10:F10"/>
    <mergeCell ref="G10:H10"/>
    <mergeCell ref="A11:C11"/>
    <mergeCell ref="E11:G11"/>
    <mergeCell ref="A12:D12"/>
    <mergeCell ref="E12:F12"/>
    <mergeCell ref="G12:H12"/>
    <mergeCell ref="A13:B13"/>
    <mergeCell ref="E13:F13"/>
    <mergeCell ref="G13:H13"/>
    <mergeCell ref="A14:B14"/>
    <mergeCell ref="C14:H14"/>
    <mergeCell ref="A15:H15"/>
    <mergeCell ref="C16:D16"/>
    <mergeCell ref="E16:F16"/>
    <mergeCell ref="C17:D17"/>
    <mergeCell ref="E17:F17"/>
    <mergeCell ref="G61:H61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报关箱单</vt:lpstr>
      <vt:lpstr>清关发票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CGSYXZ2</dc:creator>
  <cp:lastModifiedBy>CGSYXZ2</cp:lastModifiedBy>
  <dcterms:created xsi:type="dcterms:W3CDTF">2021-02-24T03:19:12Z</dcterms:created>
  <dcterms:modified xsi:type="dcterms:W3CDTF">2021-02-24T03:19:44Z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2052-11.8.2.9067</vt:lpwstr>
  </property>
</Properties>
</file>