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</externalReferences>
  <definedNames>
    <definedName name="_xlnm._FilterDatabase" localSheetId="0" hidden="1">报关箱单!$A$17:$I$28</definedName>
    <definedName name="_xlnm._FilterDatabase" localSheetId="1" hidden="1">清关发票!$A$17:$N$32</definedName>
  </definedNames>
  <calcPr calcId="144525"/>
</workbook>
</file>

<file path=xl/sharedStrings.xml><?xml version="1.0" encoding="utf-8"?>
<sst xmlns="http://schemas.openxmlformats.org/spreadsheetml/2006/main" count="82" uniqueCount="58">
  <si>
    <t>LIST OF PACKAGES</t>
  </si>
  <si>
    <t>箱件清单</t>
  </si>
  <si>
    <t>项目名称：刚果金民主共和国DIKULUSHI矿</t>
  </si>
  <si>
    <t>发票号:</t>
  </si>
  <si>
    <t>origin: China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</si>
  <si>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</si>
  <si>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</si>
  <si>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</si>
  <si>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</si>
  <si>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</si>
  <si>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</si>
  <si>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</si>
  <si>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</si>
  <si>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</si>
  <si>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5)ORIGIN OF COUNTRY</t>
  </si>
  <si>
    <t>CHINA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</si>
  <si>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</si>
  <si>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</si>
  <si>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</si>
  <si>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</si>
  <si>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</si>
  <si>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</si>
  <si>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</si>
  <si>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</si>
  <si>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</si>
  <si>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</si>
  <si>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</si>
  <si>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</si>
  <si>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</si>
  <si>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</si>
  <si>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</si>
  <si>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</si>
  <si>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</si>
  <si>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</si>
  <si>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</si>
  <si>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</si>
  <si>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</si>
  <si>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</si>
  <si>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</si>
  <si>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</si>
  <si>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</si>
  <si>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</si>
  <si>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</si>
  <si>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</si>
  <si>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</si>
  <si>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5) P.O.D.: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</si>
  <si>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</si>
  <si>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</si>
  <si>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</si>
  <si>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</si>
  <si>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</si>
  <si>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</si>
  <si>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</si>
  <si>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</si>
  <si>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</si>
  <si>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</si>
  <si>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</si>
  <si>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cif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</si>
</sst>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#,##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m/d/yyyy;@"/>
    <numFmt numFmtId="42" formatCode="_ &quot;￥&quot;* #,##0_ ;_ &quot;￥&quot;* \-#,##0_ ;_ &quot;￥&quot;* &quot;-&quot;_ ;_ @_ "/>
    <numFmt numFmtId="178" formatCode="0.00_);[Red]\(0.00\)"/>
    <numFmt numFmtId="179" formatCode="[$-409]d\-mmm\-yy;@"/>
    <numFmt numFmtId="180" formatCode="0.00_ "/>
    <numFmt numFmtId="181" formatCode="[$-409]d/mmm/yy;@"/>
  </numFmts>
  <fonts count="36">
    <font>
      <sz val="9"/>
      <name val="宋体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13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32" fillId="13" borderId="8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0" borderId="0"/>
    <xf numFmtId="0" fontId="18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9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79" fontId="10" fillId="2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9" fontId="2" fillId="2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178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180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/>
    <xf numFmtId="180" fontId="1" fillId="0" borderId="0" xfId="0" applyNumberFormat="1" applyFont="1" applyFill="1" applyBorder="1" applyAlignment="1">
      <alignment horizontal="center" vertic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80" fontId="3" fillId="0" borderId="0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80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horizontal="left" vertical="center"/>
    </xf>
    <xf numFmtId="181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/>
    </xf>
    <xf numFmtId="18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80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1&#24180;&#25991;&#26723;\&#21018;&#26524;&#37329;\EMBMT20210301S-20%20&#25955;&#36135;\&#31665;&#21333;&#21457;&#31080;EMBMT20210301S-20-&#37329;&#26223;-&#36130;&#211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装箱单#单据头(FBillHead)"/>
      <sheetName val="汇总信息"/>
      <sheetName val="报关单"/>
      <sheetName val="报关发票"/>
      <sheetName val="报关箱单"/>
      <sheetName val="清关发票"/>
      <sheetName val="轮胎，轴流风机未发"/>
    </sheetNames>
    <sheetDataSet>
      <sheetData sheetId="0"/>
      <sheetData sheetId="1">
        <row r="2">
          <cell r="D2" t="str">
            <v>配料机</v>
          </cell>
          <cell r="E2" t="str">
            <v>Concrete batching machine</v>
          </cell>
        </row>
        <row r="2">
          <cell r="J2">
            <v>1</v>
          </cell>
          <cell r="K2" t="str">
            <v>台</v>
          </cell>
          <cell r="L2">
            <v>3650</v>
          </cell>
          <cell r="M2">
            <v>3650</v>
          </cell>
        </row>
        <row r="2">
          <cell r="S2">
            <v>7065.20060536801</v>
          </cell>
        </row>
        <row r="2">
          <cell r="W2">
            <v>10</v>
          </cell>
          <cell r="X2">
            <v>46.42</v>
          </cell>
        </row>
        <row r="3">
          <cell r="D3" t="str">
            <v>搅拌机</v>
          </cell>
          <cell r="E3" t="str">
            <v>Concrete mixer</v>
          </cell>
        </row>
        <row r="3">
          <cell r="J3">
            <v>1</v>
          </cell>
          <cell r="K3" t="str">
            <v>台</v>
          </cell>
          <cell r="L3">
            <v>2380</v>
          </cell>
          <cell r="M3">
            <v>2380</v>
          </cell>
        </row>
        <row r="3">
          <cell r="S3">
            <v>13461.4077894802</v>
          </cell>
        </row>
        <row r="4">
          <cell r="D4" t="str">
            <v>陶瓷过滤机</v>
          </cell>
          <cell r="E4" t="str">
            <v>Ceramic filter</v>
          </cell>
        </row>
        <row r="4">
          <cell r="J4">
            <v>1</v>
          </cell>
          <cell r="K4" t="str">
            <v>台</v>
          </cell>
          <cell r="L4">
            <v>11060</v>
          </cell>
          <cell r="M4">
            <v>16220</v>
          </cell>
        </row>
        <row r="4">
          <cell r="S4">
            <v>80851.8392686166</v>
          </cell>
        </row>
        <row r="4">
          <cell r="W4">
            <v>3</v>
          </cell>
          <cell r="X4">
            <v>85.27</v>
          </cell>
        </row>
        <row r="5">
          <cell r="D5" t="str">
            <v>旋流器</v>
          </cell>
          <cell r="E5" t="str">
            <v>cyclone</v>
          </cell>
        </row>
        <row r="5">
          <cell r="J5">
            <v>4</v>
          </cell>
          <cell r="K5" t="str">
            <v>台</v>
          </cell>
          <cell r="L5">
            <v>2490</v>
          </cell>
          <cell r="M5">
            <v>3050</v>
          </cell>
        </row>
        <row r="5">
          <cell r="S5">
            <v>37063.3474379961</v>
          </cell>
        </row>
        <row r="5">
          <cell r="W5">
            <v>3</v>
          </cell>
          <cell r="X5">
            <v>19.1</v>
          </cell>
        </row>
        <row r="6">
          <cell r="D6" t="str">
            <v>搅拌槽</v>
          </cell>
          <cell r="E6" t="str">
            <v>Stirred tank</v>
          </cell>
        </row>
        <row r="6">
          <cell r="J6">
            <v>1</v>
          </cell>
          <cell r="K6" t="str">
            <v>台</v>
          </cell>
          <cell r="L6">
            <v>2050</v>
          </cell>
          <cell r="M6">
            <v>2050</v>
          </cell>
        </row>
        <row r="6">
          <cell r="S6">
            <v>17373.4441115607</v>
          </cell>
        </row>
        <row r="6">
          <cell r="W6">
            <v>1</v>
          </cell>
          <cell r="X6">
            <v>12.61</v>
          </cell>
        </row>
      </sheetData>
      <sheetData sheetId="2">
        <row r="13">
          <cell r="A13" t="str">
            <v>EMBMT20210301S-20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EMBMT20210301S-20</v>
          </cell>
        </row>
        <row r="8">
          <cell r="H8">
            <v>44251</v>
          </cell>
        </row>
        <row r="18">
          <cell r="B18">
            <v>8474310000</v>
          </cell>
          <cell r="C18" t="str">
            <v>配料机</v>
          </cell>
          <cell r="D18" t="str">
            <v>Concrete batching machine</v>
          </cell>
          <cell r="E18">
            <v>1</v>
          </cell>
          <cell r="F18" t="str">
            <v>台</v>
          </cell>
        </row>
        <row r="19">
          <cell r="B19">
            <v>8474310000</v>
          </cell>
          <cell r="C19" t="str">
            <v>搅拌机</v>
          </cell>
          <cell r="D19" t="str">
            <v>Concrete mixer</v>
          </cell>
          <cell r="E19">
            <v>1</v>
          </cell>
          <cell r="F19" t="str">
            <v>台</v>
          </cell>
        </row>
        <row r="20">
          <cell r="B20" t="str">
            <v>8421299090</v>
          </cell>
          <cell r="C20" t="str">
            <v>陶瓷过滤机</v>
          </cell>
          <cell r="D20" t="str">
            <v>Ceramic filter</v>
          </cell>
          <cell r="E20">
            <v>1</v>
          </cell>
          <cell r="F20" t="str">
            <v>台</v>
          </cell>
        </row>
        <row r="21">
          <cell r="B21" t="str">
            <v>8479909090</v>
          </cell>
          <cell r="C21" t="str">
            <v>旋流器</v>
          </cell>
          <cell r="D21" t="str">
            <v>cyclone</v>
          </cell>
          <cell r="E21">
            <v>4</v>
          </cell>
          <cell r="F21" t="str">
            <v>台</v>
          </cell>
        </row>
        <row r="22">
          <cell r="B22" t="str">
            <v>8474310000</v>
          </cell>
          <cell r="C22" t="str">
            <v>搅拌槽</v>
          </cell>
          <cell r="D22" t="str">
            <v>Stirred tank</v>
          </cell>
          <cell r="E22">
            <v>1</v>
          </cell>
          <cell r="F22" t="str">
            <v>台</v>
          </cell>
        </row>
        <row r="29">
          <cell r="H29">
            <v>90398.3852518768</v>
          </cell>
        </row>
        <row r="30">
          <cell r="H30">
            <v>271.133233467703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G6" sqref="G6:I6"/>
    </sheetView>
  </sheetViews>
  <sheetFormatPr defaultColWidth="8.66666666666667" defaultRowHeight="10.8"/>
  <cols>
    <col min="1" max="1" width="6.5" style="75" customWidth="1"/>
    <col min="2" max="2" width="15.6666666666667" style="75" customWidth="1"/>
    <col min="3" max="3" width="21.6666666666667" style="75" customWidth="1"/>
    <col min="4" max="4" width="14.1666666666667" style="75" customWidth="1"/>
    <col min="5" max="5" width="13.6666666666667" style="75" customWidth="1"/>
    <col min="6" max="6" width="10.3333333333333" style="75" customWidth="1"/>
    <col min="7" max="7" width="10.1666666666667" style="75" customWidth="1"/>
    <col min="8" max="8" width="9.5" style="75" customWidth="1"/>
    <col min="9" max="9" width="11.3333333333333" style="75" customWidth="1"/>
    <col min="10" max="16384" width="8.66666666666667" style="75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76"/>
      <c r="F1" s="8"/>
      <c r="G1" s="9"/>
      <c r="H1" s="9"/>
      <c r="I1" s="9"/>
    </row>
    <row r="2" ht="36" customHeight="1" spans="1:9">
      <c r="A2" s="10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0"/>
      <c r="C2" s="10"/>
      <c r="D2" s="10"/>
      <c r="E2" s="77"/>
      <c r="F2" s="10"/>
      <c r="G2" s="10"/>
      <c r="H2" s="10"/>
      <c r="I2" s="10"/>
    </row>
    <row r="3" ht="17.4" spans="1:9">
      <c r="A3" s="78" t="str">
        <f>[1]报关发票!A3</f>
        <v>北京众诚城商贸有限公司</v>
      </c>
      <c r="B3" s="9"/>
      <c r="C3" s="9"/>
      <c r="D3" s="9"/>
      <c r="E3" s="76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76"/>
      <c r="F4" s="8"/>
      <c r="G4" s="9"/>
      <c r="H4" s="9"/>
      <c r="I4" s="9"/>
    </row>
    <row r="5" ht="18.15" spans="1:9">
      <c r="A5" s="78" t="s">
        <v>1</v>
      </c>
      <c r="B5" s="9"/>
      <c r="C5" s="9"/>
      <c r="D5" s="9"/>
      <c r="E5" s="76"/>
      <c r="F5" s="8"/>
      <c r="G5" s="9"/>
      <c r="H5" s="9"/>
      <c r="I5" s="9"/>
    </row>
    <row r="6" ht="11.4" spans="1:9">
      <c r="A6" s="16" t="s">
        <v>2</v>
      </c>
      <c r="B6" s="16"/>
      <c r="C6" s="16"/>
      <c r="D6" s="79"/>
      <c r="E6" s="80" t="s">
        <v>3</v>
      </c>
      <c r="F6" s="80"/>
      <c r="G6" s="81" t="str">
        <f>[1]报关发票!G6</f>
        <v>EMBMT20210301S-20</v>
      </c>
      <c r="H6" s="81"/>
      <c r="I6" s="81"/>
    </row>
    <row r="7" ht="11.4" spans="1:9">
      <c r="A7" s="20" t="s">
        <v>4</v>
      </c>
      <c r="B7" s="20"/>
      <c r="C7" s="20"/>
      <c r="D7" s="28"/>
      <c r="E7" s="82" t="s">
        <v>5</v>
      </c>
      <c r="F7" s="82"/>
      <c r="G7" s="23" t="str">
        <f>G6</f>
        <v>EMBMT20210301S-20</v>
      </c>
      <c r="H7" s="23"/>
      <c r="I7" s="23"/>
    </row>
    <row r="8" ht="12" spans="1:9">
      <c r="A8" s="24" t="s">
        <v>6</v>
      </c>
      <c r="B8" s="24"/>
      <c r="C8" s="24"/>
      <c r="D8" s="28"/>
      <c r="E8" s="82" t="s">
        <v>7</v>
      </c>
      <c r="F8" s="26"/>
      <c r="G8" s="26"/>
      <c r="H8" s="83">
        <f>[1]报关发票!H8</f>
        <v>44251</v>
      </c>
      <c r="I8" s="83"/>
    </row>
    <row r="9" ht="11.4" spans="1:9">
      <c r="A9" s="20" t="s">
        <v>8</v>
      </c>
      <c r="B9" s="20"/>
      <c r="C9" s="20"/>
      <c r="D9" s="28"/>
      <c r="E9" s="82" t="s">
        <v>9</v>
      </c>
      <c r="F9" s="26"/>
      <c r="G9" s="26"/>
      <c r="H9" s="83">
        <f>H8</f>
        <v>44251</v>
      </c>
      <c r="I9" s="83"/>
    </row>
    <row r="10" ht="11.4" spans="1:9">
      <c r="A10" s="29" t="s">
        <v>10</v>
      </c>
      <c r="B10" s="20" t="s">
        <v>11</v>
      </c>
      <c r="C10" s="20"/>
      <c r="D10" s="28"/>
      <c r="E10" s="82" t="s">
        <v>12</v>
      </c>
      <c r="F10" s="26"/>
      <c r="G10" s="26"/>
      <c r="H10" s="83"/>
      <c r="I10" s="83"/>
    </row>
    <row r="11" ht="87" customHeight="1" spans="1:9">
      <c r="A11" s="32" t="s">
        <v>13</v>
      </c>
      <c r="B11" s="32"/>
      <c r="C11" s="32"/>
      <c r="D11" s="28"/>
      <c r="E11" s="69" t="s">
        <v>14</v>
      </c>
      <c r="F11" s="22"/>
      <c r="G11" s="22"/>
      <c r="H11" s="83" t="s">
        <v>15</v>
      </c>
      <c r="I11" s="83"/>
    </row>
    <row r="12" ht="13.2" spans="1:9">
      <c r="A12" s="38" t="s">
        <v>16</v>
      </c>
      <c r="B12" s="38"/>
      <c r="C12" s="38"/>
      <c r="D12" s="38"/>
      <c r="E12" s="82" t="s">
        <v>17</v>
      </c>
      <c r="F12" s="26"/>
      <c r="G12" s="84"/>
      <c r="H12" s="84"/>
      <c r="I12" s="84"/>
    </row>
    <row r="13" ht="13.2" spans="1:9">
      <c r="A13" s="38" t="s">
        <v>18</v>
      </c>
      <c r="B13" s="38"/>
      <c r="C13" s="38"/>
      <c r="D13" s="38"/>
      <c r="E13" s="82" t="s">
        <v>19</v>
      </c>
      <c r="F13" s="26"/>
      <c r="G13" s="84"/>
      <c r="H13" s="84"/>
      <c r="I13" s="84"/>
    </row>
    <row r="14" ht="11.4" spans="1:9">
      <c r="A14" s="26" t="s">
        <v>20</v>
      </c>
      <c r="B14" s="26"/>
      <c r="C14" s="44"/>
      <c r="D14" s="44"/>
      <c r="E14" s="44"/>
      <c r="F14" s="44"/>
      <c r="G14" s="44"/>
      <c r="H14" s="44"/>
      <c r="I14" s="44"/>
    </row>
    <row r="15" ht="12.15" spans="1:9">
      <c r="A15" s="26" t="s">
        <v>21</v>
      </c>
      <c r="B15" s="26"/>
      <c r="C15" s="26"/>
      <c r="D15" s="26"/>
      <c r="E15" s="85"/>
      <c r="F15" s="86"/>
      <c r="G15" s="39"/>
      <c r="H15" s="39"/>
      <c r="I15" s="39"/>
    </row>
    <row r="16" ht="12.15" spans="1:9">
      <c r="A16" s="87" t="s">
        <v>22</v>
      </c>
      <c r="B16" s="88" t="s">
        <v>23</v>
      </c>
      <c r="C16" s="88"/>
      <c r="D16" s="89" t="s">
        <v>24</v>
      </c>
      <c r="E16" s="90" t="s">
        <v>25</v>
      </c>
      <c r="F16" s="44" t="s">
        <v>26</v>
      </c>
      <c r="G16" s="43" t="s">
        <v>27</v>
      </c>
      <c r="H16" s="42" t="s">
        <v>28</v>
      </c>
      <c r="I16" s="42"/>
    </row>
    <row r="17" ht="22.8" spans="1:9">
      <c r="A17" s="44" t="s">
        <v>29</v>
      </c>
      <c r="B17" s="46" t="s">
        <v>30</v>
      </c>
      <c r="C17" s="46"/>
      <c r="D17" s="90" t="s">
        <v>31</v>
      </c>
      <c r="E17" s="90" t="s">
        <v>32</v>
      </c>
      <c r="F17" s="44" t="s">
        <v>33</v>
      </c>
      <c r="G17" s="47" t="s">
        <v>34</v>
      </c>
      <c r="H17" s="3" t="s">
        <v>35</v>
      </c>
      <c r="I17" s="3"/>
    </row>
    <row r="18" s="74" customFormat="1" ht="20" customHeight="1" spans="1:9">
      <c r="A18" s="91">
        <v>1</v>
      </c>
      <c r="B18" s="91" t="str">
        <f>[1]汇总信息!D2</f>
        <v>配料机</v>
      </c>
      <c r="C18" s="91" t="str">
        <f>[1]汇总信息!E2</f>
        <v>Concrete batching machine</v>
      </c>
      <c r="D18" s="91">
        <f>[1]汇总信息!M2</f>
        <v>3650</v>
      </c>
      <c r="E18" s="91">
        <f>[1]汇总信息!L2</f>
        <v>3650</v>
      </c>
      <c r="F18" s="92">
        <f>[1]汇总信息!X2</f>
        <v>46.42</v>
      </c>
      <c r="G18" s="92">
        <f>[1]汇总信息!W2</f>
        <v>10</v>
      </c>
      <c r="H18" s="91">
        <f>[1]汇总信息!J2</f>
        <v>1</v>
      </c>
      <c r="I18" s="91" t="str">
        <f>[1]汇总信息!K2</f>
        <v>台</v>
      </c>
    </row>
    <row r="19" s="74" customFormat="1" ht="20" customHeight="1" spans="1:9">
      <c r="A19" s="91">
        <v>2</v>
      </c>
      <c r="B19" s="91" t="str">
        <f>[1]汇总信息!D3</f>
        <v>搅拌机</v>
      </c>
      <c r="C19" s="91" t="str">
        <f>[1]汇总信息!E3</f>
        <v>Concrete mixer</v>
      </c>
      <c r="D19" s="91">
        <f>[1]汇总信息!M3</f>
        <v>2380</v>
      </c>
      <c r="E19" s="91">
        <f>[1]汇总信息!L3</f>
        <v>2380</v>
      </c>
      <c r="F19" s="93"/>
      <c r="G19" s="93"/>
      <c r="H19" s="91">
        <f>[1]汇总信息!J3</f>
        <v>1</v>
      </c>
      <c r="I19" s="91" t="str">
        <f>[1]汇总信息!K3</f>
        <v>台</v>
      </c>
    </row>
    <row r="20" s="74" customFormat="1" ht="20" customHeight="1" spans="1:9">
      <c r="A20" s="91">
        <v>3</v>
      </c>
      <c r="B20" s="91" t="str">
        <f>[1]汇总信息!D4</f>
        <v>陶瓷过滤机</v>
      </c>
      <c r="C20" s="91" t="str">
        <f>[1]汇总信息!E4</f>
        <v>Ceramic filter</v>
      </c>
      <c r="D20" s="91">
        <f>[1]汇总信息!M4</f>
        <v>16220</v>
      </c>
      <c r="E20" s="91">
        <f>[1]汇总信息!L4</f>
        <v>11060</v>
      </c>
      <c r="F20" s="94">
        <f>[1]汇总信息!X4</f>
        <v>85.27</v>
      </c>
      <c r="G20" s="94">
        <f>[1]汇总信息!W4</f>
        <v>3</v>
      </c>
      <c r="H20" s="91">
        <f>[1]汇总信息!J4</f>
        <v>1</v>
      </c>
      <c r="I20" s="91" t="str">
        <f>[1]汇总信息!K4</f>
        <v>台</v>
      </c>
    </row>
    <row r="21" s="74" customFormat="1" ht="20" customHeight="1" spans="1:9">
      <c r="A21" s="91">
        <v>4</v>
      </c>
      <c r="B21" s="91" t="str">
        <f>[1]汇总信息!D5</f>
        <v>旋流器</v>
      </c>
      <c r="C21" s="91" t="str">
        <f>[1]汇总信息!E5</f>
        <v>cyclone</v>
      </c>
      <c r="D21" s="91">
        <f>[1]汇总信息!M5</f>
        <v>3050</v>
      </c>
      <c r="E21" s="91">
        <f>[1]汇总信息!L5</f>
        <v>2490</v>
      </c>
      <c r="F21" s="94">
        <f>[1]汇总信息!X5</f>
        <v>19.1</v>
      </c>
      <c r="G21" s="94">
        <f>[1]汇总信息!W5</f>
        <v>3</v>
      </c>
      <c r="H21" s="91">
        <f>[1]汇总信息!J5</f>
        <v>4</v>
      </c>
      <c r="I21" s="91" t="str">
        <f>[1]汇总信息!K5</f>
        <v>台</v>
      </c>
    </row>
    <row r="22" s="74" customFormat="1" ht="20" customHeight="1" spans="1:9">
      <c r="A22" s="91">
        <v>5</v>
      </c>
      <c r="B22" s="91" t="str">
        <f>[1]汇总信息!D6</f>
        <v>搅拌槽</v>
      </c>
      <c r="C22" s="91" t="str">
        <f>[1]汇总信息!E6</f>
        <v>Stirred tank</v>
      </c>
      <c r="D22" s="91">
        <f>[1]汇总信息!M6</f>
        <v>2050</v>
      </c>
      <c r="E22" s="91">
        <f>[1]汇总信息!L6</f>
        <v>2050</v>
      </c>
      <c r="F22" s="94">
        <f>[1]汇总信息!X6</f>
        <v>12.61</v>
      </c>
      <c r="G22" s="94">
        <f>[1]汇总信息!W6</f>
        <v>1</v>
      </c>
      <c r="H22" s="91">
        <f>[1]汇总信息!J6</f>
        <v>1</v>
      </c>
      <c r="I22" s="91" t="str">
        <f>[1]汇总信息!K6</f>
        <v>台</v>
      </c>
    </row>
    <row r="23" s="74" customFormat="1" ht="20" customHeight="1" spans="1:9">
      <c r="A23" s="95"/>
      <c r="B23" s="95"/>
      <c r="C23" s="95"/>
      <c r="D23" s="95"/>
      <c r="E23" s="95"/>
      <c r="F23" s="96"/>
      <c r="G23" s="96"/>
      <c r="H23" s="95"/>
      <c r="I23" s="95"/>
    </row>
    <row r="24" s="74" customFormat="1" ht="20" customHeight="1" spans="1:9">
      <c r="A24" s="95"/>
      <c r="B24" s="95"/>
      <c r="C24" s="95"/>
      <c r="D24" s="95"/>
      <c r="E24" s="95"/>
      <c r="F24" s="96"/>
      <c r="G24" s="96"/>
      <c r="H24" s="95"/>
      <c r="I24" s="95"/>
    </row>
    <row r="25" s="74" customFormat="1" ht="20" customHeight="1" spans="1:9">
      <c r="A25" s="95"/>
      <c r="B25" s="95"/>
      <c r="C25" s="95"/>
      <c r="D25" s="95"/>
      <c r="E25" s="95"/>
      <c r="F25" s="96"/>
      <c r="G25" s="96"/>
      <c r="H25" s="95"/>
      <c r="I25" s="95"/>
    </row>
    <row r="26" s="74" customFormat="1" ht="20" customHeight="1" spans="1:9">
      <c r="A26" s="95"/>
      <c r="B26" s="95"/>
      <c r="C26" s="95"/>
      <c r="D26" s="95"/>
      <c r="E26" s="95"/>
      <c r="F26" s="96"/>
      <c r="G26" s="96"/>
      <c r="H26" s="95"/>
      <c r="I26" s="95"/>
    </row>
    <row r="27" s="74" customFormat="1" ht="20" customHeight="1" spans="1:9">
      <c r="A27" s="95"/>
      <c r="B27" s="95"/>
      <c r="C27" s="95"/>
      <c r="D27" s="95"/>
      <c r="E27" s="95"/>
      <c r="F27" s="96"/>
      <c r="G27" s="96"/>
      <c r="H27" s="95"/>
      <c r="I27" s="95"/>
    </row>
    <row r="28" ht="23.55" spans="1:9">
      <c r="A28" s="97" t="s">
        <v>36</v>
      </c>
      <c r="B28" s="52"/>
      <c r="C28" s="52"/>
      <c r="D28" s="98">
        <f t="shared" ref="D28:H28" si="0">SUM(D18:D27)</f>
        <v>27350</v>
      </c>
      <c r="E28" s="98">
        <f t="shared" si="0"/>
        <v>21630</v>
      </c>
      <c r="F28" s="98">
        <f t="shared" si="0"/>
        <v>163.4</v>
      </c>
      <c r="G28" s="98">
        <f t="shared" si="0"/>
        <v>17</v>
      </c>
      <c r="H28" s="98">
        <f t="shared" si="0"/>
        <v>8</v>
      </c>
      <c r="I28" s="40"/>
    </row>
    <row r="29" ht="33" customHeight="1" spans="1:9">
      <c r="A29" s="99"/>
      <c r="B29" s="100"/>
      <c r="C29" s="101"/>
      <c r="D29" s="71"/>
      <c r="E29" s="71"/>
      <c r="F29" s="71"/>
      <c r="G29" s="2"/>
      <c r="H29" s="2"/>
      <c r="I29" s="71"/>
    </row>
    <row r="30" ht="18" customHeight="1" spans="1:9">
      <c r="A30" s="99"/>
      <c r="B30" s="101"/>
      <c r="C30" s="101"/>
      <c r="D30" s="71"/>
      <c r="E30" s="71"/>
      <c r="F30" s="71"/>
      <c r="G30" s="2"/>
      <c r="H30" s="2"/>
      <c r="I30" s="71"/>
    </row>
    <row r="31" ht="11.4" spans="1:9">
      <c r="A31" s="3"/>
      <c r="B31" s="55" t="s">
        <v>37</v>
      </c>
      <c r="C31" s="55"/>
      <c r="D31" s="102"/>
      <c r="E31" s="102"/>
      <c r="F31" s="102"/>
      <c r="G31" s="103"/>
      <c r="H31" s="103"/>
      <c r="I31" s="103"/>
    </row>
    <row r="32" ht="11.4" spans="1:9">
      <c r="A32" s="3"/>
      <c r="B32" s="55" t="s">
        <v>38</v>
      </c>
      <c r="C32" s="55"/>
      <c r="D32" s="102"/>
      <c r="E32" s="102"/>
      <c r="F32" s="104">
        <f>H8</f>
        <v>44251</v>
      </c>
      <c r="G32" s="104"/>
      <c r="H32" s="104"/>
      <c r="I32" s="104"/>
    </row>
    <row r="33" ht="12.75" spans="1:9">
      <c r="A33" s="105"/>
      <c r="B33" s="106"/>
      <c r="C33" s="106"/>
      <c r="D33" s="105"/>
      <c r="E33" s="107"/>
      <c r="F33" s="108"/>
      <c r="G33" s="105"/>
      <c r="H33" s="105"/>
      <c r="I33" s="105"/>
    </row>
    <row r="34" ht="16.35" spans="1:9">
      <c r="A34" s="73"/>
      <c r="B34" s="109"/>
      <c r="C34" s="109"/>
      <c r="D34" s="73"/>
      <c r="E34" s="110"/>
      <c r="F34" s="111"/>
      <c r="G34" s="73"/>
      <c r="H34" s="73"/>
      <c r="I34" s="73"/>
    </row>
  </sheetData>
  <autoFilter ref="A17:I28">
    <extLst/>
  </autoFilter>
  <mergeCells count="40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1:E31"/>
    <mergeCell ref="D32:E32"/>
    <mergeCell ref="F32:I32"/>
    <mergeCell ref="F18:F19"/>
    <mergeCell ref="G18:G1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2"/>
  <sheetViews>
    <sheetView topLeftCell="A16" workbookViewId="0">
      <selection activeCell="F24" sqref="F24"/>
    </sheetView>
  </sheetViews>
  <sheetFormatPr defaultColWidth="12" defaultRowHeight="12"/>
  <cols>
    <col min="1" max="1" width="6.83333333333333" style="4" customWidth="1"/>
    <col min="2" max="2" width="14.3333333333333" style="5" customWidth="1"/>
    <col min="3" max="3" width="22.3333333333333" style="5" customWidth="1"/>
    <col min="4" max="4" width="13.3333333333333" style="5" customWidth="1"/>
    <col min="5" max="5" width="9.83333333333333" style="4" customWidth="1"/>
    <col min="6" max="6" width="10.3333333333333" style="4" customWidth="1"/>
    <col min="7" max="7" width="14.1666666666667" style="6" customWidth="1"/>
    <col min="8" max="8" width="16.6666666666667" style="4" customWidth="1"/>
    <col min="9" max="9" width="12" style="4" hidden="1" customWidth="1"/>
    <col min="10" max="10" width="12" style="7" hidden="1" customWidth="1"/>
    <col min="11" max="12" width="12" style="4" customWidth="1"/>
    <col min="13" max="16384" width="12" style="4"/>
  </cols>
  <sheetData>
    <row r="1" ht="21" customHeight="1" spans="1:8">
      <c r="A1" s="8" t="s">
        <v>39</v>
      </c>
      <c r="B1" s="9"/>
      <c r="C1" s="9"/>
      <c r="D1" s="9"/>
      <c r="E1" s="9"/>
      <c r="F1" s="9"/>
      <c r="G1" s="9"/>
      <c r="H1" s="9"/>
    </row>
    <row r="2" ht="41.1" customHeight="1" spans="1:8">
      <c r="A2" s="10" t="str">
        <f>报关箱单!A2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11"/>
      <c r="F2" s="11"/>
      <c r="G2" s="11"/>
      <c r="H2" s="11"/>
    </row>
    <row r="3" ht="17.4" spans="1:8">
      <c r="A3" s="12" t="s">
        <v>40</v>
      </c>
      <c r="B3" s="13"/>
      <c r="C3" s="13"/>
      <c r="D3" s="13"/>
      <c r="E3" s="13"/>
      <c r="F3" s="13"/>
      <c r="G3" s="13"/>
      <c r="H3" s="13"/>
    </row>
    <row r="4" ht="18.95" customHeight="1" spans="1:8">
      <c r="A4" s="14" t="s">
        <v>41</v>
      </c>
      <c r="B4" s="14"/>
      <c r="C4" s="14"/>
      <c r="D4" s="14"/>
      <c r="E4" s="14"/>
      <c r="F4" s="14"/>
      <c r="G4" s="14"/>
      <c r="H4" s="14"/>
    </row>
    <row r="5" ht="18" customHeight="1" spans="1:11">
      <c r="A5" s="15" t="s">
        <v>42</v>
      </c>
      <c r="B5" s="15"/>
      <c r="C5" s="15"/>
      <c r="D5" s="15"/>
      <c r="E5" s="15"/>
      <c r="F5" s="15"/>
      <c r="G5" s="15"/>
      <c r="H5" s="15"/>
      <c r="K5" s="68"/>
    </row>
    <row r="6" ht="15.75" customHeight="1" spans="1:10">
      <c r="A6" s="16" t="s">
        <v>2</v>
      </c>
      <c r="B6" s="16"/>
      <c r="C6" s="16"/>
      <c r="D6" s="17"/>
      <c r="E6" s="18" t="s">
        <v>43</v>
      </c>
      <c r="F6" s="18"/>
      <c r="G6" s="19" t="str">
        <f>[1]报关单!A13</f>
        <v>EMBMT20210301S-20</v>
      </c>
      <c r="H6" s="19"/>
      <c r="I6" s="22"/>
      <c r="J6" s="69"/>
    </row>
    <row r="7" ht="15.75" customHeight="1" spans="1:8">
      <c r="A7" s="20" t="s">
        <v>4</v>
      </c>
      <c r="B7" s="20"/>
      <c r="C7" s="20"/>
      <c r="D7" s="21"/>
      <c r="E7" s="22" t="s">
        <v>5</v>
      </c>
      <c r="F7" s="22"/>
      <c r="G7" s="23" t="str">
        <f>G6</f>
        <v>EMBMT20210301S-20</v>
      </c>
      <c r="H7" s="23"/>
    </row>
    <row r="8" ht="15.75" customHeight="1" spans="1:8">
      <c r="A8" s="24" t="s">
        <v>6</v>
      </c>
      <c r="B8" s="24"/>
      <c r="C8" s="24"/>
      <c r="D8" s="25"/>
      <c r="E8" s="26" t="s">
        <v>44</v>
      </c>
      <c r="F8" s="26"/>
      <c r="G8" s="26"/>
      <c r="H8" s="27">
        <f>[1]报关发票!H8</f>
        <v>44251</v>
      </c>
    </row>
    <row r="9" ht="15.75" customHeight="1" spans="1:8">
      <c r="A9" s="20" t="s">
        <v>8</v>
      </c>
      <c r="B9" s="20"/>
      <c r="C9" s="20"/>
      <c r="D9" s="28"/>
      <c r="E9" s="26" t="s">
        <v>9</v>
      </c>
      <c r="F9" s="26"/>
      <c r="G9" s="26"/>
      <c r="H9" s="27"/>
    </row>
    <row r="10" ht="15.95" customHeight="1" spans="1:8">
      <c r="A10" s="29" t="s">
        <v>10</v>
      </c>
      <c r="B10" s="20" t="s">
        <v>11</v>
      </c>
      <c r="C10" s="20"/>
      <c r="D10" s="28"/>
      <c r="E10" s="30" t="s">
        <v>12</v>
      </c>
      <c r="F10" s="30"/>
      <c r="G10" s="31" t="s">
        <v>15</v>
      </c>
      <c r="H10" s="31"/>
    </row>
    <row r="11" ht="94" customHeight="1" spans="1:8">
      <c r="A11" s="32" t="s">
        <v>13</v>
      </c>
      <c r="B11" s="32"/>
      <c r="C11" s="32"/>
      <c r="D11" s="28"/>
      <c r="E11" s="22" t="s">
        <v>45</v>
      </c>
      <c r="F11" s="22"/>
      <c r="G11" s="22"/>
      <c r="H11" s="23"/>
    </row>
    <row r="12" ht="15" customHeight="1" spans="1:9">
      <c r="A12" s="33" t="s">
        <v>16</v>
      </c>
      <c r="B12" s="33"/>
      <c r="C12" s="33"/>
      <c r="D12" s="33"/>
      <c r="E12" s="26" t="s">
        <v>17</v>
      </c>
      <c r="F12" s="26"/>
      <c r="G12" s="34"/>
      <c r="H12" s="34"/>
      <c r="I12" s="70"/>
    </row>
    <row r="13" ht="15" customHeight="1" spans="1:9">
      <c r="A13" s="35" t="s">
        <v>18</v>
      </c>
      <c r="B13" s="36"/>
      <c r="C13" s="37"/>
      <c r="D13" s="37"/>
      <c r="E13" s="26" t="s">
        <v>19</v>
      </c>
      <c r="F13" s="26"/>
      <c r="G13" s="34"/>
      <c r="H13" s="34"/>
      <c r="I13" s="70"/>
    </row>
    <row r="14" ht="24" customHeight="1" spans="1:8">
      <c r="A14" s="38" t="s">
        <v>46</v>
      </c>
      <c r="B14" s="38"/>
      <c r="C14" s="38"/>
      <c r="D14" s="38"/>
      <c r="E14" s="38"/>
      <c r="F14" s="38"/>
      <c r="G14" s="38"/>
      <c r="H14" s="38"/>
    </row>
    <row r="15" ht="15" customHeight="1" spans="1:8">
      <c r="A15" s="39" t="s">
        <v>21</v>
      </c>
      <c r="B15" s="40"/>
      <c r="C15" s="39"/>
      <c r="D15" s="39"/>
      <c r="E15" s="39"/>
      <c r="F15" s="39"/>
      <c r="G15" s="39"/>
      <c r="H15" s="39"/>
    </row>
    <row r="16" s="1" customFormat="1" ht="15" customHeight="1" spans="1:10">
      <c r="A16" s="3" t="s">
        <v>47</v>
      </c>
      <c r="B16" s="41" t="s">
        <v>48</v>
      </c>
      <c r="C16" s="41" t="s">
        <v>23</v>
      </c>
      <c r="D16" s="41"/>
      <c r="E16" s="42" t="s">
        <v>28</v>
      </c>
      <c r="F16" s="42"/>
      <c r="G16" s="43" t="s">
        <v>49</v>
      </c>
      <c r="H16" s="3" t="s">
        <v>50</v>
      </c>
      <c r="J16" s="63"/>
    </row>
    <row r="17" s="1" customFormat="1" ht="36.95" customHeight="1" spans="1:10">
      <c r="A17" s="44" t="s">
        <v>29</v>
      </c>
      <c r="B17" s="45" t="s">
        <v>51</v>
      </c>
      <c r="C17" s="46" t="s">
        <v>30</v>
      </c>
      <c r="D17" s="46"/>
      <c r="E17" s="44" t="s">
        <v>35</v>
      </c>
      <c r="F17" s="44"/>
      <c r="G17" s="47" t="s">
        <v>52</v>
      </c>
      <c r="H17" s="44" t="s">
        <v>53</v>
      </c>
      <c r="J17" s="63"/>
    </row>
    <row r="18" s="2" customFormat="1" ht="21" customHeight="1" spans="1:10">
      <c r="A18" s="48">
        <v>1</v>
      </c>
      <c r="B18" s="49">
        <f>[1]报关发票!B18</f>
        <v>8474310000</v>
      </c>
      <c r="C18" s="49" t="str">
        <f>[1]报关发票!C18</f>
        <v>配料机</v>
      </c>
      <c r="D18" s="49" t="str">
        <f>[1]报关发票!D18</f>
        <v>Concrete batching machine</v>
      </c>
      <c r="E18" s="49">
        <f>[1]报关发票!E18</f>
        <v>1</v>
      </c>
      <c r="F18" s="49" t="str">
        <f>[1]报关发票!F18</f>
        <v>台</v>
      </c>
      <c r="G18" s="50">
        <f t="shared" ref="G18:G22" si="0">H18/E18</f>
        <v>7065.20060536801</v>
      </c>
      <c r="H18" s="50">
        <f>[1]汇总信息!S2</f>
        <v>7065.20060536801</v>
      </c>
      <c r="I18" s="50"/>
      <c r="J18" s="71"/>
    </row>
    <row r="19" s="2" customFormat="1" ht="21" customHeight="1" spans="1:10">
      <c r="A19" s="48">
        <v>2</v>
      </c>
      <c r="B19" s="49">
        <f>[1]报关发票!B19</f>
        <v>8474310000</v>
      </c>
      <c r="C19" s="49" t="str">
        <f>[1]报关发票!C19</f>
        <v>搅拌机</v>
      </c>
      <c r="D19" s="49" t="str">
        <f>[1]报关发票!D19</f>
        <v>Concrete mixer</v>
      </c>
      <c r="E19" s="49">
        <f>[1]报关发票!E19</f>
        <v>1</v>
      </c>
      <c r="F19" s="49" t="str">
        <f>[1]报关发票!F19</f>
        <v>台</v>
      </c>
      <c r="G19" s="50">
        <f t="shared" si="0"/>
        <v>13461.4077894802</v>
      </c>
      <c r="H19" s="50">
        <f>[1]汇总信息!S3</f>
        <v>13461.4077894802</v>
      </c>
      <c r="I19" s="50"/>
      <c r="J19" s="71"/>
    </row>
    <row r="20" s="2" customFormat="1" ht="21" customHeight="1" spans="1:10">
      <c r="A20" s="48">
        <v>3</v>
      </c>
      <c r="B20" s="49" t="str">
        <f>[1]报关发票!B20</f>
        <v>8421299090</v>
      </c>
      <c r="C20" s="49" t="str">
        <f>[1]报关发票!C20</f>
        <v>陶瓷过滤机</v>
      </c>
      <c r="D20" s="49" t="str">
        <f>[1]报关发票!D20</f>
        <v>Ceramic filter</v>
      </c>
      <c r="E20" s="49">
        <f>[1]报关发票!E20</f>
        <v>1</v>
      </c>
      <c r="F20" s="49" t="str">
        <f>[1]报关发票!F20</f>
        <v>台</v>
      </c>
      <c r="G20" s="50">
        <f t="shared" si="0"/>
        <v>80851.8392686166</v>
      </c>
      <c r="H20" s="50">
        <f>[1]汇总信息!S4</f>
        <v>80851.8392686166</v>
      </c>
      <c r="I20" s="50"/>
      <c r="J20" s="71"/>
    </row>
    <row r="21" s="2" customFormat="1" ht="21" customHeight="1" spans="1:10">
      <c r="A21" s="48">
        <v>4</v>
      </c>
      <c r="B21" s="49" t="str">
        <f>[1]报关发票!B21</f>
        <v>8479909090</v>
      </c>
      <c r="C21" s="49" t="str">
        <f>[1]报关发票!C21</f>
        <v>旋流器</v>
      </c>
      <c r="D21" s="49" t="str">
        <f>[1]报关发票!D21</f>
        <v>cyclone</v>
      </c>
      <c r="E21" s="49">
        <f>[1]报关发票!E21</f>
        <v>4</v>
      </c>
      <c r="F21" s="49" t="str">
        <f>[1]报关发票!F21</f>
        <v>台</v>
      </c>
      <c r="G21" s="50">
        <f t="shared" si="0"/>
        <v>9265.83685949902</v>
      </c>
      <c r="H21" s="50">
        <f>[1]汇总信息!S5</f>
        <v>37063.3474379961</v>
      </c>
      <c r="I21" s="50"/>
      <c r="J21" s="71"/>
    </row>
    <row r="22" s="2" customFormat="1" ht="21" customHeight="1" spans="1:10">
      <c r="A22" s="48">
        <v>5</v>
      </c>
      <c r="B22" s="49" t="str">
        <f>[1]报关发票!B22</f>
        <v>8474310000</v>
      </c>
      <c r="C22" s="49" t="str">
        <f>[1]报关发票!C22</f>
        <v>搅拌槽</v>
      </c>
      <c r="D22" s="49" t="str">
        <f>[1]报关发票!D22</f>
        <v>Stirred tank</v>
      </c>
      <c r="E22" s="49">
        <f>[1]报关发票!E22</f>
        <v>1</v>
      </c>
      <c r="F22" s="49" t="str">
        <f>[1]报关发票!F22</f>
        <v>台</v>
      </c>
      <c r="G22" s="50">
        <f t="shared" si="0"/>
        <v>17373.4441115607</v>
      </c>
      <c r="H22" s="50">
        <f>[1]汇总信息!S6</f>
        <v>17373.4441115607</v>
      </c>
      <c r="I22" s="50"/>
      <c r="J22" s="71"/>
    </row>
    <row r="23" s="2" customFormat="1" ht="21" customHeight="1" spans="1:10">
      <c r="A23" s="48"/>
      <c r="B23" s="49"/>
      <c r="C23" s="49"/>
      <c r="D23" s="49"/>
      <c r="E23" s="49"/>
      <c r="F23" s="49"/>
      <c r="G23" s="50"/>
      <c r="H23" s="50"/>
      <c r="I23" s="50"/>
      <c r="J23" s="71"/>
    </row>
    <row r="24" s="2" customFormat="1" ht="21" customHeight="1" spans="1:10">
      <c r="A24" s="48"/>
      <c r="B24" s="49"/>
      <c r="C24" s="49"/>
      <c r="D24" s="49"/>
      <c r="E24" s="49"/>
      <c r="F24" s="49"/>
      <c r="G24" s="50"/>
      <c r="H24" s="50"/>
      <c r="I24" s="50"/>
      <c r="J24" s="71"/>
    </row>
    <row r="25" s="2" customFormat="1" ht="21" customHeight="1" spans="1:10">
      <c r="A25" s="48"/>
      <c r="B25" s="49"/>
      <c r="C25" s="49"/>
      <c r="D25" s="49"/>
      <c r="E25" s="49"/>
      <c r="F25" s="49"/>
      <c r="G25" s="50"/>
      <c r="H25" s="50"/>
      <c r="I25" s="50"/>
      <c r="J25" s="71"/>
    </row>
    <row r="26" s="3" customFormat="1" ht="17.1" customHeight="1" spans="1:13">
      <c r="A26" s="40" t="s">
        <v>36</v>
      </c>
      <c r="B26" s="51"/>
      <c r="C26" s="52"/>
      <c r="D26" s="52"/>
      <c r="E26" s="40">
        <f>SUM(E18:E25)</f>
        <v>8</v>
      </c>
      <c r="F26" s="40"/>
      <c r="G26" s="53"/>
      <c r="H26" s="53">
        <f>SUM(H18:H25)</f>
        <v>155815.239213022</v>
      </c>
      <c r="J26" s="71">
        <f t="shared" ref="J26:J32" si="1">I26/1.0795252161</f>
        <v>0</v>
      </c>
      <c r="M26" s="72"/>
    </row>
    <row r="27" s="1" customFormat="1" ht="12.75" spans="2:10">
      <c r="B27" s="54"/>
      <c r="C27" s="55"/>
      <c r="D27" s="56"/>
      <c r="G27" s="57" t="s">
        <v>54</v>
      </c>
      <c r="H27" s="58"/>
      <c r="J27" s="71">
        <f t="shared" si="1"/>
        <v>0</v>
      </c>
    </row>
    <row r="28" s="1" customFormat="1" spans="2:13">
      <c r="B28" s="54"/>
      <c r="C28" s="55"/>
      <c r="D28" s="56"/>
      <c r="G28" s="57" t="s">
        <v>55</v>
      </c>
      <c r="H28" s="59">
        <f>[1]报关发票!H29</f>
        <v>90398.3852518768</v>
      </c>
      <c r="J28" s="71">
        <f t="shared" si="1"/>
        <v>0</v>
      </c>
      <c r="M28" s="63"/>
    </row>
    <row r="29" s="1" customFormat="1" spans="2:13">
      <c r="B29" s="54"/>
      <c r="C29" s="55"/>
      <c r="D29" s="56"/>
      <c r="G29" s="57" t="s">
        <v>56</v>
      </c>
      <c r="H29" s="59">
        <f>[1]报关发票!H30</f>
        <v>271.133233467703</v>
      </c>
      <c r="J29" s="71">
        <f t="shared" si="1"/>
        <v>0</v>
      </c>
      <c r="M29" s="63"/>
    </row>
    <row r="30" s="1" customFormat="1" spans="2:13">
      <c r="B30" s="60" t="s">
        <v>37</v>
      </c>
      <c r="C30" s="55"/>
      <c r="D30" s="56"/>
      <c r="G30" s="43" t="s">
        <v>57</v>
      </c>
      <c r="H30" s="61">
        <f>H26+H28+H29</f>
        <v>246484.757698366</v>
      </c>
      <c r="J30" s="71">
        <f t="shared" si="1"/>
        <v>0</v>
      </c>
      <c r="M30" s="63"/>
    </row>
    <row r="31" s="1" customFormat="1" spans="2:14">
      <c r="B31" s="55" t="s">
        <v>38</v>
      </c>
      <c r="G31" s="62"/>
      <c r="H31" s="63"/>
      <c r="J31" s="71">
        <f t="shared" si="1"/>
        <v>0</v>
      </c>
      <c r="N31" s="63"/>
    </row>
    <row r="32" s="1" customFormat="1" spans="2:10">
      <c r="B32" s="54"/>
      <c r="G32" s="64">
        <f>H8</f>
        <v>44251</v>
      </c>
      <c r="H32" s="64"/>
      <c r="J32" s="71">
        <f t="shared" si="1"/>
        <v>0</v>
      </c>
    </row>
    <row r="33" s="1" customFormat="1" ht="12.75" spans="2:10">
      <c r="B33" s="54"/>
      <c r="C33" s="56"/>
      <c r="D33" s="56"/>
      <c r="G33" s="43"/>
      <c r="H33" s="43"/>
      <c r="J33" s="63"/>
    </row>
    <row r="34" s="1" customFormat="1" ht="16.35" spans="1:10">
      <c r="A34" s="65"/>
      <c r="B34" s="65"/>
      <c r="C34" s="66"/>
      <c r="D34" s="66"/>
      <c r="E34" s="65"/>
      <c r="F34" s="66"/>
      <c r="G34" s="65"/>
      <c r="H34" s="65"/>
      <c r="I34" s="73"/>
      <c r="J34" s="63"/>
    </row>
    <row r="35" spans="3:4">
      <c r="C35" s="67"/>
      <c r="D35" s="67"/>
    </row>
    <row r="36" spans="3:4">
      <c r="C36" s="67"/>
      <c r="D36" s="67"/>
    </row>
    <row r="37" spans="3:4">
      <c r="C37" s="67"/>
      <c r="D37" s="67"/>
    </row>
    <row r="38" spans="3:4">
      <c r="C38" s="67"/>
      <c r="D38" s="67"/>
    </row>
    <row r="39" spans="3:4">
      <c r="C39" s="67"/>
      <c r="D39" s="67"/>
    </row>
    <row r="40" spans="3:4">
      <c r="C40" s="67"/>
      <c r="D40" s="67"/>
    </row>
    <row r="41" spans="3:4">
      <c r="C41" s="67"/>
      <c r="D41" s="67"/>
    </row>
    <row r="42" spans="3:4">
      <c r="C42" s="67"/>
      <c r="D42" s="67"/>
    </row>
    <row r="43" spans="3:4">
      <c r="C43" s="67"/>
      <c r="D43" s="67"/>
    </row>
    <row r="44" spans="3:4">
      <c r="C44" s="67"/>
      <c r="D44" s="67"/>
    </row>
    <row r="45" spans="3:4">
      <c r="C45" s="67"/>
      <c r="D45" s="67"/>
    </row>
    <row r="46" spans="3:4">
      <c r="C46" s="67"/>
      <c r="D46" s="67"/>
    </row>
    <row r="47" spans="3:4">
      <c r="C47" s="67"/>
      <c r="D47" s="67"/>
    </row>
    <row r="48" spans="3:4">
      <c r="C48" s="67"/>
      <c r="D48" s="67"/>
    </row>
    <row r="49" spans="3:4">
      <c r="C49" s="67"/>
      <c r="D49" s="67"/>
    </row>
    <row r="50" spans="3:4">
      <c r="C50" s="67"/>
      <c r="D50" s="67"/>
    </row>
    <row r="51" spans="3:4">
      <c r="C51" s="67"/>
      <c r="D51" s="67"/>
    </row>
    <row r="52" spans="3:4">
      <c r="C52" s="67"/>
      <c r="D52" s="67"/>
    </row>
    <row r="53" spans="3:4">
      <c r="C53" s="67"/>
      <c r="D53" s="67"/>
    </row>
    <row r="54" spans="3:4">
      <c r="C54" s="67"/>
      <c r="D54" s="67"/>
    </row>
    <row r="55" spans="3:4">
      <c r="C55" s="67"/>
      <c r="D55" s="67"/>
    </row>
    <row r="56" spans="3:4">
      <c r="C56" s="67"/>
      <c r="D56" s="67"/>
    </row>
    <row r="57" spans="3:4">
      <c r="C57" s="67"/>
      <c r="D57" s="67"/>
    </row>
    <row r="58" spans="3:4">
      <c r="C58" s="67"/>
      <c r="D58" s="67"/>
    </row>
    <row r="59" spans="3:4">
      <c r="C59" s="67"/>
      <c r="D59" s="67"/>
    </row>
    <row r="60" spans="3:4">
      <c r="C60" s="67"/>
      <c r="D60" s="67"/>
    </row>
    <row r="61" spans="3:4">
      <c r="C61" s="67"/>
      <c r="D61" s="67"/>
    </row>
    <row r="62" spans="3:4">
      <c r="C62" s="67"/>
      <c r="D62" s="67"/>
    </row>
    <row r="63" spans="3:4">
      <c r="C63" s="67"/>
      <c r="D63" s="67"/>
    </row>
    <row r="64" spans="3:4">
      <c r="C64" s="67"/>
      <c r="D64" s="67"/>
    </row>
    <row r="65" spans="3:4">
      <c r="C65" s="67"/>
      <c r="D65" s="67"/>
    </row>
    <row r="66" spans="3:4">
      <c r="C66" s="67"/>
      <c r="D66" s="67"/>
    </row>
    <row r="67" spans="3:4">
      <c r="C67" s="67"/>
      <c r="D67" s="67"/>
    </row>
    <row r="68" spans="3:4">
      <c r="C68" s="67"/>
      <c r="D68" s="67"/>
    </row>
    <row r="69" spans="3:4">
      <c r="C69" s="67"/>
      <c r="D69" s="67"/>
    </row>
    <row r="70" spans="3:4">
      <c r="C70" s="67"/>
      <c r="D70" s="67"/>
    </row>
    <row r="71" spans="3:4">
      <c r="C71" s="67"/>
      <c r="D71" s="67"/>
    </row>
    <row r="72" spans="3:4">
      <c r="C72" s="67"/>
      <c r="D72" s="67"/>
    </row>
    <row r="73" spans="3:4">
      <c r="C73" s="67"/>
      <c r="D73" s="67"/>
    </row>
    <row r="74" spans="3:4">
      <c r="C74" s="67"/>
      <c r="D74" s="67"/>
    </row>
    <row r="75" spans="3:4">
      <c r="C75" s="67"/>
      <c r="D75" s="67"/>
    </row>
    <row r="76" spans="3:4">
      <c r="C76" s="67"/>
      <c r="D76" s="67"/>
    </row>
    <row r="77" spans="3:4">
      <c r="C77" s="67"/>
      <c r="D77" s="67"/>
    </row>
    <row r="78" spans="3:4">
      <c r="C78" s="67"/>
      <c r="D78" s="67"/>
    </row>
    <row r="79" spans="3:4">
      <c r="C79" s="67"/>
      <c r="D79" s="67"/>
    </row>
    <row r="80" spans="3:4">
      <c r="C80" s="67"/>
      <c r="D80" s="67"/>
    </row>
    <row r="81" spans="3:4">
      <c r="C81" s="67"/>
      <c r="D81" s="67"/>
    </row>
    <row r="82" spans="3:4">
      <c r="C82" s="67"/>
      <c r="D82" s="67"/>
    </row>
    <row r="83" spans="3:4">
      <c r="C83" s="67"/>
      <c r="D83" s="67"/>
    </row>
    <row r="84" spans="3:4">
      <c r="C84" s="67"/>
      <c r="D84" s="67"/>
    </row>
    <row r="85" spans="3:4">
      <c r="C85" s="67"/>
      <c r="D85" s="67"/>
    </row>
    <row r="86" spans="3:4">
      <c r="C86" s="67"/>
      <c r="D86" s="67"/>
    </row>
    <row r="87" spans="3:4">
      <c r="C87" s="67"/>
      <c r="D87" s="67"/>
    </row>
    <row r="88" spans="3:4">
      <c r="C88" s="67"/>
      <c r="D88" s="67"/>
    </row>
    <row r="89" spans="3:4">
      <c r="C89" s="67"/>
      <c r="D89" s="67"/>
    </row>
    <row r="90" spans="3:4">
      <c r="C90" s="67"/>
      <c r="D90" s="67"/>
    </row>
    <row r="91" spans="3:4">
      <c r="C91" s="67"/>
      <c r="D91" s="67"/>
    </row>
    <row r="92" spans="3:4">
      <c r="C92" s="67"/>
      <c r="D92" s="67"/>
    </row>
  </sheetData>
  <autoFilter ref="A17:N32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2:H3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2021-03-09T06:26:29Z</dcterms:created>
  <dcterms:modified xsi:type="dcterms:W3CDTF">2021-03-09T06:27:02Z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