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externalReferences>
    <externalReference r:id="rId3"/>
  </externalReferences>
  <definedNames>
    <definedName name="_xlnm._FilterDatabase" localSheetId="0" hidden="1">清关发票!$A$17:$H$26</definedName>
    <definedName name="_xlnm._FilterDatabase" localSheetId="1" hidden="1">清关箱单!$A$17:$I$19</definedName>
  </definedNames>
  <calcPr calcId="144525"/>
</workbook>
</file>

<file path=xl/sharedStrings.xml><?xml version="1.0" encoding="utf-8"?>
<sst xmlns="http://schemas.openxmlformats.org/spreadsheetml/2006/main" count="88" uniqueCount="61">
  <si>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</si>
  <si>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</si>
  <si>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</si>
  <si>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</si>
  <si>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</si>
  <si>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</si>
  <si>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</si>
  <si>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</si>
  <si>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</si>
  <si>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</si>
  <si>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</si>
  <si>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</si>
  <si>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</si>
  <si>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</si>
  <si>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</si>
  <si>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</si>
  <si>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</si>
  <si>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</si>
  <si>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</si>
  <si>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</si>
  <si>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</si>
  <si>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</si>
  <si>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</si>
  <si>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</si>
  <si>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</si>
  <si>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</si>
  <si>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</si>
  <si>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</si>
  <si>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</si>
  <si>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</si>
  <si>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</si>
  <si>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</si>
  <si>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</si>
  <si>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</si>
  <si>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</si>
  <si>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</si>
  <si>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</si>
  <si>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铲运机及配件</t>
  </si>
  <si>
    <t>loader and spare parts</t>
  </si>
  <si>
    <t>Set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</si>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</sst>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d/mmm/yy;@"/>
    <numFmt numFmtId="177" formatCode="[$-409]d\-mmm\-yy;@"/>
    <numFmt numFmtId="178" formatCode="0.000_ "/>
    <numFmt numFmtId="179" formatCode="0.00_);[Red]\(0.00\)"/>
    <numFmt numFmtId="180" formatCode="0.00_ "/>
    <numFmt numFmtId="181" formatCode="_ * #,##0.000_ ;_ * \-#,##0.000_ ;_ * &quot;-&quot;??.0_ ;_ @_ "/>
    <numFmt numFmtId="182" formatCode="#,##0.00_ "/>
    <numFmt numFmtId="183" formatCode="0_ "/>
    <numFmt numFmtId="184" formatCode="m/d/yyyy;@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VNI-Helve-Condense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8" borderId="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0"/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8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8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7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vertical="center" wrapText="1"/>
    </xf>
    <xf numFmtId="179" fontId="6" fillId="2" borderId="0" xfId="0" applyNumberFormat="1" applyFont="1" applyFill="1" applyBorder="1" applyAlignment="1">
      <alignment horizontal="left" vertical="center" wrapText="1"/>
    </xf>
    <xf numFmtId="18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horizontal="center" vertical="center" wrapText="1"/>
    </xf>
    <xf numFmtId="181" fontId="9" fillId="3" borderId="4" xfId="8" applyNumberFormat="1" applyFont="1" applyFill="1" applyBorder="1" applyAlignment="1" applyProtection="1">
      <alignment horizontal="center" vertical="center" wrapText="1"/>
      <protection locked="0"/>
    </xf>
    <xf numFmtId="178" fontId="10" fillId="3" borderId="4" xfId="50" applyNumberFormat="1" applyFont="1" applyFill="1" applyBorder="1" applyAlignment="1" applyProtection="1">
      <alignment horizontal="center" vertical="center"/>
      <protection locked="0"/>
    </xf>
    <xf numFmtId="43" fontId="9" fillId="3" borderId="4" xfId="8" applyFont="1" applyFill="1" applyBorder="1" applyAlignment="1" applyProtection="1">
      <alignment horizontal="center" vertical="center" wrapText="1"/>
      <protection locked="0"/>
    </xf>
    <xf numFmtId="178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83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58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1" fillId="2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EMBMT20210419S-45%20&#37329;&#26223;&#38130;&#36816;&#26426;\&#31665;&#21333;&#21457;&#31080;&#27169;&#26495;-EMBMT20210419S-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>
        <row r="2">
          <cell r="G2">
            <v>8429309000</v>
          </cell>
        </row>
        <row r="2">
          <cell r="J2">
            <v>2</v>
          </cell>
        </row>
      </sheetData>
      <sheetData sheetId="1">
        <row r="13">
          <cell r="A13" t="str">
            <v>EMBMT20210419S-45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86"/>
  <sheetViews>
    <sheetView tabSelected="1" topLeftCell="A7" workbookViewId="0">
      <selection activeCell="J23" sqref="J23"/>
    </sheetView>
  </sheetViews>
  <sheetFormatPr defaultColWidth="12" defaultRowHeight="12" outlineLevelCol="7"/>
  <cols>
    <col min="1" max="1" width="6.83333333333333" style="71" customWidth="1"/>
    <col min="2" max="2" width="14.3333333333333" style="72" customWidth="1"/>
    <col min="3" max="3" width="19.5" style="72" customWidth="1"/>
    <col min="4" max="4" width="15.125" style="72" customWidth="1"/>
    <col min="5" max="5" width="9.83333333333333" style="71" customWidth="1"/>
    <col min="6" max="6" width="10.3333333333333" style="71" customWidth="1"/>
    <col min="7" max="7" width="14.1666666666667" style="73" customWidth="1"/>
    <col min="8" max="8" width="16.6666666666667" style="71" customWidth="1"/>
    <col min="9" max="16384" width="12" style="71"/>
  </cols>
  <sheetData>
    <row r="1" ht="21" customHeight="1" spans="1:8">
      <c r="A1" s="5" t="s">
        <v>0</v>
      </c>
      <c r="B1" s="3"/>
      <c r="C1" s="3"/>
      <c r="D1" s="3"/>
      <c r="E1" s="3"/>
      <c r="F1" s="3"/>
      <c r="G1" s="3"/>
      <c r="H1" s="3"/>
    </row>
    <row r="2" ht="41.1" customHeight="1" spans="1:8">
      <c r="A2" s="6" t="s">
        <v>1</v>
      </c>
      <c r="B2" s="74"/>
      <c r="C2" s="74"/>
      <c r="D2" s="74"/>
      <c r="E2" s="74"/>
      <c r="F2" s="74"/>
      <c r="G2" s="74"/>
      <c r="H2" s="74"/>
    </row>
    <row r="3" ht="17.4" spans="1:8">
      <c r="A3" s="75" t="s">
        <v>2</v>
      </c>
      <c r="B3" s="76"/>
      <c r="C3" s="76"/>
      <c r="D3" s="76"/>
      <c r="E3" s="76"/>
      <c r="F3" s="76"/>
      <c r="G3" s="76"/>
      <c r="H3" s="76"/>
    </row>
    <row r="4" ht="18.95" customHeight="1" spans="1:8">
      <c r="A4" s="77" t="s">
        <v>3</v>
      </c>
      <c r="B4" s="77"/>
      <c r="C4" s="77"/>
      <c r="D4" s="77"/>
      <c r="E4" s="77"/>
      <c r="F4" s="77"/>
      <c r="G4" s="77"/>
      <c r="H4" s="77"/>
    </row>
    <row r="5" ht="18" customHeight="1" spans="1:8">
      <c r="A5" s="78" t="s">
        <v>4</v>
      </c>
      <c r="B5" s="78"/>
      <c r="C5" s="78"/>
      <c r="D5" s="78"/>
      <c r="E5" s="78"/>
      <c r="F5" s="78"/>
      <c r="G5" s="78"/>
      <c r="H5" s="78"/>
    </row>
    <row r="6" ht="15.75" customHeight="1" spans="1:8">
      <c r="A6" s="9" t="s">
        <v>5</v>
      </c>
      <c r="B6" s="9"/>
      <c r="C6" s="9"/>
      <c r="D6" s="79"/>
      <c r="E6" s="80" t="s">
        <v>6</v>
      </c>
      <c r="F6" s="80"/>
      <c r="G6" s="81" t="str">
        <f>[1]报关单!A13</f>
        <v>EMBMT20210419S-45</v>
      </c>
      <c r="H6" s="81"/>
    </row>
    <row r="7" ht="15.75" customHeight="1" spans="1:8">
      <c r="A7" s="13" t="s">
        <v>7</v>
      </c>
      <c r="B7" s="13"/>
      <c r="C7" s="13"/>
      <c r="D7" s="82"/>
      <c r="E7" s="23" t="s">
        <v>8</v>
      </c>
      <c r="F7" s="23"/>
      <c r="G7" s="16" t="str">
        <f>G6</f>
        <v>EMBMT20210419S-45</v>
      </c>
      <c r="H7" s="16"/>
    </row>
    <row r="8" ht="15.75" customHeight="1" spans="1:8">
      <c r="A8" s="17" t="s">
        <v>9</v>
      </c>
      <c r="B8" s="17"/>
      <c r="C8" s="17"/>
      <c r="D8" s="83"/>
      <c r="E8" s="18" t="s">
        <v>10</v>
      </c>
      <c r="F8" s="18"/>
      <c r="G8" s="18"/>
      <c r="H8" s="84">
        <v>44305</v>
      </c>
    </row>
    <row r="9" ht="15.75" customHeight="1" spans="1:8">
      <c r="A9" s="13" t="s">
        <v>11</v>
      </c>
      <c r="B9" s="13"/>
      <c r="C9" s="13"/>
      <c r="D9" s="14"/>
      <c r="E9" s="18" t="s">
        <v>12</v>
      </c>
      <c r="F9" s="18"/>
      <c r="G9" s="18"/>
      <c r="H9" s="84"/>
    </row>
    <row r="10" ht="15.95" customHeight="1" spans="1:8">
      <c r="A10" s="20" t="s">
        <v>13</v>
      </c>
      <c r="B10" s="13" t="s">
        <v>14</v>
      </c>
      <c r="C10" s="13"/>
      <c r="D10" s="14"/>
      <c r="E10" s="85" t="s">
        <v>15</v>
      </c>
      <c r="F10" s="85"/>
      <c r="G10" s="86" t="s">
        <v>16</v>
      </c>
      <c r="H10" s="86"/>
    </row>
    <row r="11" ht="93.95" customHeight="1" spans="1:8">
      <c r="A11" s="21" t="s">
        <v>17</v>
      </c>
      <c r="B11" s="21"/>
      <c r="C11" s="21"/>
      <c r="D11" s="14"/>
      <c r="E11" s="23" t="s">
        <v>18</v>
      </c>
      <c r="F11" s="23"/>
      <c r="G11" s="23"/>
      <c r="H11" s="16"/>
    </row>
    <row r="12" ht="15" customHeight="1" spans="1:8">
      <c r="A12" s="87" t="s">
        <v>19</v>
      </c>
      <c r="B12" s="87"/>
      <c r="C12" s="87"/>
      <c r="D12" s="87"/>
      <c r="E12" s="18" t="s">
        <v>20</v>
      </c>
      <c r="F12" s="18"/>
      <c r="G12" s="88"/>
      <c r="H12" s="88"/>
    </row>
    <row r="13" ht="15" customHeight="1" spans="1:8">
      <c r="A13" s="89" t="s">
        <v>21</v>
      </c>
      <c r="B13" s="90"/>
      <c r="C13" s="91"/>
      <c r="D13" s="91"/>
      <c r="E13" s="18" t="s">
        <v>22</v>
      </c>
      <c r="F13" s="18"/>
      <c r="G13" s="88"/>
      <c r="H13" s="88"/>
    </row>
    <row r="14" ht="24" customHeight="1" spans="1:8">
      <c r="A14" s="24" t="s">
        <v>23</v>
      </c>
      <c r="B14" s="24"/>
      <c r="C14" s="24"/>
      <c r="D14" s="24"/>
      <c r="E14" s="24"/>
      <c r="F14" s="24"/>
      <c r="G14" s="24"/>
      <c r="H14" s="24"/>
    </row>
    <row r="15" ht="15" customHeight="1" spans="1:8">
      <c r="A15" s="29" t="s">
        <v>24</v>
      </c>
      <c r="B15" s="69"/>
      <c r="C15" s="29"/>
      <c r="D15" s="29"/>
      <c r="E15" s="29"/>
      <c r="F15" s="29"/>
      <c r="G15" s="29"/>
      <c r="H15" s="29"/>
    </row>
    <row r="16" s="70" customFormat="1" ht="15" customHeight="1" spans="1:8">
      <c r="A16" s="38" t="s">
        <v>25</v>
      </c>
      <c r="B16" s="92" t="s">
        <v>26</v>
      </c>
      <c r="C16" s="92" t="s">
        <v>27</v>
      </c>
      <c r="D16" s="92"/>
      <c r="E16" s="35" t="s">
        <v>28</v>
      </c>
      <c r="F16" s="35"/>
      <c r="G16" s="34" t="s">
        <v>29</v>
      </c>
      <c r="H16" s="38" t="s">
        <v>30</v>
      </c>
    </row>
    <row r="17" s="70" customFormat="1" ht="36.95" customHeight="1" spans="1:8">
      <c r="A17" s="26" t="s">
        <v>31</v>
      </c>
      <c r="B17" s="93" t="s">
        <v>32</v>
      </c>
      <c r="C17" s="36" t="s">
        <v>33</v>
      </c>
      <c r="D17" s="36"/>
      <c r="E17" s="26" t="s">
        <v>34</v>
      </c>
      <c r="F17" s="26"/>
      <c r="G17" s="37" t="s">
        <v>35</v>
      </c>
      <c r="H17" s="26" t="s">
        <v>36</v>
      </c>
    </row>
    <row r="18" s="55" customFormat="1" ht="30" customHeight="1" spans="1:8">
      <c r="A18" s="39">
        <v>1</v>
      </c>
      <c r="B18" s="40">
        <f>[1]汇总信息!G2</f>
        <v>8429309000</v>
      </c>
      <c r="C18" s="94" t="s">
        <v>37</v>
      </c>
      <c r="D18" s="40" t="s">
        <v>38</v>
      </c>
      <c r="E18" s="40">
        <f>[1]汇总信息!J2</f>
        <v>2</v>
      </c>
      <c r="F18" s="40" t="s">
        <v>39</v>
      </c>
      <c r="G18" s="95">
        <f>H18/E18</f>
        <v>146296.126153846</v>
      </c>
      <c r="H18" s="95">
        <v>292592.252307692</v>
      </c>
    </row>
    <row r="19" s="55" customFormat="1" ht="21" customHeight="1" spans="1:8">
      <c r="A19" s="39"/>
      <c r="B19" s="40"/>
      <c r="C19" s="40"/>
      <c r="D19" s="40"/>
      <c r="E19" s="40"/>
      <c r="F19" s="40"/>
      <c r="G19" s="95"/>
      <c r="H19" s="95"/>
    </row>
    <row r="20" s="38" customFormat="1" ht="17.1" customHeight="1" spans="1:8">
      <c r="A20" s="69" t="s">
        <v>40</v>
      </c>
      <c r="B20" s="96"/>
      <c r="C20" s="48"/>
      <c r="D20" s="48"/>
      <c r="E20" s="69">
        <f>SUM(E18:E19)</f>
        <v>2</v>
      </c>
      <c r="F20" s="69"/>
      <c r="G20" s="97"/>
      <c r="H20" s="97">
        <f>SUM(H18:H19)</f>
        <v>292592.252307692</v>
      </c>
    </row>
    <row r="21" s="70" customFormat="1" ht="12.75" spans="2:8">
      <c r="B21" s="98"/>
      <c r="C21" s="56"/>
      <c r="D21" s="99"/>
      <c r="G21" s="100" t="s">
        <v>41</v>
      </c>
      <c r="H21" s="101"/>
    </row>
    <row r="22" s="70" customFormat="1" spans="2:8">
      <c r="B22" s="98"/>
      <c r="C22" s="56"/>
      <c r="D22" s="99"/>
      <c r="G22" s="100" t="s">
        <v>42</v>
      </c>
      <c r="H22" s="101">
        <v>20000</v>
      </c>
    </row>
    <row r="23" s="70" customFormat="1" spans="2:8">
      <c r="B23" s="98"/>
      <c r="C23" s="56"/>
      <c r="D23" s="99"/>
      <c r="G23" s="100" t="s">
        <v>43</v>
      </c>
      <c r="H23" s="101"/>
    </row>
    <row r="24" s="70" customFormat="1" spans="2:8">
      <c r="B24" s="102" t="s">
        <v>44</v>
      </c>
      <c r="C24" s="56"/>
      <c r="D24" s="99"/>
      <c r="G24" s="34" t="s">
        <v>45</v>
      </c>
      <c r="H24" s="103">
        <f>H20+H22</f>
        <v>312592.252307692</v>
      </c>
    </row>
    <row r="25" s="70" customFormat="1" spans="2:8">
      <c r="B25" s="56" t="s">
        <v>46</v>
      </c>
      <c r="G25" s="104"/>
      <c r="H25" s="105"/>
    </row>
    <row r="26" s="70" customFormat="1" spans="2:8">
      <c r="B26" s="98"/>
      <c r="G26" s="106">
        <f>H8</f>
        <v>44305</v>
      </c>
      <c r="H26" s="106"/>
    </row>
    <row r="27" s="70" customFormat="1" ht="12.75" spans="2:8">
      <c r="B27" s="98"/>
      <c r="C27" s="99"/>
      <c r="D27" s="99"/>
      <c r="G27" s="34"/>
      <c r="H27" s="34"/>
    </row>
    <row r="28" s="70" customFormat="1" ht="16.35" spans="1:8">
      <c r="A28" s="107"/>
      <c r="B28" s="107"/>
      <c r="C28" s="108"/>
      <c r="D28" s="108"/>
      <c r="E28" s="107"/>
      <c r="F28" s="108"/>
      <c r="G28" s="107"/>
      <c r="H28" s="107"/>
    </row>
    <row r="29" spans="3:4">
      <c r="C29" s="109"/>
      <c r="D29" s="109"/>
    </row>
    <row r="30" spans="3:4">
      <c r="C30" s="109"/>
      <c r="D30" s="109"/>
    </row>
    <row r="31" spans="3:4">
      <c r="C31" s="109"/>
      <c r="D31" s="109"/>
    </row>
    <row r="32" spans="3:4">
      <c r="C32" s="109"/>
      <c r="D32" s="109"/>
    </row>
    <row r="33" spans="3:4">
      <c r="C33" s="109"/>
      <c r="D33" s="109"/>
    </row>
    <row r="34" spans="3:4">
      <c r="C34" s="109"/>
      <c r="D34" s="109"/>
    </row>
    <row r="35" spans="3:4">
      <c r="C35" s="109"/>
      <c r="D35" s="109"/>
    </row>
    <row r="36" spans="3:4">
      <c r="C36" s="109"/>
      <c r="D36" s="109"/>
    </row>
    <row r="37" spans="3:4">
      <c r="C37" s="109"/>
      <c r="D37" s="109"/>
    </row>
    <row r="38" spans="3:4">
      <c r="C38" s="109"/>
      <c r="D38" s="109"/>
    </row>
    <row r="39" spans="3:4">
      <c r="C39" s="109"/>
      <c r="D39" s="109"/>
    </row>
    <row r="40" spans="3:4">
      <c r="C40" s="109"/>
      <c r="D40" s="109"/>
    </row>
    <row r="41" spans="3:4">
      <c r="C41" s="109"/>
      <c r="D41" s="109"/>
    </row>
    <row r="42" spans="3:4">
      <c r="C42" s="109"/>
      <c r="D42" s="109"/>
    </row>
    <row r="43" spans="3:4">
      <c r="C43" s="109"/>
      <c r="D43" s="109"/>
    </row>
    <row r="44" spans="3:4">
      <c r="C44" s="109"/>
      <c r="D44" s="109"/>
    </row>
    <row r="45" spans="3:4">
      <c r="C45" s="109"/>
      <c r="D45" s="109"/>
    </row>
    <row r="46" spans="3:4">
      <c r="C46" s="109"/>
      <c r="D46" s="109"/>
    </row>
    <row r="47" spans="3:4">
      <c r="C47" s="109"/>
      <c r="D47" s="109"/>
    </row>
    <row r="48" spans="3:4">
      <c r="C48" s="109"/>
      <c r="D48" s="109"/>
    </row>
    <row r="49" spans="3:4">
      <c r="C49" s="109"/>
      <c r="D49" s="109"/>
    </row>
    <row r="50" spans="3:4">
      <c r="C50" s="109"/>
      <c r="D50" s="109"/>
    </row>
    <row r="51" spans="3:4">
      <c r="C51" s="109"/>
      <c r="D51" s="109"/>
    </row>
    <row r="52" spans="3:4">
      <c r="C52" s="109"/>
      <c r="D52" s="109"/>
    </row>
    <row r="53" spans="3:4">
      <c r="C53" s="109"/>
      <c r="D53" s="109"/>
    </row>
    <row r="54" spans="3:4">
      <c r="C54" s="109"/>
      <c r="D54" s="109"/>
    </row>
    <row r="55" spans="3:4">
      <c r="C55" s="109"/>
      <c r="D55" s="109"/>
    </row>
    <row r="56" spans="3:4">
      <c r="C56" s="109"/>
      <c r="D56" s="109"/>
    </row>
    <row r="57" spans="3:4">
      <c r="C57" s="109"/>
      <c r="D57" s="109"/>
    </row>
    <row r="58" spans="3:4">
      <c r="C58" s="109"/>
      <c r="D58" s="109"/>
    </row>
    <row r="59" spans="3:4">
      <c r="C59" s="109"/>
      <c r="D59" s="109"/>
    </row>
    <row r="60" spans="3:4">
      <c r="C60" s="109"/>
      <c r="D60" s="109"/>
    </row>
    <row r="61" spans="3:4">
      <c r="C61" s="109"/>
      <c r="D61" s="109"/>
    </row>
    <row r="62" spans="3:4">
      <c r="C62" s="109"/>
      <c r="D62" s="109"/>
    </row>
    <row r="63" spans="3:4">
      <c r="C63" s="109"/>
      <c r="D63" s="109"/>
    </row>
    <row r="64" spans="3:4">
      <c r="C64" s="109"/>
      <c r="D64" s="109"/>
    </row>
    <row r="65" spans="3:4">
      <c r="C65" s="109"/>
      <c r="D65" s="109"/>
    </row>
    <row r="66" spans="3:4">
      <c r="C66" s="109"/>
      <c r="D66" s="109"/>
    </row>
    <row r="67" spans="3:4">
      <c r="C67" s="109"/>
      <c r="D67" s="109"/>
    </row>
    <row r="68" spans="3:4">
      <c r="C68" s="109"/>
      <c r="D68" s="109"/>
    </row>
    <row r="69" spans="3:4">
      <c r="C69" s="109"/>
      <c r="D69" s="109"/>
    </row>
    <row r="70" spans="3:4">
      <c r="C70" s="109"/>
      <c r="D70" s="109"/>
    </row>
    <row r="71" spans="3:4">
      <c r="C71" s="109"/>
      <c r="D71" s="109"/>
    </row>
    <row r="72" spans="3:4">
      <c r="C72" s="109"/>
      <c r="D72" s="109"/>
    </row>
    <row r="73" spans="3:4">
      <c r="C73" s="109"/>
      <c r="D73" s="109"/>
    </row>
    <row r="74" spans="3:4">
      <c r="C74" s="109"/>
      <c r="D74" s="109"/>
    </row>
    <row r="75" spans="3:4">
      <c r="C75" s="109"/>
      <c r="D75" s="109"/>
    </row>
    <row r="76" spans="3:4">
      <c r="C76" s="109"/>
      <c r="D76" s="109"/>
    </row>
    <row r="77" spans="3:4">
      <c r="C77" s="109"/>
      <c r="D77" s="109"/>
    </row>
    <row r="78" spans="3:4">
      <c r="C78" s="109"/>
      <c r="D78" s="109"/>
    </row>
    <row r="79" spans="3:4">
      <c r="C79" s="109"/>
      <c r="D79" s="109"/>
    </row>
    <row r="80" spans="3:4">
      <c r="C80" s="109"/>
      <c r="D80" s="109"/>
    </row>
    <row r="81" spans="3:4">
      <c r="C81" s="109"/>
      <c r="D81" s="109"/>
    </row>
    <row r="82" spans="3:4">
      <c r="C82" s="109"/>
      <c r="D82" s="109"/>
    </row>
    <row r="83" spans="3:4">
      <c r="C83" s="109"/>
      <c r="D83" s="109"/>
    </row>
    <row r="84" spans="3:4">
      <c r="C84" s="109"/>
      <c r="D84" s="109"/>
    </row>
    <row r="85" spans="3:4">
      <c r="C85" s="109"/>
      <c r="D85" s="109"/>
    </row>
    <row r="86" spans="3:4">
      <c r="C86" s="109"/>
      <c r="D86" s="109"/>
    </row>
  </sheetData>
  <autoFilter ref="A17:H26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6:H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7"/>
  <sheetViews>
    <sheetView topLeftCell="A7" workbookViewId="0">
      <selection activeCell="J23" sqref="J23"/>
    </sheetView>
  </sheetViews>
  <sheetFormatPr defaultColWidth="8.66666666666667" defaultRowHeight="10.8"/>
  <cols>
    <col min="1" max="1" width="6.5" style="2" customWidth="1"/>
    <col min="2" max="2" width="15.6666666666667" style="2" customWidth="1"/>
    <col min="3" max="3" width="20.5" style="2" customWidth="1"/>
    <col min="4" max="4" width="14.1666666666667" style="2" customWidth="1"/>
    <col min="5" max="5" width="13.6666666666667" style="2" customWidth="1"/>
    <col min="6" max="6" width="10.3333333333333" style="2" customWidth="1"/>
    <col min="7" max="7" width="10.1666666666667" style="2" customWidth="1"/>
    <col min="8" max="8" width="9.5" style="2" customWidth="1"/>
    <col min="9" max="9" width="11.3333333333333" style="2" customWidth="1"/>
    <col min="10" max="16384" width="8.66666666666667" style="2"/>
  </cols>
  <sheetData>
    <row r="1" ht="17.4" spans="1:9">
      <c r="A1" s="3" t="str">
        <f>清关发票!A1</f>
        <v>BEIJING MENERGY TRADING LIMITED</v>
      </c>
      <c r="B1" s="3"/>
      <c r="C1" s="3"/>
      <c r="D1" s="3"/>
      <c r="E1" s="4"/>
      <c r="F1" s="5"/>
      <c r="G1" s="3"/>
      <c r="H1" s="3"/>
      <c r="I1" s="3"/>
    </row>
    <row r="2" ht="36" customHeight="1" spans="1:9">
      <c r="A2" s="6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6"/>
      <c r="C2" s="6"/>
      <c r="D2" s="6"/>
      <c r="E2" s="7"/>
      <c r="F2" s="6"/>
      <c r="G2" s="6"/>
      <c r="H2" s="6"/>
      <c r="I2" s="6"/>
    </row>
    <row r="3" ht="17.4" spans="1:9">
      <c r="A3" s="8" t="str">
        <f>清关发票!A3</f>
        <v>北京众诚城商贸有限公司</v>
      </c>
      <c r="B3" s="3"/>
      <c r="C3" s="3"/>
      <c r="D3" s="3"/>
      <c r="E3" s="4"/>
      <c r="F3" s="5"/>
      <c r="G3" s="3"/>
      <c r="H3" s="3"/>
      <c r="I3" s="3"/>
    </row>
    <row r="4" ht="17.4" spans="1:9">
      <c r="A4" s="3" t="s">
        <v>47</v>
      </c>
      <c r="B4" s="3"/>
      <c r="C4" s="3"/>
      <c r="D4" s="3"/>
      <c r="E4" s="4"/>
      <c r="F4" s="5"/>
      <c r="G4" s="3"/>
      <c r="H4" s="3"/>
      <c r="I4" s="3"/>
    </row>
    <row r="5" ht="18.15" spans="1:9">
      <c r="A5" s="8" t="s">
        <v>48</v>
      </c>
      <c r="B5" s="3"/>
      <c r="C5" s="3"/>
      <c r="D5" s="3"/>
      <c r="E5" s="4"/>
      <c r="F5" s="5"/>
      <c r="G5" s="3"/>
      <c r="H5" s="3"/>
      <c r="I5" s="3"/>
    </row>
    <row r="6" ht="11.4" spans="1:9">
      <c r="A6" s="9" t="s">
        <v>5</v>
      </c>
      <c r="B6" s="9"/>
      <c r="C6" s="9"/>
      <c r="D6" s="10"/>
      <c r="E6" s="11" t="s">
        <v>49</v>
      </c>
      <c r="F6" s="11"/>
      <c r="G6" s="12" t="str">
        <f>清关发票!G6</f>
        <v>EMBMT20210419S-45</v>
      </c>
      <c r="H6" s="12"/>
      <c r="I6" s="12"/>
    </row>
    <row r="7" ht="11.4" spans="1:9">
      <c r="A7" s="13" t="s">
        <v>7</v>
      </c>
      <c r="B7" s="13"/>
      <c r="C7" s="13"/>
      <c r="D7" s="14"/>
      <c r="E7" s="15" t="s">
        <v>8</v>
      </c>
      <c r="F7" s="15"/>
      <c r="G7" s="16" t="str">
        <f>G6</f>
        <v>EMBMT20210419S-45</v>
      </c>
      <c r="H7" s="16"/>
      <c r="I7" s="16"/>
    </row>
    <row r="8" ht="12" spans="1:9">
      <c r="A8" s="17" t="s">
        <v>9</v>
      </c>
      <c r="B8" s="17"/>
      <c r="C8" s="17"/>
      <c r="D8" s="14"/>
      <c r="E8" s="15" t="s">
        <v>50</v>
      </c>
      <c r="F8" s="18"/>
      <c r="G8" s="18"/>
      <c r="H8" s="19">
        <f>清关发票!H8</f>
        <v>44305</v>
      </c>
      <c r="I8" s="19"/>
    </row>
    <row r="9" ht="11.4" spans="1:9">
      <c r="A9" s="13" t="s">
        <v>11</v>
      </c>
      <c r="B9" s="13"/>
      <c r="C9" s="13"/>
      <c r="D9" s="14"/>
      <c r="E9" s="15" t="s">
        <v>12</v>
      </c>
      <c r="F9" s="18"/>
      <c r="G9" s="18"/>
      <c r="H9" s="19">
        <f>H8</f>
        <v>44305</v>
      </c>
      <c r="I9" s="19"/>
    </row>
    <row r="10" ht="11.4" spans="1:9">
      <c r="A10" s="20" t="s">
        <v>13</v>
      </c>
      <c r="B10" s="13" t="s">
        <v>14</v>
      </c>
      <c r="C10" s="13"/>
      <c r="D10" s="14"/>
      <c r="E10" s="15" t="s">
        <v>15</v>
      </c>
      <c r="F10" s="18"/>
      <c r="G10" s="18"/>
      <c r="H10" s="19"/>
      <c r="I10" s="19"/>
    </row>
    <row r="11" ht="90" customHeight="1" spans="1:9">
      <c r="A11" s="21" t="s">
        <v>17</v>
      </c>
      <c r="B11" s="21"/>
      <c r="C11" s="21"/>
      <c r="D11" s="14"/>
      <c r="E11" s="22" t="s">
        <v>18</v>
      </c>
      <c r="F11" s="23"/>
      <c r="G11" s="23"/>
      <c r="H11" s="19"/>
      <c r="I11" s="19"/>
    </row>
    <row r="12" ht="13.2" spans="1:9">
      <c r="A12" s="24" t="s">
        <v>19</v>
      </c>
      <c r="B12" s="24"/>
      <c r="C12" s="24"/>
      <c r="D12" s="24"/>
      <c r="E12" s="15" t="s">
        <v>20</v>
      </c>
      <c r="F12" s="18"/>
      <c r="G12" s="25"/>
      <c r="H12" s="25"/>
      <c r="I12" s="25"/>
    </row>
    <row r="13" ht="13.2" spans="1:9">
      <c r="A13" s="24" t="s">
        <v>21</v>
      </c>
      <c r="B13" s="24"/>
      <c r="C13" s="24"/>
      <c r="D13" s="24"/>
      <c r="E13" s="15" t="s">
        <v>22</v>
      </c>
      <c r="F13" s="18"/>
      <c r="G13" s="25"/>
      <c r="H13" s="25"/>
      <c r="I13" s="25"/>
    </row>
    <row r="14" ht="11.4" spans="1:9">
      <c r="A14" s="18" t="s">
        <v>51</v>
      </c>
      <c r="B14" s="18"/>
      <c r="C14" s="26"/>
      <c r="D14" s="26"/>
      <c r="E14" s="26"/>
      <c r="F14" s="26"/>
      <c r="G14" s="26"/>
      <c r="H14" s="26"/>
      <c r="I14" s="26"/>
    </row>
    <row r="15" ht="12.15" spans="1:9">
      <c r="A15" s="18" t="s">
        <v>24</v>
      </c>
      <c r="B15" s="18"/>
      <c r="C15" s="18"/>
      <c r="D15" s="18"/>
      <c r="E15" s="27"/>
      <c r="F15" s="28"/>
      <c r="G15" s="29"/>
      <c r="H15" s="29"/>
      <c r="I15" s="29"/>
    </row>
    <row r="16" ht="21" customHeight="1" spans="1:9">
      <c r="A16" s="30" t="s">
        <v>52</v>
      </c>
      <c r="B16" s="31" t="s">
        <v>27</v>
      </c>
      <c r="C16" s="31"/>
      <c r="D16" s="32" t="s">
        <v>53</v>
      </c>
      <c r="E16" s="33" t="s">
        <v>54</v>
      </c>
      <c r="F16" s="26" t="s">
        <v>55</v>
      </c>
      <c r="G16" s="34" t="s">
        <v>56</v>
      </c>
      <c r="H16" s="35" t="s">
        <v>28</v>
      </c>
      <c r="I16" s="35"/>
    </row>
    <row r="17" ht="30" customHeight="1" spans="1:9">
      <c r="A17" s="26" t="s">
        <v>31</v>
      </c>
      <c r="B17" s="36" t="s">
        <v>33</v>
      </c>
      <c r="C17" s="36"/>
      <c r="D17" s="33" t="s">
        <v>57</v>
      </c>
      <c r="E17" s="33" t="s">
        <v>58</v>
      </c>
      <c r="F17" s="26" t="s">
        <v>59</v>
      </c>
      <c r="G17" s="37" t="s">
        <v>60</v>
      </c>
      <c r="H17" s="38" t="s">
        <v>34</v>
      </c>
      <c r="I17" s="38"/>
    </row>
    <row r="18" s="1" customFormat="1" ht="21" customHeight="1" spans="1:9">
      <c r="A18" s="39">
        <v>1</v>
      </c>
      <c r="B18" s="40" t="s">
        <v>37</v>
      </c>
      <c r="C18" s="40" t="s">
        <v>38</v>
      </c>
      <c r="D18" s="41">
        <v>26853</v>
      </c>
      <c r="E18" s="41">
        <v>26743</v>
      </c>
      <c r="F18" s="42">
        <v>53.86</v>
      </c>
      <c r="G18" s="43">
        <v>7</v>
      </c>
      <c r="H18" s="41">
        <f>[1]汇总信息!J2</f>
        <v>2</v>
      </c>
      <c r="I18" s="40" t="s">
        <v>39</v>
      </c>
    </row>
    <row r="19" s="1" customFormat="1" ht="21" customHeight="1" spans="1:9">
      <c r="A19" s="39"/>
      <c r="B19" s="40"/>
      <c r="C19" s="40"/>
      <c r="D19" s="41"/>
      <c r="E19" s="41"/>
      <c r="F19" s="44"/>
      <c r="G19" s="43"/>
      <c r="H19" s="41"/>
      <c r="I19" s="40"/>
    </row>
    <row r="20" ht="12" spans="1:9">
      <c r="A20" s="39"/>
      <c r="B20" s="40"/>
      <c r="C20" s="40"/>
      <c r="D20" s="41"/>
      <c r="E20" s="41"/>
      <c r="F20" s="45"/>
      <c r="G20" s="41"/>
      <c r="H20" s="46"/>
      <c r="I20" s="68"/>
    </row>
    <row r="21" ht="23.55" spans="1:9">
      <c r="A21" s="47" t="s">
        <v>40</v>
      </c>
      <c r="B21" s="48"/>
      <c r="C21" s="48"/>
      <c r="D21" s="49">
        <f t="shared" ref="D21:H21" si="0">SUM(D18:D20)</f>
        <v>26853</v>
      </c>
      <c r="E21" s="49">
        <f t="shared" si="0"/>
        <v>26743</v>
      </c>
      <c r="F21" s="50">
        <f t="shared" si="0"/>
        <v>53.86</v>
      </c>
      <c r="G21" s="49">
        <f t="shared" si="0"/>
        <v>7</v>
      </c>
      <c r="H21" s="49">
        <f t="shared" si="0"/>
        <v>2</v>
      </c>
      <c r="I21" s="69"/>
    </row>
    <row r="22" ht="33" customHeight="1" spans="1:9">
      <c r="A22" s="51"/>
      <c r="B22" s="52"/>
      <c r="C22" s="53"/>
      <c r="D22" s="54"/>
      <c r="E22" s="54"/>
      <c r="F22" s="54"/>
      <c r="G22" s="55"/>
      <c r="H22" s="55"/>
      <c r="I22" s="54"/>
    </row>
    <row r="23" ht="18" customHeight="1" spans="1:9">
      <c r="A23" s="51"/>
      <c r="B23" s="53"/>
      <c r="C23" s="53"/>
      <c r="D23" s="54"/>
      <c r="E23" s="54"/>
      <c r="F23" s="54"/>
      <c r="G23" s="55"/>
      <c r="H23" s="55"/>
      <c r="I23" s="54"/>
    </row>
    <row r="24" ht="11.4" spans="1:9">
      <c r="A24" s="38"/>
      <c r="B24" s="56" t="s">
        <v>44</v>
      </c>
      <c r="C24" s="56"/>
      <c r="D24" s="57"/>
      <c r="E24" s="57"/>
      <c r="F24" s="57"/>
      <c r="G24" s="58"/>
      <c r="H24" s="58"/>
      <c r="I24" s="58"/>
    </row>
    <row r="25" ht="11.4" spans="1:9">
      <c r="A25" s="38"/>
      <c r="B25" s="56" t="s">
        <v>46</v>
      </c>
      <c r="C25" s="56"/>
      <c r="D25" s="57"/>
      <c r="E25" s="57"/>
      <c r="F25" s="59">
        <f>H8</f>
        <v>44305</v>
      </c>
      <c r="G25" s="59"/>
      <c r="H25" s="59"/>
      <c r="I25" s="59"/>
    </row>
    <row r="26" ht="12.75" spans="1:9">
      <c r="A26" s="60"/>
      <c r="B26" s="61"/>
      <c r="C26" s="61"/>
      <c r="D26" s="60"/>
      <c r="E26" s="62"/>
      <c r="F26" s="63"/>
      <c r="G26" s="60"/>
      <c r="H26" s="60"/>
      <c r="I26" s="60"/>
    </row>
    <row r="27" ht="16.35" spans="1:9">
      <c r="A27" s="64"/>
      <c r="B27" s="65"/>
      <c r="C27" s="65"/>
      <c r="D27" s="64"/>
      <c r="E27" s="66"/>
      <c r="F27" s="67"/>
      <c r="G27" s="64"/>
      <c r="H27" s="64"/>
      <c r="I27" s="64"/>
    </row>
  </sheetData>
  <autoFilter ref="A17:I19">
    <extLst/>
  </autoFilter>
  <mergeCells count="38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4:E24"/>
    <mergeCell ref="D25:E25"/>
    <mergeCell ref="F25:I2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2021-04-19T11:08:01Z</dcterms:created>
  <dcterms:modified xsi:type="dcterms:W3CDTF">2021-04-19T11:08:08Z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