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FACTURES FSS\BEIJING MENERGY TRADING LIMITED\"/>
    </mc:Choice>
  </mc:AlternateContent>
  <xr:revisionPtr revIDLastSave="0" documentId="13_ncr:1_{44B69135-48D7-494B-88A5-DF1F2372CE16}" xr6:coauthVersionLast="46" xr6:coauthVersionMax="46" xr10:uidLastSave="{00000000-0000-0000-0000-000000000000}"/>
  <bookViews>
    <workbookView xWindow="-120" yWindow="-120" windowWidth="20730" windowHeight="11160" tabRatio="802" activeTab="1" xr2:uid="{00000000-000D-0000-FFFF-FFFF00000000}"/>
  </bookViews>
  <sheets>
    <sheet name="清关发票" sheetId="5" r:id="rId1"/>
    <sheet name="清关箱单" sheetId="6" r:id="rId2"/>
  </sheets>
  <definedNames>
    <definedName name="_xlnm._FilterDatabase" localSheetId="0" hidden="1">清关发票!$A$17:$H$81</definedName>
    <definedName name="_xlnm._FilterDatabase" localSheetId="1" hidden="1">清关箱单!$A$17:$I$72</definedName>
    <definedName name="_xlnm.Print_Area" localSheetId="1">清关箱单!$A$1:$I$79</definedName>
  </definedNames>
  <calcPr calcId="181029"/>
</workbook>
</file>

<file path=xl/calcChain.xml><?xml version="1.0" encoding="utf-8"?>
<calcChain xmlns="http://schemas.openxmlformats.org/spreadsheetml/2006/main">
  <c r="H74" i="6" l="1"/>
  <c r="G74" i="6"/>
  <c r="F74" i="6"/>
  <c r="E74" i="6"/>
  <c r="D74" i="6"/>
  <c r="H8" i="6"/>
  <c r="F78" i="6" s="1"/>
  <c r="G6" i="6"/>
  <c r="G7" i="6" s="1"/>
  <c r="A3" i="6"/>
  <c r="A2" i="6"/>
  <c r="A1" i="6"/>
  <c r="G81" i="5"/>
  <c r="H75" i="5"/>
  <c r="H79" i="5" s="1"/>
  <c r="E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7" i="5"/>
  <c r="H9" i="6" l="1"/>
</calcChain>
</file>

<file path=xl/sharedStrings.xml><?xml version="1.0" encoding="utf-8"?>
<sst xmlns="http://schemas.openxmlformats.org/spreadsheetml/2006/main" count="432" uniqueCount="161">
  <si>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</si>
  <si>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</si>
  <si>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</si>
  <si>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</si>
  <si>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</si>
  <si>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</si>
  <si>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</si>
  <si>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EMBMT20210506S-56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</si>
  <si>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</si>
  <si>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</si>
  <si>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</si>
  <si>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</si>
  <si>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</si>
  <si>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</si>
  <si>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</si>
  <si>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</si>
  <si>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</si>
  <si>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</si>
  <si>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</si>
  <si>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</si>
  <si>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</si>
  <si>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</si>
  <si>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</si>
  <si>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</si>
  <si>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</si>
  <si>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</si>
  <si>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</si>
  <si>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</si>
  <si>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</si>
  <si>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</si>
  <si>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</si>
  <si>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</si>
  <si>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</si>
  <si>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</si>
  <si>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</si>
  <si>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</si>
  <si>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</si>
  <si>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</si>
  <si>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断路器</t>
  </si>
  <si>
    <t>High voltage vacuum circuit breaker</t>
  </si>
  <si>
    <t>PCS</t>
  </si>
  <si>
    <t>除铁器</t>
  </si>
  <si>
    <t xml:space="preserve">Iron separator </t>
  </si>
  <si>
    <t>SET</t>
  </si>
  <si>
    <t>手动闸阀</t>
  </si>
  <si>
    <t>Manual valve</t>
  </si>
  <si>
    <t>止回阀</t>
  </si>
  <si>
    <t>Check valve</t>
  </si>
  <si>
    <t>自动排气阀</t>
  </si>
  <si>
    <t>Automatic exhaust valve</t>
  </si>
  <si>
    <t>比例式减压阀</t>
  </si>
  <si>
    <t>Pressure Reduce Valve</t>
  </si>
  <si>
    <t>电动蝶阀</t>
  </si>
  <si>
    <t>Electric butterfly valve</t>
  </si>
  <si>
    <t>排气阀</t>
  </si>
  <si>
    <t>Exhaust valve</t>
  </si>
  <si>
    <t>9026209090</t>
  </si>
  <si>
    <t>压力表</t>
  </si>
  <si>
    <t>Pressure gauge</t>
  </si>
  <si>
    <t>7318159090</t>
  </si>
  <si>
    <t>普通螺栓</t>
  </si>
  <si>
    <t>Ordinary bolts</t>
  </si>
  <si>
    <t>旋流防止器</t>
  </si>
  <si>
    <t>Cyclone preventers</t>
  </si>
  <si>
    <t>测压表</t>
  </si>
  <si>
    <t>Electronic pressure gauge</t>
  </si>
  <si>
    <t>紧急淋浴洗眼器</t>
  </si>
  <si>
    <t>Emergency shower eye washer</t>
  </si>
  <si>
    <t>螺翼式水表</t>
  </si>
  <si>
    <t>Screw type water meter</t>
  </si>
  <si>
    <t>平垫圈</t>
  </si>
  <si>
    <t>Flat washer</t>
  </si>
  <si>
    <t>消防栓箱</t>
  </si>
  <si>
    <t>Fire hydrant box</t>
  </si>
  <si>
    <t>螺栓加强</t>
  </si>
  <si>
    <t>Strengthening stud</t>
  </si>
  <si>
    <t>普通螺母</t>
  </si>
  <si>
    <t>Ordinary nut</t>
  </si>
  <si>
    <t>闸阀</t>
  </si>
  <si>
    <t>Gate valves</t>
  </si>
  <si>
    <t>8307100000</t>
  </si>
  <si>
    <t>矿浆管道伸缩节</t>
  </si>
  <si>
    <t>Slurry pipe expansion joint</t>
  </si>
  <si>
    <t>8481400000</t>
  </si>
  <si>
    <t>球阀</t>
  </si>
  <si>
    <t>Ball valve</t>
  </si>
  <si>
    <t>球形止回阀</t>
  </si>
  <si>
    <t>Ball check valve</t>
  </si>
  <si>
    <t>8421230000</t>
  </si>
  <si>
    <t>Y型过滤器</t>
  </si>
  <si>
    <t>Y-type filter</t>
  </si>
  <si>
    <t>截止阀</t>
  </si>
  <si>
    <t>Globe valve</t>
  </si>
  <si>
    <t>直通式截止阀</t>
  </si>
  <si>
    <t>Oblique Globe valve</t>
  </si>
  <si>
    <t>变径三通</t>
  </si>
  <si>
    <t>Variable diameter tee</t>
  </si>
  <si>
    <t>4016931000</t>
  </si>
  <si>
    <t>可曲挠橡胶接头</t>
  </si>
  <si>
    <t>Flexible rubber joint</t>
  </si>
  <si>
    <t>8484100000</t>
  </si>
  <si>
    <t>突面法兰用缠绕式垫片</t>
  </si>
  <si>
    <t>Winded gaskets for raised face flanges</t>
  </si>
  <si>
    <t>金属缠绕垫片</t>
  </si>
  <si>
    <t>Metal wound gasket</t>
  </si>
  <si>
    <t>橡胶伸缩节</t>
  </si>
  <si>
    <t>Rubber expansion joint</t>
  </si>
  <si>
    <t>Gate valve</t>
  </si>
  <si>
    <t>自清洗过滤器</t>
  </si>
  <si>
    <t>self-cleaning strainer</t>
  </si>
  <si>
    <t>三防动力配电柜箱</t>
  </si>
  <si>
    <t>Three - proof power distribution cabinet</t>
  </si>
  <si>
    <t>配电柜</t>
  </si>
  <si>
    <t>power distribution cabinet</t>
  </si>
  <si>
    <t>变频控制柜</t>
  </si>
  <si>
    <t>frequency control box</t>
  </si>
  <si>
    <t xml:space="preserve"> 低压开关柜</t>
  </si>
  <si>
    <t>low voltage switch box</t>
  </si>
  <si>
    <t>高压开关柜</t>
  </si>
  <si>
    <t>high voltage switch box</t>
  </si>
  <si>
    <t>配电箱</t>
  </si>
  <si>
    <t>distribution box</t>
  </si>
  <si>
    <t>照明控制箱</t>
  </si>
  <si>
    <t>Lighting control box</t>
  </si>
  <si>
    <t>操作控制箱</t>
  </si>
  <si>
    <t>Operation control box</t>
  </si>
  <si>
    <t>三防负荷开关箱</t>
  </si>
  <si>
    <t>Star triangle decompression starter</t>
  </si>
  <si>
    <t>筛板</t>
  </si>
  <si>
    <t>Sieve plate</t>
  </si>
  <si>
    <t>4008210000</t>
  </si>
  <si>
    <t>导流板</t>
  </si>
  <si>
    <t>Guide plate</t>
  </si>
  <si>
    <t>吨装袋</t>
  </si>
  <si>
    <t>Tons of bags</t>
  </si>
  <si>
    <t>8537109090</t>
  </si>
  <si>
    <t>插座箱</t>
  </si>
  <si>
    <t>socket box</t>
  </si>
  <si>
    <t>负荷开关箱</t>
  </si>
  <si>
    <t>decompression starter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</si>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</sst>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[$-409]d\-mmm\-yy;@"/>
    <numFmt numFmtId="166" formatCode="[$-409]dd\-mmm\-yy;@"/>
    <numFmt numFmtId="167" formatCode="0.00_ "/>
    <numFmt numFmtId="168" formatCode="_(* #,##0.00_);_(* \(#,##0.00\);_(* &quot;-&quot;??_);_(@_)"/>
    <numFmt numFmtId="169" formatCode="[$-409]d/mmm/yy;@"/>
    <numFmt numFmtId="170" formatCode="0.00_);[Red]\(0.00\)"/>
    <numFmt numFmtId="171" formatCode="0.000_ "/>
    <numFmt numFmtId="172" formatCode="0_ "/>
    <numFmt numFmtId="173" formatCode="#,##0.00_ "/>
    <numFmt numFmtId="174" formatCode="m/d/yyyy;@"/>
  </numFmts>
  <fonts count="19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VNI-Helve-Condense"/>
      <charset val="134"/>
    </font>
    <font>
      <sz val="12"/>
      <name val="宋体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164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18" fillId="0" borderId="0">
      <alignment vertical="top"/>
      <protection locked="0"/>
    </xf>
    <xf numFmtId="0" fontId="18" fillId="0" borderId="0">
      <alignment vertical="center"/>
    </xf>
    <xf numFmtId="168" fontId="13" fillId="0" borderId="0" applyFont="0" applyFill="0" applyBorder="0" applyProtection="0"/>
  </cellStyleXfs>
  <cellXfs count="12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6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65" fontId="6" fillId="2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  <xf numFmtId="171" fontId="1" fillId="0" borderId="4" xfId="4" applyNumberFormat="1" applyFont="1" applyFill="1" applyBorder="1" applyAlignment="1" applyProtection="1">
      <alignment horizontal="center" vertical="center"/>
      <protection locked="0"/>
    </xf>
    <xf numFmtId="171" fontId="1" fillId="0" borderId="4" xfId="6" applyNumberFormat="1" applyFont="1" applyFill="1" applyBorder="1" applyAlignment="1" applyProtection="1">
      <alignment horizontal="center" vertical="center" wrapText="1"/>
      <protection locked="0"/>
    </xf>
    <xf numFmtId="171" fontId="1" fillId="0" borderId="4" xfId="0" applyNumberFormat="1" applyFont="1" applyFill="1" applyBorder="1" applyAlignment="1">
      <alignment horizontal="center" vertical="center" wrapText="1"/>
    </xf>
    <xf numFmtId="172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71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2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67" fontId="1" fillId="0" borderId="2" xfId="0" applyNumberFormat="1" applyFont="1" applyFill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67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2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horizontal="right" vertical="center" wrapText="1"/>
    </xf>
    <xf numFmtId="0" fontId="6" fillId="0" borderId="0" xfId="2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164" fontId="1" fillId="0" borderId="4" xfId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 wrapText="1"/>
    </xf>
    <xf numFmtId="164" fontId="6" fillId="0" borderId="0" xfId="1" applyFont="1" applyFill="1" applyAlignment="1">
      <alignment horizontal="center" vertical="center"/>
    </xf>
    <xf numFmtId="164" fontId="1" fillId="0" borderId="0" xfId="1" applyFont="1" applyFill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173" fontId="1" fillId="2" borderId="0" xfId="0" applyNumberFormat="1" applyFont="1" applyFill="1" applyBorder="1" applyAlignment="1">
      <alignment horizontal="center" vertical="center"/>
    </xf>
    <xf numFmtId="170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174" fontId="6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17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wrapText="1"/>
    </xf>
    <xf numFmtId="165" fontId="7" fillId="2" borderId="0" xfId="0" applyNumberFormat="1" applyFont="1" applyFill="1" applyBorder="1" applyAlignment="1">
      <alignment horizontal="left" vertical="center"/>
    </xf>
    <xf numFmtId="165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 wrapText="1"/>
    </xf>
    <xf numFmtId="165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1" fontId="1" fillId="0" borderId="4" xfId="6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171" fontId="1" fillId="0" borderId="5" xfId="4" applyNumberFormat="1" applyFont="1" applyFill="1" applyBorder="1" applyAlignment="1" applyProtection="1">
      <alignment horizontal="center" vertical="center"/>
      <protection locked="0"/>
    </xf>
    <xf numFmtId="171" fontId="1" fillId="0" borderId="6" xfId="4" applyNumberFormat="1" applyFont="1" applyFill="1" applyBorder="1" applyAlignment="1" applyProtection="1">
      <alignment horizontal="center" vertical="center"/>
      <protection locked="0"/>
    </xf>
    <xf numFmtId="171" fontId="1" fillId="0" borderId="7" xfId="4" applyNumberFormat="1" applyFont="1" applyFill="1" applyBorder="1" applyAlignment="1" applyProtection="1">
      <alignment horizontal="center" vertical="center"/>
      <protection locked="0"/>
    </xf>
    <xf numFmtId="167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169" fontId="6" fillId="0" borderId="0" xfId="0" applyNumberFormat="1" applyFont="1" applyFill="1" applyBorder="1" applyAlignment="1">
      <alignment horizontal="right" vertical="center" wrapText="1"/>
    </xf>
    <xf numFmtId="167" fontId="6" fillId="0" borderId="0" xfId="0" applyNumberFormat="1" applyFont="1" applyFill="1" applyBorder="1" applyAlignment="1">
      <alignment vertical="center"/>
    </xf>
    <xf numFmtId="16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2" xfId="4" xr:uid="{00000000-0005-0000-0000-000033000000}"/>
    <cellStyle name="Normal_BGIA_UBS" xfId="2" xr:uid="{00000000-0005-0000-0000-000024000000}"/>
    <cellStyle name="千位分隔 2" xfId="6" xr:uid="{00000000-0005-0000-0000-000035000000}"/>
    <cellStyle name="常规 2" xfId="5" xr:uid="{00000000-0005-0000-0000-000034000000}"/>
    <cellStyle name="常规 2 2" xfId="3" xr:uid="{00000000-0005-0000-0000-00002D000000}"/>
  </cellStyles>
  <dxfs count="0"/>
  <tableStyles count="0" defaultTableStyle="TableStyleMedium2"/>
  <colors>
    <mruColors>
      <color rgb="FF9E1E75"/>
      <color rgb="FFF72BB7"/>
      <color rgb="FF92D05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41"/>
  <sheetViews>
    <sheetView workbookViewId="0">
      <selection activeCell="O9" sqref="O9:O10"/>
    </sheetView>
  </sheetViews>
  <sheetFormatPr defaultColWidth="12" defaultRowHeight="12"/>
  <cols>
    <col min="1" max="1" width="6.83203125" style="45" customWidth="1"/>
    <col min="2" max="2" width="14.33203125" style="46" customWidth="1"/>
    <col min="3" max="3" width="20.33203125" style="46" customWidth="1"/>
    <col min="4" max="4" width="18.6640625" style="46" customWidth="1"/>
    <col min="5" max="5" width="9.83203125" style="45" customWidth="1"/>
    <col min="6" max="6" width="10.33203125" style="45" customWidth="1"/>
    <col min="7" max="7" width="14.1640625" style="47" customWidth="1"/>
    <col min="8" max="8" width="16.6640625" style="45" customWidth="1"/>
    <col min="9" max="16384" width="12" style="45"/>
  </cols>
  <sheetData>
    <row r="1" spans="1:8" ht="21" customHeight="1">
      <c r="A1" s="93" t="s">
        <v>0</v>
      </c>
      <c r="B1" s="94"/>
      <c r="C1" s="94"/>
      <c r="D1" s="94"/>
      <c r="E1" s="94"/>
      <c r="F1" s="94"/>
      <c r="G1" s="94"/>
      <c r="H1" s="94"/>
    </row>
    <row r="2" spans="1:8" ht="41.1" customHeight="1">
      <c r="A2" s="95" t="s">
        <v>1</v>
      </c>
      <c r="B2" s="96"/>
      <c r="C2" s="96"/>
      <c r="D2" s="96"/>
      <c r="E2" s="96"/>
      <c r="F2" s="96"/>
      <c r="G2" s="96"/>
      <c r="H2" s="96"/>
    </row>
    <row r="3" spans="1:8" ht="19.5">
      <c r="A3" s="97" t="s">
        <v>2</v>
      </c>
      <c r="B3" s="98"/>
      <c r="C3" s="98"/>
      <c r="D3" s="98"/>
      <c r="E3" s="98"/>
      <c r="F3" s="98"/>
      <c r="G3" s="98"/>
      <c r="H3" s="98"/>
    </row>
    <row r="4" spans="1:8" ht="18.95" customHeight="1">
      <c r="A4" s="99" t="s">
        <v>3</v>
      </c>
      <c r="B4" s="99"/>
      <c r="C4" s="99"/>
      <c r="D4" s="99"/>
      <c r="E4" s="99"/>
      <c r="F4" s="99"/>
      <c r="G4" s="99"/>
      <c r="H4" s="99"/>
    </row>
    <row r="5" spans="1:8" ht="18" customHeight="1">
      <c r="A5" s="100" t="s">
        <v>4</v>
      </c>
      <c r="B5" s="100"/>
      <c r="C5" s="100"/>
      <c r="D5" s="100"/>
      <c r="E5" s="100"/>
      <c r="F5" s="100"/>
      <c r="G5" s="100"/>
      <c r="H5" s="100"/>
    </row>
    <row r="6" spans="1:8" ht="15.75" customHeight="1">
      <c r="A6" s="89" t="s">
        <v>5</v>
      </c>
      <c r="B6" s="89"/>
      <c r="C6" s="89"/>
      <c r="D6" s="48"/>
      <c r="E6" s="90" t="s">
        <v>6</v>
      </c>
      <c r="F6" s="90"/>
      <c r="G6" s="91" t="s">
        <v>7</v>
      </c>
      <c r="H6" s="91"/>
    </row>
    <row r="7" spans="1:8" ht="15.75" customHeight="1">
      <c r="A7" s="86" t="s">
        <v>8</v>
      </c>
      <c r="B7" s="86"/>
      <c r="C7" s="86"/>
      <c r="D7" s="49"/>
      <c r="E7" s="7" t="s">
        <v>9</v>
      </c>
      <c r="F7" s="7"/>
      <c r="G7" s="92" t="str">
        <f>G6</f>
        <v>EMBMT20210506S-56</v>
      </c>
      <c r="H7" s="92"/>
    </row>
    <row r="8" spans="1:8" ht="15.75" customHeight="1">
      <c r="A8" s="85" t="s">
        <v>10</v>
      </c>
      <c r="B8" s="85"/>
      <c r="C8" s="85"/>
      <c r="D8" s="50"/>
      <c r="E8" s="79" t="s">
        <v>11</v>
      </c>
      <c r="F8" s="79"/>
      <c r="G8" s="79"/>
      <c r="H8" s="51">
        <v>44316</v>
      </c>
    </row>
    <row r="9" spans="1:8" ht="15.75" customHeight="1">
      <c r="A9" s="86" t="s">
        <v>12</v>
      </c>
      <c r="B9" s="86"/>
      <c r="C9" s="86"/>
      <c r="D9" s="3"/>
      <c r="E9" s="79" t="s">
        <v>13</v>
      </c>
      <c r="F9" s="79"/>
      <c r="G9" s="79"/>
      <c r="H9" s="51">
        <v>44316</v>
      </c>
    </row>
    <row r="10" spans="1:8" ht="15.95" customHeight="1">
      <c r="A10" s="6" t="s">
        <v>14</v>
      </c>
      <c r="B10" s="86" t="s">
        <v>15</v>
      </c>
      <c r="C10" s="86"/>
      <c r="D10" s="3"/>
      <c r="E10" s="87" t="s">
        <v>16</v>
      </c>
      <c r="F10" s="87"/>
      <c r="G10" s="88" t="s">
        <v>17</v>
      </c>
      <c r="H10" s="88"/>
    </row>
    <row r="11" spans="1:8" ht="93.95" customHeight="1">
      <c r="A11" s="82" t="s">
        <v>18</v>
      </c>
      <c r="B11" s="82"/>
      <c r="C11" s="82"/>
      <c r="D11" s="3"/>
      <c r="E11" s="83" t="s">
        <v>19</v>
      </c>
      <c r="F11" s="83"/>
      <c r="G11" s="83"/>
      <c r="H11" s="5"/>
    </row>
    <row r="12" spans="1:8" ht="15" customHeight="1">
      <c r="A12" s="84" t="s">
        <v>20</v>
      </c>
      <c r="B12" s="84"/>
      <c r="C12" s="84"/>
      <c r="D12" s="84"/>
      <c r="E12" s="79" t="s">
        <v>21</v>
      </c>
      <c r="F12" s="79"/>
      <c r="G12" s="80"/>
      <c r="H12" s="80"/>
    </row>
    <row r="13" spans="1:8" ht="15" customHeight="1">
      <c r="A13" s="77" t="s">
        <v>22</v>
      </c>
      <c r="B13" s="78"/>
      <c r="C13" s="52"/>
      <c r="D13" s="52"/>
      <c r="E13" s="79" t="s">
        <v>23</v>
      </c>
      <c r="F13" s="79"/>
      <c r="G13" s="80"/>
      <c r="H13" s="80"/>
    </row>
    <row r="14" spans="1:8" ht="24" customHeight="1">
      <c r="A14" s="81" t="s">
        <v>24</v>
      </c>
      <c r="B14" s="81"/>
      <c r="C14" s="81"/>
      <c r="D14" s="81"/>
      <c r="E14" s="81"/>
      <c r="F14" s="81"/>
      <c r="G14" s="81"/>
      <c r="H14" s="81"/>
    </row>
    <row r="15" spans="1:8" ht="15" customHeight="1">
      <c r="A15" s="71" t="s">
        <v>25</v>
      </c>
      <c r="B15" s="72"/>
      <c r="C15" s="71"/>
      <c r="D15" s="71"/>
      <c r="E15" s="71"/>
      <c r="F15" s="71"/>
      <c r="G15" s="71"/>
      <c r="H15" s="71"/>
    </row>
    <row r="16" spans="1:8" s="44" customFormat="1" ht="15" customHeight="1">
      <c r="A16" s="14" t="s">
        <v>26</v>
      </c>
      <c r="B16" s="53" t="s">
        <v>27</v>
      </c>
      <c r="C16" s="73" t="s">
        <v>28</v>
      </c>
      <c r="D16" s="73"/>
      <c r="E16" s="74" t="s">
        <v>29</v>
      </c>
      <c r="F16" s="74"/>
      <c r="G16" s="12" t="s">
        <v>30</v>
      </c>
      <c r="H16" s="14" t="s">
        <v>31</v>
      </c>
    </row>
    <row r="17" spans="1:8" s="44" customFormat="1" ht="36.950000000000003" customHeight="1">
      <c r="A17" s="8" t="s">
        <v>32</v>
      </c>
      <c r="B17" s="54" t="s">
        <v>33</v>
      </c>
      <c r="C17" s="75" t="s">
        <v>34</v>
      </c>
      <c r="D17" s="75"/>
      <c r="E17" s="76" t="s">
        <v>35</v>
      </c>
      <c r="F17" s="76"/>
      <c r="G17" s="13" t="s">
        <v>36</v>
      </c>
      <c r="H17" s="8" t="s">
        <v>37</v>
      </c>
    </row>
    <row r="18" spans="1:8" s="30" customFormat="1" ht="33" customHeight="1">
      <c r="A18" s="15">
        <v>1</v>
      </c>
      <c r="B18" s="16">
        <v>8536200000</v>
      </c>
      <c r="C18" s="55" t="s">
        <v>38</v>
      </c>
      <c r="D18" s="16" t="s">
        <v>39</v>
      </c>
      <c r="E18" s="16">
        <v>8</v>
      </c>
      <c r="F18" s="16" t="s">
        <v>40</v>
      </c>
      <c r="G18" s="56">
        <f>H18/E18</f>
        <v>1387.9069767441874</v>
      </c>
      <c r="H18" s="56">
        <v>11103.255813953499</v>
      </c>
    </row>
    <row r="19" spans="1:8" s="30" customFormat="1" ht="33" customHeight="1">
      <c r="A19" s="15">
        <v>2</v>
      </c>
      <c r="B19" s="16">
        <v>8474100000</v>
      </c>
      <c r="C19" s="55" t="s">
        <v>41</v>
      </c>
      <c r="D19" s="16" t="s">
        <v>42</v>
      </c>
      <c r="E19" s="16">
        <v>1</v>
      </c>
      <c r="F19" s="16" t="s">
        <v>43</v>
      </c>
      <c r="G19" s="56">
        <f t="shared" ref="G19:G50" si="0">H19/E19</f>
        <v>6993.7984496124</v>
      </c>
      <c r="H19" s="56">
        <v>6993.7984496124</v>
      </c>
    </row>
    <row r="20" spans="1:8" s="30" customFormat="1" ht="33" customHeight="1">
      <c r="A20" s="15">
        <v>3</v>
      </c>
      <c r="B20" s="16">
        <v>8481400000</v>
      </c>
      <c r="C20" s="55" t="s">
        <v>44</v>
      </c>
      <c r="D20" s="16" t="s">
        <v>45</v>
      </c>
      <c r="E20" s="16">
        <v>66</v>
      </c>
      <c r="F20" s="16" t="s">
        <v>40</v>
      </c>
      <c r="G20" s="56">
        <f t="shared" si="0"/>
        <v>37.953488372093027</v>
      </c>
      <c r="H20" s="56">
        <v>2504.9302325581398</v>
      </c>
    </row>
    <row r="21" spans="1:8" s="30" customFormat="1" ht="33" customHeight="1">
      <c r="A21" s="15">
        <v>4</v>
      </c>
      <c r="B21" s="16">
        <v>8481400000</v>
      </c>
      <c r="C21" s="55" t="s">
        <v>44</v>
      </c>
      <c r="D21" s="16" t="s">
        <v>45</v>
      </c>
      <c r="E21" s="16">
        <v>38</v>
      </c>
      <c r="F21" s="16" t="s">
        <v>40</v>
      </c>
      <c r="G21" s="56">
        <f t="shared" si="0"/>
        <v>98.604651162790788</v>
      </c>
      <c r="H21" s="56">
        <v>3746.9767441860499</v>
      </c>
    </row>
    <row r="22" spans="1:8" s="30" customFormat="1" ht="33" customHeight="1">
      <c r="A22" s="15">
        <v>5</v>
      </c>
      <c r="B22" s="16">
        <v>8481300000</v>
      </c>
      <c r="C22" s="55" t="s">
        <v>46</v>
      </c>
      <c r="D22" s="16" t="s">
        <v>47</v>
      </c>
      <c r="E22" s="16">
        <v>15</v>
      </c>
      <c r="F22" s="16" t="s">
        <v>40</v>
      </c>
      <c r="G22" s="56">
        <f t="shared" si="0"/>
        <v>239.565891472868</v>
      </c>
      <c r="H22" s="56">
        <v>3593.4883720930202</v>
      </c>
    </row>
    <row r="23" spans="1:8" s="30" customFormat="1" ht="33" customHeight="1">
      <c r="A23" s="15">
        <v>6</v>
      </c>
      <c r="B23" s="16">
        <v>8481300000</v>
      </c>
      <c r="C23" s="55" t="s">
        <v>48</v>
      </c>
      <c r="D23" s="16" t="s">
        <v>49</v>
      </c>
      <c r="E23" s="16">
        <v>4</v>
      </c>
      <c r="F23" s="16" t="s">
        <v>40</v>
      </c>
      <c r="G23" s="56">
        <f t="shared" si="0"/>
        <v>7.6279069767441747</v>
      </c>
      <c r="H23" s="56">
        <v>30.511627906976699</v>
      </c>
    </row>
    <row r="24" spans="1:8" s="30" customFormat="1" ht="33" customHeight="1">
      <c r="A24" s="15">
        <v>7</v>
      </c>
      <c r="B24" s="16">
        <v>8481400000</v>
      </c>
      <c r="C24" s="55" t="s">
        <v>50</v>
      </c>
      <c r="D24" s="16" t="s">
        <v>51</v>
      </c>
      <c r="E24" s="16">
        <v>5</v>
      </c>
      <c r="F24" s="16" t="s">
        <v>40</v>
      </c>
      <c r="G24" s="56">
        <f t="shared" si="0"/>
        <v>64.744186046511601</v>
      </c>
      <c r="H24" s="56">
        <v>323.72093023255798</v>
      </c>
    </row>
    <row r="25" spans="1:8" s="30" customFormat="1" ht="33" customHeight="1">
      <c r="A25" s="15">
        <v>8</v>
      </c>
      <c r="B25" s="16">
        <v>8481300000</v>
      </c>
      <c r="C25" s="55" t="s">
        <v>52</v>
      </c>
      <c r="D25" s="16" t="s">
        <v>53</v>
      </c>
      <c r="E25" s="16">
        <v>1</v>
      </c>
      <c r="F25" s="16" t="s">
        <v>40</v>
      </c>
      <c r="G25" s="56">
        <f t="shared" si="0"/>
        <v>203.53488372093</v>
      </c>
      <c r="H25" s="56">
        <v>203.53488372093</v>
      </c>
    </row>
    <row r="26" spans="1:8" s="30" customFormat="1" ht="33" customHeight="1">
      <c r="A26" s="15">
        <v>9</v>
      </c>
      <c r="B26" s="16">
        <v>8481300000</v>
      </c>
      <c r="C26" s="55" t="s">
        <v>54</v>
      </c>
      <c r="D26" s="16" t="s">
        <v>55</v>
      </c>
      <c r="E26" s="16">
        <v>4</v>
      </c>
      <c r="F26" s="16" t="s">
        <v>40</v>
      </c>
      <c r="G26" s="56">
        <f t="shared" si="0"/>
        <v>46.232558139535001</v>
      </c>
      <c r="H26" s="56">
        <v>184.93023255814001</v>
      </c>
    </row>
    <row r="27" spans="1:8" s="30" customFormat="1" ht="33" customHeight="1">
      <c r="A27" s="15">
        <v>10</v>
      </c>
      <c r="B27" s="16" t="s">
        <v>56</v>
      </c>
      <c r="C27" s="55" t="s">
        <v>57</v>
      </c>
      <c r="D27" s="16" t="s">
        <v>58</v>
      </c>
      <c r="E27" s="16">
        <v>19</v>
      </c>
      <c r="F27" s="16" t="s">
        <v>40</v>
      </c>
      <c r="G27" s="56">
        <f t="shared" si="0"/>
        <v>42.771113831089366</v>
      </c>
      <c r="H27" s="56">
        <v>812.65116279069798</v>
      </c>
    </row>
    <row r="28" spans="1:8" s="30" customFormat="1" ht="33" customHeight="1">
      <c r="A28" s="15">
        <v>11</v>
      </c>
      <c r="B28" s="16" t="s">
        <v>59</v>
      </c>
      <c r="C28" s="55" t="s">
        <v>60</v>
      </c>
      <c r="D28" s="16" t="s">
        <v>61</v>
      </c>
      <c r="E28" s="16">
        <v>1692</v>
      </c>
      <c r="F28" s="16" t="s">
        <v>40</v>
      </c>
      <c r="G28" s="56">
        <f t="shared" si="0"/>
        <v>0.72054538457309103</v>
      </c>
      <c r="H28" s="56">
        <v>1219.1627906976701</v>
      </c>
    </row>
    <row r="29" spans="1:8" s="30" customFormat="1" ht="33" customHeight="1">
      <c r="A29" s="15">
        <v>12</v>
      </c>
      <c r="B29" s="16">
        <v>8481400000</v>
      </c>
      <c r="C29" s="55" t="s">
        <v>62</v>
      </c>
      <c r="D29" s="16" t="s">
        <v>63</v>
      </c>
      <c r="E29" s="16">
        <v>1</v>
      </c>
      <c r="F29" s="16" t="s">
        <v>40</v>
      </c>
      <c r="G29" s="56">
        <f t="shared" si="0"/>
        <v>154.79069767441899</v>
      </c>
      <c r="H29" s="56">
        <v>154.79069767441899</v>
      </c>
    </row>
    <row r="30" spans="1:8" s="30" customFormat="1" ht="33" customHeight="1">
      <c r="A30" s="15">
        <v>13</v>
      </c>
      <c r="B30" s="16">
        <v>9026209090</v>
      </c>
      <c r="C30" s="55" t="s">
        <v>64</v>
      </c>
      <c r="D30" s="16" t="s">
        <v>65</v>
      </c>
      <c r="E30" s="16">
        <v>3</v>
      </c>
      <c r="F30" s="16" t="s">
        <v>40</v>
      </c>
      <c r="G30" s="56">
        <f t="shared" si="0"/>
        <v>35.069767441860336</v>
      </c>
      <c r="H30" s="56">
        <v>105.20930232558101</v>
      </c>
    </row>
    <row r="31" spans="1:8" s="30" customFormat="1" ht="33" customHeight="1">
      <c r="A31" s="15">
        <v>14</v>
      </c>
      <c r="B31" s="16">
        <v>8424899990</v>
      </c>
      <c r="C31" s="55" t="s">
        <v>66</v>
      </c>
      <c r="D31" s="16" t="s">
        <v>67</v>
      </c>
      <c r="E31" s="16">
        <v>2</v>
      </c>
      <c r="F31" s="16" t="s">
        <v>40</v>
      </c>
      <c r="G31" s="56">
        <f t="shared" si="0"/>
        <v>196.91472868217051</v>
      </c>
      <c r="H31" s="56">
        <v>393.82945736434101</v>
      </c>
    </row>
    <row r="32" spans="1:8" s="30" customFormat="1" ht="33" customHeight="1">
      <c r="A32" s="15">
        <v>15</v>
      </c>
      <c r="B32" s="16">
        <v>9028201000</v>
      </c>
      <c r="C32" s="55" t="s">
        <v>68</v>
      </c>
      <c r="D32" s="16" t="s">
        <v>69</v>
      </c>
      <c r="E32" s="16">
        <v>1</v>
      </c>
      <c r="F32" s="16" t="s">
        <v>40</v>
      </c>
      <c r="G32" s="56">
        <f t="shared" si="0"/>
        <v>93.519379844961193</v>
      </c>
      <c r="H32" s="56">
        <v>93.519379844961193</v>
      </c>
    </row>
    <row r="33" spans="1:8" s="30" customFormat="1" ht="33" customHeight="1">
      <c r="A33" s="15">
        <v>16</v>
      </c>
      <c r="B33" s="16">
        <v>7318220090</v>
      </c>
      <c r="C33" s="55" t="s">
        <v>70</v>
      </c>
      <c r="D33" s="16" t="s">
        <v>71</v>
      </c>
      <c r="E33" s="16">
        <v>1043</v>
      </c>
      <c r="F33" s="16" t="s">
        <v>40</v>
      </c>
      <c r="G33" s="56">
        <f t="shared" si="0"/>
        <v>0.186046511627907</v>
      </c>
      <c r="H33" s="56">
        <v>194.04651162790699</v>
      </c>
    </row>
    <row r="34" spans="1:8" s="30" customFormat="1" ht="33" customHeight="1">
      <c r="A34" s="15">
        <v>17</v>
      </c>
      <c r="B34" s="16">
        <v>7309000000</v>
      </c>
      <c r="C34" s="55" t="s">
        <v>72</v>
      </c>
      <c r="D34" s="16" t="s">
        <v>73</v>
      </c>
      <c r="E34" s="16">
        <v>2</v>
      </c>
      <c r="F34" s="16" t="s">
        <v>43</v>
      </c>
      <c r="G34" s="56">
        <f t="shared" si="0"/>
        <v>124.34108527131799</v>
      </c>
      <c r="H34" s="56">
        <v>248.68217054263599</v>
      </c>
    </row>
    <row r="35" spans="1:8" s="30" customFormat="1" ht="33" customHeight="1">
      <c r="A35" s="15">
        <v>18</v>
      </c>
      <c r="B35" s="16">
        <v>7318159090</v>
      </c>
      <c r="C35" s="55" t="s">
        <v>74</v>
      </c>
      <c r="D35" s="16" t="s">
        <v>75</v>
      </c>
      <c r="E35" s="16">
        <v>74</v>
      </c>
      <c r="F35" s="16" t="s">
        <v>43</v>
      </c>
      <c r="G35" s="56">
        <f t="shared" si="0"/>
        <v>0.74418604651162834</v>
      </c>
      <c r="H35" s="56">
        <v>55.069767441860499</v>
      </c>
    </row>
    <row r="36" spans="1:8" s="30" customFormat="1" ht="33" customHeight="1">
      <c r="A36" s="15">
        <v>19</v>
      </c>
      <c r="B36" s="16">
        <v>9028201000</v>
      </c>
      <c r="C36" s="55" t="s">
        <v>68</v>
      </c>
      <c r="D36" s="16" t="s">
        <v>69</v>
      </c>
      <c r="E36" s="16">
        <v>1</v>
      </c>
      <c r="F36" s="16" t="s">
        <v>40</v>
      </c>
      <c r="G36" s="56">
        <f t="shared" si="0"/>
        <v>26.403100775193799</v>
      </c>
      <c r="H36" s="56">
        <v>26.403100775193799</v>
      </c>
    </row>
    <row r="37" spans="1:8" s="30" customFormat="1" ht="33" customHeight="1">
      <c r="A37" s="15">
        <v>20</v>
      </c>
      <c r="B37" s="16">
        <v>7318159090</v>
      </c>
      <c r="C37" s="55" t="s">
        <v>76</v>
      </c>
      <c r="D37" s="16" t="s">
        <v>77</v>
      </c>
      <c r="E37" s="16">
        <v>1341</v>
      </c>
      <c r="F37" s="16" t="s">
        <v>40</v>
      </c>
      <c r="G37" s="56">
        <f t="shared" si="0"/>
        <v>0.18604651162790678</v>
      </c>
      <c r="H37" s="56">
        <v>249.488372093023</v>
      </c>
    </row>
    <row r="38" spans="1:8" s="30" customFormat="1" ht="33" customHeight="1">
      <c r="A38" s="15">
        <v>21</v>
      </c>
      <c r="B38" s="16">
        <v>8481400000</v>
      </c>
      <c r="C38" s="55" t="s">
        <v>78</v>
      </c>
      <c r="D38" s="16" t="s">
        <v>79</v>
      </c>
      <c r="E38" s="16">
        <v>12</v>
      </c>
      <c r="F38" s="16" t="s">
        <v>40</v>
      </c>
      <c r="G38" s="56">
        <f t="shared" si="0"/>
        <v>375.25581395348831</v>
      </c>
      <c r="H38" s="56">
        <v>4503.0697674418598</v>
      </c>
    </row>
    <row r="39" spans="1:8" s="30" customFormat="1" ht="33" customHeight="1">
      <c r="A39" s="15">
        <v>22</v>
      </c>
      <c r="B39" s="16">
        <v>8481400000</v>
      </c>
      <c r="C39" s="55" t="s">
        <v>44</v>
      </c>
      <c r="D39" s="16" t="s">
        <v>45</v>
      </c>
      <c r="E39" s="16">
        <v>3</v>
      </c>
      <c r="F39" s="16" t="s">
        <v>40</v>
      </c>
      <c r="G39" s="56">
        <f t="shared" si="0"/>
        <v>560.18604651162661</v>
      </c>
      <c r="H39" s="56">
        <v>1680.55813953488</v>
      </c>
    </row>
    <row r="40" spans="1:8" s="30" customFormat="1" ht="33" customHeight="1">
      <c r="A40" s="15">
        <v>23</v>
      </c>
      <c r="B40" s="16" t="s">
        <v>80</v>
      </c>
      <c r="C40" s="55" t="s">
        <v>81</v>
      </c>
      <c r="D40" s="16" t="s">
        <v>82</v>
      </c>
      <c r="E40" s="16">
        <v>8</v>
      </c>
      <c r="F40" s="16" t="s">
        <v>40</v>
      </c>
      <c r="G40" s="56">
        <f t="shared" si="0"/>
        <v>193.86046511627876</v>
      </c>
      <c r="H40" s="56">
        <v>1550.8837209302301</v>
      </c>
    </row>
    <row r="41" spans="1:8" s="30" customFormat="1" ht="33" customHeight="1">
      <c r="A41" s="15">
        <v>24</v>
      </c>
      <c r="B41" s="16" t="s">
        <v>83</v>
      </c>
      <c r="C41" s="55" t="s">
        <v>78</v>
      </c>
      <c r="D41" s="16" t="s">
        <v>79</v>
      </c>
      <c r="E41" s="16">
        <v>2</v>
      </c>
      <c r="F41" s="16" t="s">
        <v>40</v>
      </c>
      <c r="G41" s="56">
        <f t="shared" si="0"/>
        <v>526.13953488371999</v>
      </c>
      <c r="H41" s="56">
        <v>1052.27906976744</v>
      </c>
    </row>
    <row r="42" spans="1:8" s="30" customFormat="1" ht="33" customHeight="1">
      <c r="A42" s="15">
        <v>25</v>
      </c>
      <c r="B42" s="16" t="s">
        <v>83</v>
      </c>
      <c r="C42" s="55" t="s">
        <v>84</v>
      </c>
      <c r="D42" s="16" t="s">
        <v>85</v>
      </c>
      <c r="E42" s="16">
        <v>5</v>
      </c>
      <c r="F42" s="16" t="s">
        <v>40</v>
      </c>
      <c r="G42" s="56">
        <f t="shared" si="0"/>
        <v>65.116279069767401</v>
      </c>
      <c r="H42" s="56">
        <v>325.58139534883702</v>
      </c>
    </row>
    <row r="43" spans="1:8" s="30" customFormat="1" ht="33" customHeight="1">
      <c r="A43" s="15">
        <v>26</v>
      </c>
      <c r="B43" s="16" t="s">
        <v>83</v>
      </c>
      <c r="C43" s="55" t="s">
        <v>78</v>
      </c>
      <c r="D43" s="16" t="s">
        <v>79</v>
      </c>
      <c r="E43" s="16">
        <v>2</v>
      </c>
      <c r="F43" s="16" t="s">
        <v>40</v>
      </c>
      <c r="G43" s="56">
        <f t="shared" si="0"/>
        <v>129.488372093023</v>
      </c>
      <c r="H43" s="56">
        <v>258.97674418604601</v>
      </c>
    </row>
    <row r="44" spans="1:8" s="30" customFormat="1" ht="33" customHeight="1">
      <c r="A44" s="15">
        <v>27</v>
      </c>
      <c r="B44" s="16">
        <v>8481400000</v>
      </c>
      <c r="C44" s="55" t="s">
        <v>86</v>
      </c>
      <c r="D44" s="16" t="s">
        <v>87</v>
      </c>
      <c r="E44" s="16">
        <v>7</v>
      </c>
      <c r="F44" s="16" t="s">
        <v>40</v>
      </c>
      <c r="G44" s="56">
        <f t="shared" si="0"/>
        <v>158.88372093023284</v>
      </c>
      <c r="H44" s="56">
        <v>1112.1860465116299</v>
      </c>
    </row>
    <row r="45" spans="1:8" s="30" customFormat="1" ht="33" customHeight="1">
      <c r="A45" s="15">
        <v>28</v>
      </c>
      <c r="B45" s="16" t="s">
        <v>88</v>
      </c>
      <c r="C45" s="55" t="s">
        <v>89</v>
      </c>
      <c r="D45" s="16" t="s">
        <v>90</v>
      </c>
      <c r="E45" s="16">
        <v>5</v>
      </c>
      <c r="F45" s="16" t="s">
        <v>40</v>
      </c>
      <c r="G45" s="56">
        <f t="shared" si="0"/>
        <v>35.906976744185997</v>
      </c>
      <c r="H45" s="56">
        <v>179.53488372093</v>
      </c>
    </row>
    <row r="46" spans="1:8" s="30" customFormat="1" ht="33" customHeight="1">
      <c r="A46" s="15">
        <v>29</v>
      </c>
      <c r="B46" s="16" t="s">
        <v>83</v>
      </c>
      <c r="C46" s="55" t="s">
        <v>44</v>
      </c>
      <c r="D46" s="16" t="s">
        <v>45</v>
      </c>
      <c r="E46" s="16">
        <v>10</v>
      </c>
      <c r="F46" s="16" t="s">
        <v>40</v>
      </c>
      <c r="G46" s="56">
        <f t="shared" si="0"/>
        <v>145.488372093023</v>
      </c>
      <c r="H46" s="56">
        <v>1454.8837209302301</v>
      </c>
    </row>
    <row r="47" spans="1:8" s="30" customFormat="1" ht="33" customHeight="1">
      <c r="A47" s="15">
        <v>30</v>
      </c>
      <c r="B47" s="16" t="s">
        <v>83</v>
      </c>
      <c r="C47" s="55" t="s">
        <v>91</v>
      </c>
      <c r="D47" s="16" t="s">
        <v>92</v>
      </c>
      <c r="E47" s="16">
        <v>4</v>
      </c>
      <c r="F47" s="16" t="s">
        <v>40</v>
      </c>
      <c r="G47" s="56">
        <f t="shared" si="0"/>
        <v>51.720930232558253</v>
      </c>
      <c r="H47" s="56">
        <v>206.88372093023301</v>
      </c>
    </row>
    <row r="48" spans="1:8" s="30" customFormat="1" ht="33" customHeight="1">
      <c r="A48" s="15">
        <v>31</v>
      </c>
      <c r="B48" s="16" t="s">
        <v>83</v>
      </c>
      <c r="C48" s="55" t="s">
        <v>93</v>
      </c>
      <c r="D48" s="16" t="s">
        <v>94</v>
      </c>
      <c r="E48" s="16">
        <v>61</v>
      </c>
      <c r="F48" s="16" t="s">
        <v>40</v>
      </c>
      <c r="G48" s="56">
        <f t="shared" si="0"/>
        <v>7.0209683568433121</v>
      </c>
      <c r="H48" s="56">
        <v>428.27906976744202</v>
      </c>
    </row>
    <row r="49" spans="1:8" s="30" customFormat="1" ht="33" customHeight="1">
      <c r="A49" s="15">
        <v>32</v>
      </c>
      <c r="B49" s="16" t="s">
        <v>83</v>
      </c>
      <c r="C49" s="55" t="s">
        <v>44</v>
      </c>
      <c r="D49" s="16" t="s">
        <v>45</v>
      </c>
      <c r="E49" s="16">
        <v>12</v>
      </c>
      <c r="F49" s="16" t="s">
        <v>40</v>
      </c>
      <c r="G49" s="56">
        <f t="shared" si="0"/>
        <v>133.44186046511666</v>
      </c>
      <c r="H49" s="56">
        <v>1601.3023255814001</v>
      </c>
    </row>
    <row r="50" spans="1:8" s="30" customFormat="1" ht="33" customHeight="1">
      <c r="A50" s="15">
        <v>33</v>
      </c>
      <c r="B50" s="16">
        <v>7307990000</v>
      </c>
      <c r="C50" s="55" t="s">
        <v>95</v>
      </c>
      <c r="D50" s="16" t="s">
        <v>96</v>
      </c>
      <c r="E50" s="16">
        <v>1</v>
      </c>
      <c r="F50" s="16" t="s">
        <v>40</v>
      </c>
      <c r="G50" s="56">
        <f t="shared" si="0"/>
        <v>97.348837209302303</v>
      </c>
      <c r="H50" s="56">
        <v>97.348837209302303</v>
      </c>
    </row>
    <row r="51" spans="1:8" s="30" customFormat="1" ht="33" customHeight="1">
      <c r="A51" s="15">
        <v>34</v>
      </c>
      <c r="B51" s="16" t="s">
        <v>97</v>
      </c>
      <c r="C51" s="55" t="s">
        <v>98</v>
      </c>
      <c r="D51" s="16" t="s">
        <v>99</v>
      </c>
      <c r="E51" s="16">
        <v>34</v>
      </c>
      <c r="F51" s="16" t="s">
        <v>40</v>
      </c>
      <c r="G51" s="56">
        <f t="shared" ref="G51:G72" si="1">H51/E51</f>
        <v>27.480164158686733</v>
      </c>
      <c r="H51" s="56">
        <v>934.32558139534899</v>
      </c>
    </row>
    <row r="52" spans="1:8" s="30" customFormat="1" ht="33" customHeight="1">
      <c r="A52" s="15">
        <v>35</v>
      </c>
      <c r="B52" s="16" t="s">
        <v>100</v>
      </c>
      <c r="C52" s="55" t="s">
        <v>101</v>
      </c>
      <c r="D52" s="16" t="s">
        <v>102</v>
      </c>
      <c r="E52" s="16">
        <v>110</v>
      </c>
      <c r="F52" s="16" t="s">
        <v>40</v>
      </c>
      <c r="G52" s="56">
        <f t="shared" si="1"/>
        <v>0.92346723044397283</v>
      </c>
      <c r="H52" s="56">
        <v>101.58139534883701</v>
      </c>
    </row>
    <row r="53" spans="1:8" s="30" customFormat="1" ht="33" customHeight="1">
      <c r="A53" s="15">
        <v>36</v>
      </c>
      <c r="B53" s="16" t="s">
        <v>100</v>
      </c>
      <c r="C53" s="55" t="s">
        <v>103</v>
      </c>
      <c r="D53" s="16" t="s">
        <v>104</v>
      </c>
      <c r="E53" s="16">
        <v>144</v>
      </c>
      <c r="F53" s="16" t="s">
        <v>40</v>
      </c>
      <c r="G53" s="56">
        <f t="shared" si="1"/>
        <v>0.70671834625322916</v>
      </c>
      <c r="H53" s="56">
        <v>101.767441860465</v>
      </c>
    </row>
    <row r="54" spans="1:8" s="30" customFormat="1" ht="33" customHeight="1">
      <c r="A54" s="15">
        <v>37</v>
      </c>
      <c r="B54" s="16">
        <v>4016999090</v>
      </c>
      <c r="C54" s="55" t="s">
        <v>105</v>
      </c>
      <c r="D54" s="16" t="s">
        <v>106</v>
      </c>
      <c r="E54" s="16">
        <v>4</v>
      </c>
      <c r="F54" s="16" t="s">
        <v>40</v>
      </c>
      <c r="G54" s="56">
        <f t="shared" si="1"/>
        <v>43.434108527131748</v>
      </c>
      <c r="H54" s="56">
        <v>173.73643410852699</v>
      </c>
    </row>
    <row r="55" spans="1:8" s="30" customFormat="1" ht="33" customHeight="1">
      <c r="A55" s="15">
        <v>38</v>
      </c>
      <c r="B55" s="16" t="s">
        <v>83</v>
      </c>
      <c r="C55" s="55" t="s">
        <v>78</v>
      </c>
      <c r="D55" s="16" t="s">
        <v>107</v>
      </c>
      <c r="E55" s="16">
        <v>9</v>
      </c>
      <c r="F55" s="16" t="s">
        <v>40</v>
      </c>
      <c r="G55" s="56">
        <f t="shared" si="1"/>
        <v>221.76744186046554</v>
      </c>
      <c r="H55" s="56">
        <v>1995.9069767441899</v>
      </c>
    </row>
    <row r="56" spans="1:8" s="30" customFormat="1" ht="33" customHeight="1">
      <c r="A56" s="15">
        <v>39</v>
      </c>
      <c r="B56" s="16">
        <v>8421219990</v>
      </c>
      <c r="C56" s="55" t="s">
        <v>108</v>
      </c>
      <c r="D56" s="16" t="s">
        <v>109</v>
      </c>
      <c r="E56" s="16">
        <v>2</v>
      </c>
      <c r="F56" s="16" t="s">
        <v>40</v>
      </c>
      <c r="G56" s="56">
        <f t="shared" si="1"/>
        <v>1608.062015503875</v>
      </c>
      <c r="H56" s="56">
        <v>3216.1240310077501</v>
      </c>
    </row>
    <row r="57" spans="1:8" s="30" customFormat="1" ht="33" customHeight="1">
      <c r="A57" s="15">
        <v>40</v>
      </c>
      <c r="B57" s="16">
        <v>8537109090</v>
      </c>
      <c r="C57" s="55" t="s">
        <v>110</v>
      </c>
      <c r="D57" s="16" t="s">
        <v>111</v>
      </c>
      <c r="E57" s="16">
        <v>2</v>
      </c>
      <c r="F57" s="16" t="s">
        <v>43</v>
      </c>
      <c r="G57" s="56">
        <f t="shared" si="1"/>
        <v>2582.9457364341101</v>
      </c>
      <c r="H57" s="56">
        <v>5165.8914728682203</v>
      </c>
    </row>
    <row r="58" spans="1:8" s="30" customFormat="1" ht="33" customHeight="1">
      <c r="A58" s="15">
        <v>41</v>
      </c>
      <c r="B58" s="16">
        <v>8537109090</v>
      </c>
      <c r="C58" s="55" t="s">
        <v>112</v>
      </c>
      <c r="D58" s="16" t="s">
        <v>113</v>
      </c>
      <c r="E58" s="16">
        <v>13</v>
      </c>
      <c r="F58" s="16" t="s">
        <v>43</v>
      </c>
      <c r="G58" s="56">
        <f t="shared" si="1"/>
        <v>2758.2587954680998</v>
      </c>
      <c r="H58" s="56">
        <v>35857.364341085296</v>
      </c>
    </row>
    <row r="59" spans="1:8" s="30" customFormat="1" ht="33" customHeight="1">
      <c r="A59" s="15">
        <v>42</v>
      </c>
      <c r="B59" s="16">
        <v>8537109090</v>
      </c>
      <c r="C59" s="55" t="s">
        <v>114</v>
      </c>
      <c r="D59" s="16" t="s">
        <v>115</v>
      </c>
      <c r="E59" s="16">
        <v>3</v>
      </c>
      <c r="F59" s="16" t="s">
        <v>43</v>
      </c>
      <c r="G59" s="56">
        <f t="shared" si="1"/>
        <v>3118.3462532299732</v>
      </c>
      <c r="H59" s="56">
        <v>9355.03875968992</v>
      </c>
    </row>
    <row r="60" spans="1:8" s="30" customFormat="1" ht="33" customHeight="1">
      <c r="A60" s="15">
        <v>43</v>
      </c>
      <c r="B60" s="16">
        <v>8537109090</v>
      </c>
      <c r="C60" s="55" t="s">
        <v>116</v>
      </c>
      <c r="D60" s="16" t="s">
        <v>117</v>
      </c>
      <c r="E60" s="16">
        <v>5</v>
      </c>
      <c r="F60" s="16" t="s">
        <v>43</v>
      </c>
      <c r="G60" s="56">
        <f t="shared" si="1"/>
        <v>4537.3023255813996</v>
      </c>
      <c r="H60" s="56">
        <v>22686.511627906999</v>
      </c>
    </row>
    <row r="61" spans="1:8" s="30" customFormat="1" ht="33" customHeight="1">
      <c r="A61" s="15">
        <v>44</v>
      </c>
      <c r="B61" s="16">
        <v>8537209000</v>
      </c>
      <c r="C61" s="55" t="s">
        <v>118</v>
      </c>
      <c r="D61" s="16" t="s">
        <v>119</v>
      </c>
      <c r="E61" s="16">
        <v>1</v>
      </c>
      <c r="F61" s="16" t="s">
        <v>43</v>
      </c>
      <c r="G61" s="56">
        <f t="shared" si="1"/>
        <v>14368.992248062001</v>
      </c>
      <c r="H61" s="56">
        <v>14368.992248062001</v>
      </c>
    </row>
    <row r="62" spans="1:8" s="30" customFormat="1" ht="33" customHeight="1">
      <c r="A62" s="15">
        <v>45</v>
      </c>
      <c r="B62" s="16">
        <v>8537109090</v>
      </c>
      <c r="C62" s="55" t="s">
        <v>112</v>
      </c>
      <c r="D62" s="16" t="s">
        <v>113</v>
      </c>
      <c r="E62" s="16">
        <v>1</v>
      </c>
      <c r="F62" s="16" t="s">
        <v>43</v>
      </c>
      <c r="G62" s="56">
        <f t="shared" si="1"/>
        <v>2517.8294573643402</v>
      </c>
      <c r="H62" s="56">
        <v>2517.8294573643402</v>
      </c>
    </row>
    <row r="63" spans="1:8" s="30" customFormat="1" ht="33" customHeight="1">
      <c r="A63" s="15">
        <v>46</v>
      </c>
      <c r="B63" s="16">
        <v>8537109090</v>
      </c>
      <c r="C63" s="55" t="s">
        <v>120</v>
      </c>
      <c r="D63" s="16" t="s">
        <v>121</v>
      </c>
      <c r="E63" s="16">
        <v>6</v>
      </c>
      <c r="F63" s="16" t="s">
        <v>40</v>
      </c>
      <c r="G63" s="56">
        <f t="shared" si="1"/>
        <v>694.57364341085338</v>
      </c>
      <c r="H63" s="56">
        <v>4167.44186046512</v>
      </c>
    </row>
    <row r="64" spans="1:8" s="30" customFormat="1" ht="33" customHeight="1">
      <c r="A64" s="15">
        <v>47</v>
      </c>
      <c r="B64" s="16">
        <v>8537109090</v>
      </c>
      <c r="C64" s="55" t="s">
        <v>122</v>
      </c>
      <c r="D64" s="16" t="s">
        <v>123</v>
      </c>
      <c r="E64" s="16">
        <v>6</v>
      </c>
      <c r="F64" s="16" t="s">
        <v>40</v>
      </c>
      <c r="G64" s="56">
        <f t="shared" si="1"/>
        <v>553.48837209302326</v>
      </c>
      <c r="H64" s="56">
        <v>3320.9302325581398</v>
      </c>
    </row>
    <row r="65" spans="1:8" s="30" customFormat="1" ht="33" customHeight="1">
      <c r="A65" s="15">
        <v>48</v>
      </c>
      <c r="B65" s="16">
        <v>8537109090</v>
      </c>
      <c r="C65" s="55" t="s">
        <v>124</v>
      </c>
      <c r="D65" s="16" t="s">
        <v>125</v>
      </c>
      <c r="E65" s="16">
        <v>24</v>
      </c>
      <c r="F65" s="16" t="s">
        <v>40</v>
      </c>
      <c r="G65" s="56">
        <f t="shared" si="1"/>
        <v>197.88113695090456</v>
      </c>
      <c r="H65" s="56">
        <v>4749.1472868217097</v>
      </c>
    </row>
    <row r="66" spans="1:8" s="30" customFormat="1" ht="33" customHeight="1">
      <c r="A66" s="15">
        <v>49</v>
      </c>
      <c r="B66" s="16">
        <v>8537109090</v>
      </c>
      <c r="C66" s="55" t="s">
        <v>126</v>
      </c>
      <c r="D66" s="16" t="s">
        <v>127</v>
      </c>
      <c r="E66" s="16">
        <v>2</v>
      </c>
      <c r="F66" s="16" t="s">
        <v>43</v>
      </c>
      <c r="G66" s="56">
        <f t="shared" si="1"/>
        <v>217.05426356589149</v>
      </c>
      <c r="H66" s="56">
        <v>434.10852713178298</v>
      </c>
    </row>
    <row r="67" spans="1:8" s="30" customFormat="1" ht="33" customHeight="1">
      <c r="A67" s="15">
        <v>50</v>
      </c>
      <c r="B67" s="16">
        <v>4008210000</v>
      </c>
      <c r="C67" s="55" t="s">
        <v>128</v>
      </c>
      <c r="D67" s="16" t="s">
        <v>129</v>
      </c>
      <c r="E67" s="16">
        <v>60</v>
      </c>
      <c r="F67" s="16" t="s">
        <v>40</v>
      </c>
      <c r="G67" s="56">
        <f t="shared" si="1"/>
        <v>78.139534883720998</v>
      </c>
      <c r="H67" s="56">
        <v>4688.3720930232603</v>
      </c>
    </row>
    <row r="68" spans="1:8" s="30" customFormat="1" ht="33" customHeight="1">
      <c r="A68" s="15">
        <v>51</v>
      </c>
      <c r="B68" s="16" t="s">
        <v>130</v>
      </c>
      <c r="C68" s="55" t="s">
        <v>131</v>
      </c>
      <c r="D68" s="16" t="s">
        <v>132</v>
      </c>
      <c r="E68" s="16">
        <v>36</v>
      </c>
      <c r="F68" s="16" t="s">
        <v>40</v>
      </c>
      <c r="G68" s="56">
        <f t="shared" si="1"/>
        <v>55.813953488372221</v>
      </c>
      <c r="H68" s="56">
        <v>2009.3023255814001</v>
      </c>
    </row>
    <row r="69" spans="1:8" s="30" customFormat="1" ht="33" customHeight="1">
      <c r="A69" s="15">
        <v>52</v>
      </c>
      <c r="B69" s="16">
        <v>3923290000</v>
      </c>
      <c r="C69" s="55" t="s">
        <v>133</v>
      </c>
      <c r="D69" s="16" t="s">
        <v>134</v>
      </c>
      <c r="E69" s="16">
        <v>16500</v>
      </c>
      <c r="F69" s="16" t="s">
        <v>40</v>
      </c>
      <c r="G69" s="56">
        <f t="shared" si="1"/>
        <v>4.8062015503875939</v>
      </c>
      <c r="H69" s="56">
        <v>79302.3255813953</v>
      </c>
    </row>
    <row r="70" spans="1:8" s="30" customFormat="1" ht="33" customHeight="1">
      <c r="A70" s="15">
        <v>53</v>
      </c>
      <c r="B70" s="16" t="s">
        <v>135</v>
      </c>
      <c r="C70" s="55" t="s">
        <v>112</v>
      </c>
      <c r="D70" s="16" t="s">
        <v>113</v>
      </c>
      <c r="E70" s="16">
        <v>3</v>
      </c>
      <c r="F70" s="16" t="s">
        <v>43</v>
      </c>
      <c r="G70" s="56">
        <f t="shared" si="1"/>
        <v>2242.8940568475468</v>
      </c>
      <c r="H70" s="56">
        <v>6728.6821705426401</v>
      </c>
    </row>
    <row r="71" spans="1:8" s="30" customFormat="1" ht="33" customHeight="1">
      <c r="A71" s="15">
        <v>54</v>
      </c>
      <c r="B71" s="16" t="s">
        <v>135</v>
      </c>
      <c r="C71" s="55" t="s">
        <v>136</v>
      </c>
      <c r="D71" s="16" t="s">
        <v>137</v>
      </c>
      <c r="E71" s="16">
        <v>1</v>
      </c>
      <c r="F71" s="16" t="s">
        <v>43</v>
      </c>
      <c r="G71" s="56">
        <f t="shared" si="1"/>
        <v>340.77519379845</v>
      </c>
      <c r="H71" s="56">
        <v>340.77519379845</v>
      </c>
    </row>
    <row r="72" spans="1:8" s="30" customFormat="1" ht="33" customHeight="1">
      <c r="A72" s="15">
        <v>55</v>
      </c>
      <c r="B72" s="16" t="s">
        <v>135</v>
      </c>
      <c r="C72" s="55" t="s">
        <v>138</v>
      </c>
      <c r="D72" s="16" t="s">
        <v>139</v>
      </c>
      <c r="E72" s="16">
        <v>4</v>
      </c>
      <c r="F72" s="16" t="s">
        <v>43</v>
      </c>
      <c r="G72" s="56">
        <f t="shared" si="1"/>
        <v>336.43410852713248</v>
      </c>
      <c r="H72" s="56">
        <v>1345.7364341085299</v>
      </c>
    </row>
    <row r="73" spans="1:8" s="30" customFormat="1" ht="30" customHeight="1">
      <c r="A73" s="15"/>
      <c r="B73" s="16"/>
      <c r="C73" s="55"/>
      <c r="D73" s="16"/>
      <c r="E73" s="16"/>
      <c r="F73" s="16"/>
      <c r="G73" s="56"/>
      <c r="H73" s="56"/>
    </row>
    <row r="74" spans="1:8" s="30" customFormat="1" ht="21" customHeight="1">
      <c r="A74" s="15"/>
      <c r="B74" s="16"/>
      <c r="C74" s="16"/>
      <c r="D74" s="16"/>
      <c r="E74" s="16"/>
      <c r="F74" s="16"/>
      <c r="G74" s="56"/>
      <c r="H74" s="56"/>
    </row>
    <row r="75" spans="1:8" s="14" customFormat="1" ht="17.100000000000001" customHeight="1">
      <c r="A75" s="43" t="s">
        <v>140</v>
      </c>
      <c r="B75" s="57"/>
      <c r="C75" s="23"/>
      <c r="D75" s="23"/>
      <c r="E75" s="43">
        <f>SUM(E18:E74)</f>
        <v>21423</v>
      </c>
      <c r="F75" s="43"/>
      <c r="G75" s="58"/>
      <c r="H75" s="58">
        <f>SUM(H18:H74)</f>
        <v>250251.65891472867</v>
      </c>
    </row>
    <row r="76" spans="1:8" s="44" customFormat="1">
      <c r="B76" s="59"/>
      <c r="C76" s="31"/>
      <c r="D76" s="60"/>
      <c r="G76" s="61" t="s">
        <v>141</v>
      </c>
      <c r="H76" s="62"/>
    </row>
    <row r="77" spans="1:8" s="44" customFormat="1">
      <c r="B77" s="59"/>
      <c r="C77" s="31"/>
      <c r="D77" s="60"/>
      <c r="G77" s="61" t="s">
        <v>142</v>
      </c>
      <c r="H77" s="62">
        <v>50000</v>
      </c>
    </row>
    <row r="78" spans="1:8" s="44" customFormat="1">
      <c r="B78" s="59"/>
      <c r="C78" s="31"/>
      <c r="D78" s="60"/>
      <c r="G78" s="61" t="s">
        <v>143</v>
      </c>
      <c r="H78" s="62"/>
    </row>
    <row r="79" spans="1:8" s="44" customFormat="1">
      <c r="B79" s="63" t="s">
        <v>144</v>
      </c>
      <c r="C79" s="31"/>
      <c r="D79" s="60"/>
      <c r="G79" s="12" t="s">
        <v>145</v>
      </c>
      <c r="H79" s="64">
        <f>H75+H77</f>
        <v>300251.65891472867</v>
      </c>
    </row>
    <row r="80" spans="1:8" s="44" customFormat="1">
      <c r="B80" s="31" t="s">
        <v>146</v>
      </c>
      <c r="G80" s="65"/>
      <c r="H80" s="66"/>
    </row>
    <row r="81" spans="1:8" s="44" customFormat="1">
      <c r="B81" s="59"/>
      <c r="G81" s="70">
        <f>H8</f>
        <v>44316</v>
      </c>
      <c r="H81" s="70"/>
    </row>
    <row r="82" spans="1:8" s="44" customFormat="1">
      <c r="B82" s="59"/>
      <c r="C82" s="60"/>
      <c r="D82" s="60"/>
      <c r="G82" s="12"/>
      <c r="H82" s="12"/>
    </row>
    <row r="83" spans="1:8" s="44" customFormat="1" ht="15.75">
      <c r="A83" s="67"/>
      <c r="B83" s="67"/>
      <c r="C83" s="68"/>
      <c r="D83" s="68"/>
      <c r="E83" s="67"/>
      <c r="F83" s="68"/>
      <c r="G83" s="67"/>
      <c r="H83" s="67"/>
    </row>
    <row r="84" spans="1:8">
      <c r="C84" s="69"/>
      <c r="D84" s="69"/>
    </row>
    <row r="85" spans="1:8">
      <c r="C85" s="69"/>
      <c r="D85" s="69"/>
    </row>
    <row r="86" spans="1:8">
      <c r="C86" s="69"/>
      <c r="D86" s="69"/>
    </row>
    <row r="87" spans="1:8">
      <c r="C87" s="69"/>
      <c r="D87" s="69"/>
    </row>
    <row r="88" spans="1:8">
      <c r="C88" s="69"/>
      <c r="D88" s="69"/>
    </row>
    <row r="89" spans="1:8">
      <c r="C89" s="69"/>
      <c r="D89" s="69"/>
    </row>
    <row r="90" spans="1:8">
      <c r="C90" s="69"/>
      <c r="D90" s="69"/>
    </row>
    <row r="91" spans="1:8">
      <c r="C91" s="69"/>
      <c r="D91" s="69"/>
    </row>
    <row r="92" spans="1:8">
      <c r="C92" s="69"/>
      <c r="D92" s="69"/>
    </row>
    <row r="93" spans="1:8">
      <c r="C93" s="69"/>
      <c r="D93" s="69"/>
    </row>
    <row r="94" spans="1:8">
      <c r="C94" s="69"/>
      <c r="D94" s="69"/>
    </row>
    <row r="95" spans="1:8">
      <c r="C95" s="69"/>
      <c r="D95" s="69"/>
    </row>
    <row r="96" spans="1:8">
      <c r="C96" s="69"/>
      <c r="D96" s="69"/>
    </row>
    <row r="97" spans="3:4">
      <c r="C97" s="69"/>
      <c r="D97" s="69"/>
    </row>
    <row r="98" spans="3:4">
      <c r="C98" s="69"/>
      <c r="D98" s="69"/>
    </row>
    <row r="99" spans="3:4">
      <c r="C99" s="69"/>
      <c r="D99" s="69"/>
    </row>
    <row r="100" spans="3:4">
      <c r="C100" s="69"/>
      <c r="D100" s="69"/>
    </row>
    <row r="101" spans="3:4">
      <c r="C101" s="69"/>
      <c r="D101" s="69"/>
    </row>
    <row r="102" spans="3:4">
      <c r="C102" s="69"/>
      <c r="D102" s="69"/>
    </row>
    <row r="103" spans="3:4">
      <c r="C103" s="69"/>
      <c r="D103" s="69"/>
    </row>
    <row r="104" spans="3:4">
      <c r="C104" s="69"/>
      <c r="D104" s="69"/>
    </row>
    <row r="105" spans="3:4">
      <c r="C105" s="69"/>
      <c r="D105" s="69"/>
    </row>
    <row r="106" spans="3:4">
      <c r="C106" s="69"/>
      <c r="D106" s="69"/>
    </row>
    <row r="107" spans="3:4">
      <c r="C107" s="69"/>
      <c r="D107" s="69"/>
    </row>
    <row r="108" spans="3:4">
      <c r="C108" s="69"/>
      <c r="D108" s="69"/>
    </row>
    <row r="109" spans="3:4">
      <c r="C109" s="69"/>
      <c r="D109" s="69"/>
    </row>
    <row r="110" spans="3:4">
      <c r="C110" s="69"/>
      <c r="D110" s="69"/>
    </row>
    <row r="111" spans="3:4">
      <c r="C111" s="69"/>
      <c r="D111" s="69"/>
    </row>
    <row r="112" spans="3:4">
      <c r="C112" s="69"/>
      <c r="D112" s="69"/>
    </row>
    <row r="113" spans="3:4">
      <c r="C113" s="69"/>
      <c r="D113" s="69"/>
    </row>
    <row r="114" spans="3:4">
      <c r="C114" s="69"/>
      <c r="D114" s="69"/>
    </row>
    <row r="115" spans="3:4">
      <c r="C115" s="69"/>
      <c r="D115" s="69"/>
    </row>
    <row r="116" spans="3:4">
      <c r="C116" s="69"/>
      <c r="D116" s="69"/>
    </row>
    <row r="117" spans="3:4">
      <c r="C117" s="69"/>
      <c r="D117" s="69"/>
    </row>
    <row r="118" spans="3:4">
      <c r="C118" s="69"/>
      <c r="D118" s="69"/>
    </row>
    <row r="119" spans="3:4">
      <c r="C119" s="69"/>
      <c r="D119" s="69"/>
    </row>
    <row r="120" spans="3:4">
      <c r="C120" s="69"/>
      <c r="D120" s="69"/>
    </row>
    <row r="121" spans="3:4">
      <c r="C121" s="69"/>
      <c r="D121" s="69"/>
    </row>
    <row r="122" spans="3:4">
      <c r="C122" s="69"/>
      <c r="D122" s="69"/>
    </row>
    <row r="123" spans="3:4">
      <c r="C123" s="69"/>
      <c r="D123" s="69"/>
    </row>
    <row r="124" spans="3:4">
      <c r="C124" s="69"/>
      <c r="D124" s="69"/>
    </row>
    <row r="125" spans="3:4">
      <c r="C125" s="69"/>
      <c r="D125" s="69"/>
    </row>
    <row r="126" spans="3:4">
      <c r="C126" s="69"/>
      <c r="D126" s="69"/>
    </row>
    <row r="127" spans="3:4">
      <c r="C127" s="69"/>
      <c r="D127" s="69"/>
    </row>
    <row r="128" spans="3:4">
      <c r="C128" s="69"/>
      <c r="D128" s="69"/>
    </row>
    <row r="129" spans="3:4">
      <c r="C129" s="69"/>
      <c r="D129" s="69"/>
    </row>
    <row r="130" spans="3:4">
      <c r="C130" s="69"/>
      <c r="D130" s="69"/>
    </row>
    <row r="131" spans="3:4">
      <c r="C131" s="69"/>
      <c r="D131" s="69"/>
    </row>
    <row r="132" spans="3:4">
      <c r="C132" s="69"/>
      <c r="D132" s="69"/>
    </row>
    <row r="133" spans="3:4">
      <c r="C133" s="69"/>
      <c r="D133" s="69"/>
    </row>
    <row r="134" spans="3:4">
      <c r="C134" s="69"/>
      <c r="D134" s="69"/>
    </row>
    <row r="135" spans="3:4">
      <c r="C135" s="69"/>
      <c r="D135" s="69"/>
    </row>
    <row r="136" spans="3:4">
      <c r="C136" s="69"/>
      <c r="D136" s="69"/>
    </row>
    <row r="137" spans="3:4">
      <c r="C137" s="69"/>
      <c r="D137" s="69"/>
    </row>
    <row r="138" spans="3:4">
      <c r="C138" s="69"/>
      <c r="D138" s="69"/>
    </row>
    <row r="139" spans="3:4">
      <c r="C139" s="69"/>
      <c r="D139" s="69"/>
    </row>
    <row r="140" spans="3:4">
      <c r="C140" s="69"/>
      <c r="D140" s="69"/>
    </row>
    <row r="141" spans="3:4">
      <c r="C141" s="69"/>
      <c r="D141" s="69"/>
    </row>
  </sheetData>
  <autoFilter ref="A17:H81" xr:uid="{00000000-0009-0000-0000-000000000000}"/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G81:H81"/>
    <mergeCell ref="A15:H15"/>
    <mergeCell ref="C16:D16"/>
    <mergeCell ref="E16:F16"/>
    <mergeCell ref="C17:D17"/>
    <mergeCell ref="E17:F17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80"/>
  <sheetViews>
    <sheetView tabSelected="1" view="pageBreakPreview" topLeftCell="A57" zoomScale="60" zoomScaleNormal="100" workbookViewId="0">
      <selection activeCell="M22" sqref="M22"/>
    </sheetView>
  </sheetViews>
  <sheetFormatPr defaultColWidth="8.6640625" defaultRowHeight="11.25"/>
  <cols>
    <col min="1" max="1" width="8.33203125" customWidth="1"/>
    <col min="2" max="2" width="15.6640625" customWidth="1"/>
    <col min="3" max="3" width="20.5" customWidth="1"/>
    <col min="4" max="4" width="14.1640625" customWidth="1"/>
    <col min="5" max="5" width="13.6640625" customWidth="1"/>
    <col min="6" max="6" width="10.33203125" customWidth="1"/>
    <col min="7" max="7" width="10.1640625" customWidth="1"/>
    <col min="8" max="8" width="9.5" customWidth="1"/>
    <col min="9" max="9" width="11.33203125" customWidth="1"/>
  </cols>
  <sheetData>
    <row r="1" spans="1:9" ht="18.75">
      <c r="A1" s="94" t="str">
        <f>清关发票!A1</f>
        <v>BEIJING MENERGY TRADING LIMITED</v>
      </c>
      <c r="B1" s="94"/>
      <c r="C1" s="94"/>
      <c r="D1" s="94"/>
      <c r="E1" s="117"/>
      <c r="F1" s="93"/>
      <c r="G1" s="94"/>
      <c r="H1" s="94"/>
      <c r="I1" s="94"/>
    </row>
    <row r="2" spans="1:9" ht="36" customHeight="1">
      <c r="A2" s="9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5"/>
      <c r="C2" s="95"/>
      <c r="D2" s="95"/>
      <c r="E2" s="118"/>
      <c r="F2" s="95"/>
      <c r="G2" s="95"/>
      <c r="H2" s="95"/>
      <c r="I2" s="95"/>
    </row>
    <row r="3" spans="1:9" ht="18.75">
      <c r="A3" s="119" t="str">
        <f>清关发票!A3</f>
        <v>北京众诚城商贸有限公司</v>
      </c>
      <c r="B3" s="94"/>
      <c r="C3" s="94"/>
      <c r="D3" s="94"/>
      <c r="E3" s="117"/>
      <c r="F3" s="93"/>
      <c r="G3" s="94"/>
      <c r="H3" s="94"/>
      <c r="I3" s="94"/>
    </row>
    <row r="4" spans="1:9" ht="18.75">
      <c r="A4" s="94" t="s">
        <v>147</v>
      </c>
      <c r="B4" s="94"/>
      <c r="C4" s="94"/>
      <c r="D4" s="94"/>
      <c r="E4" s="117"/>
      <c r="F4" s="93"/>
      <c r="G4" s="94"/>
      <c r="H4" s="94"/>
      <c r="I4" s="94"/>
    </row>
    <row r="5" spans="1:9" ht="18.75">
      <c r="A5" s="119" t="s">
        <v>148</v>
      </c>
      <c r="B5" s="94"/>
      <c r="C5" s="94"/>
      <c r="D5" s="94"/>
      <c r="E5" s="117"/>
      <c r="F5" s="93"/>
      <c r="G5" s="94"/>
      <c r="H5" s="94"/>
      <c r="I5" s="94"/>
    </row>
    <row r="6" spans="1:9" ht="12">
      <c r="A6" s="89" t="s">
        <v>5</v>
      </c>
      <c r="B6" s="89"/>
      <c r="C6" s="89"/>
      <c r="D6" s="2"/>
      <c r="E6" s="115" t="s">
        <v>149</v>
      </c>
      <c r="F6" s="115"/>
      <c r="G6" s="116" t="str">
        <f>清关发票!G6</f>
        <v>EMBMT20210506S-56</v>
      </c>
      <c r="H6" s="116"/>
      <c r="I6" s="116"/>
    </row>
    <row r="7" spans="1:9" ht="12">
      <c r="A7" s="86" t="s">
        <v>8</v>
      </c>
      <c r="B7" s="86"/>
      <c r="C7" s="86"/>
      <c r="D7" s="3"/>
      <c r="E7" s="4" t="s">
        <v>9</v>
      </c>
      <c r="F7" s="4"/>
      <c r="G7" s="92" t="str">
        <f>G6</f>
        <v>EMBMT20210506S-56</v>
      </c>
      <c r="H7" s="92"/>
      <c r="I7" s="92"/>
    </row>
    <row r="8" spans="1:9" ht="12">
      <c r="A8" s="85" t="s">
        <v>10</v>
      </c>
      <c r="B8" s="85"/>
      <c r="C8" s="85"/>
      <c r="D8" s="3"/>
      <c r="E8" s="111" t="s">
        <v>150</v>
      </c>
      <c r="F8" s="79"/>
      <c r="G8" s="79"/>
      <c r="H8" s="113">
        <f>清关发票!H8</f>
        <v>44316</v>
      </c>
      <c r="I8" s="113"/>
    </row>
    <row r="9" spans="1:9" ht="12">
      <c r="A9" s="86" t="s">
        <v>12</v>
      </c>
      <c r="B9" s="86"/>
      <c r="C9" s="86"/>
      <c r="D9" s="3"/>
      <c r="E9" s="111" t="s">
        <v>13</v>
      </c>
      <c r="F9" s="79"/>
      <c r="G9" s="79"/>
      <c r="H9" s="113">
        <f>H8</f>
        <v>44316</v>
      </c>
      <c r="I9" s="113"/>
    </row>
    <row r="10" spans="1:9" ht="12">
      <c r="A10" s="6" t="s">
        <v>14</v>
      </c>
      <c r="B10" s="86" t="s">
        <v>15</v>
      </c>
      <c r="C10" s="86"/>
      <c r="D10" s="3"/>
      <c r="E10" s="111" t="s">
        <v>16</v>
      </c>
      <c r="F10" s="79"/>
      <c r="G10" s="79"/>
      <c r="H10" s="113"/>
      <c r="I10" s="113"/>
    </row>
    <row r="11" spans="1:9" ht="90" customHeight="1">
      <c r="A11" s="82" t="s">
        <v>18</v>
      </c>
      <c r="B11" s="82"/>
      <c r="C11" s="82"/>
      <c r="D11" s="3"/>
      <c r="E11" s="114" t="s">
        <v>19</v>
      </c>
      <c r="F11" s="83"/>
      <c r="G11" s="83"/>
      <c r="H11" s="113"/>
      <c r="I11" s="113"/>
    </row>
    <row r="12" spans="1:9" ht="12.75">
      <c r="A12" s="81" t="s">
        <v>20</v>
      </c>
      <c r="B12" s="81"/>
      <c r="C12" s="81"/>
      <c r="D12" s="81"/>
      <c r="E12" s="111" t="s">
        <v>21</v>
      </c>
      <c r="F12" s="79"/>
      <c r="G12" s="112"/>
      <c r="H12" s="112"/>
      <c r="I12" s="112"/>
    </row>
    <row r="13" spans="1:9" ht="12.75">
      <c r="A13" s="81" t="s">
        <v>22</v>
      </c>
      <c r="B13" s="81"/>
      <c r="C13" s="81"/>
      <c r="D13" s="81"/>
      <c r="E13" s="111" t="s">
        <v>23</v>
      </c>
      <c r="F13" s="79"/>
      <c r="G13" s="112"/>
      <c r="H13" s="112"/>
      <c r="I13" s="112"/>
    </row>
    <row r="14" spans="1:9" ht="12">
      <c r="A14" s="79" t="s">
        <v>151</v>
      </c>
      <c r="B14" s="79"/>
      <c r="C14" s="76"/>
      <c r="D14" s="76"/>
      <c r="E14" s="76"/>
      <c r="F14" s="76"/>
      <c r="G14" s="76"/>
      <c r="H14" s="76"/>
      <c r="I14" s="76"/>
    </row>
    <row r="15" spans="1:9" ht="12">
      <c r="A15" s="79" t="s">
        <v>25</v>
      </c>
      <c r="B15" s="79"/>
      <c r="C15" s="79"/>
      <c r="D15" s="79"/>
      <c r="E15" s="108"/>
      <c r="F15" s="109"/>
      <c r="G15" s="71"/>
      <c r="H15" s="71"/>
      <c r="I15" s="71"/>
    </row>
    <row r="16" spans="1:9" ht="21" customHeight="1">
      <c r="A16" s="9" t="s">
        <v>152</v>
      </c>
      <c r="B16" s="110" t="s">
        <v>28</v>
      </c>
      <c r="C16" s="110"/>
      <c r="D16" s="10" t="s">
        <v>153</v>
      </c>
      <c r="E16" s="11" t="s">
        <v>154</v>
      </c>
      <c r="F16" s="8" t="s">
        <v>155</v>
      </c>
      <c r="G16" s="12" t="s">
        <v>156</v>
      </c>
      <c r="H16" s="74" t="s">
        <v>29</v>
      </c>
      <c r="I16" s="74"/>
    </row>
    <row r="17" spans="1:9" ht="30" customHeight="1">
      <c r="A17" s="8" t="s">
        <v>32</v>
      </c>
      <c r="B17" s="75" t="s">
        <v>34</v>
      </c>
      <c r="C17" s="75"/>
      <c r="D17" s="11" t="s">
        <v>157</v>
      </c>
      <c r="E17" s="11" t="s">
        <v>158</v>
      </c>
      <c r="F17" s="8" t="s">
        <v>159</v>
      </c>
      <c r="G17" s="13" t="s">
        <v>160</v>
      </c>
      <c r="H17" s="102" t="s">
        <v>35</v>
      </c>
      <c r="I17" s="102"/>
    </row>
    <row r="18" spans="1:9" s="1" customFormat="1" ht="24" customHeight="1">
      <c r="A18" s="15">
        <v>1</v>
      </c>
      <c r="B18" s="16" t="s">
        <v>38</v>
      </c>
      <c r="C18" s="16" t="s">
        <v>39</v>
      </c>
      <c r="D18" s="17">
        <v>1040</v>
      </c>
      <c r="E18" s="17">
        <v>920</v>
      </c>
      <c r="F18" s="18">
        <v>5.6079999999999997</v>
      </c>
      <c r="G18" s="19">
        <v>8</v>
      </c>
      <c r="H18" s="17">
        <v>8</v>
      </c>
      <c r="I18" s="16" t="s">
        <v>40</v>
      </c>
    </row>
    <row r="19" spans="1:9" s="1" customFormat="1" ht="24" customHeight="1">
      <c r="A19" s="15">
        <v>2</v>
      </c>
      <c r="B19" s="16" t="s">
        <v>41</v>
      </c>
      <c r="C19" s="16" t="s">
        <v>42</v>
      </c>
      <c r="D19" s="17">
        <v>665</v>
      </c>
      <c r="E19" s="17">
        <v>575</v>
      </c>
      <c r="F19" s="18">
        <v>1.784</v>
      </c>
      <c r="G19" s="19">
        <v>2</v>
      </c>
      <c r="H19" s="17">
        <v>1</v>
      </c>
      <c r="I19" s="16" t="s">
        <v>43</v>
      </c>
    </row>
    <row r="20" spans="1:9" s="1" customFormat="1" ht="24" customHeight="1">
      <c r="A20" s="15">
        <v>3</v>
      </c>
      <c r="B20" s="16" t="s">
        <v>44</v>
      </c>
      <c r="C20" s="16" t="s">
        <v>45</v>
      </c>
      <c r="D20" s="17">
        <v>1273</v>
      </c>
      <c r="E20" s="17">
        <v>1219</v>
      </c>
      <c r="F20" s="18">
        <v>1.111</v>
      </c>
      <c r="G20" s="19">
        <v>1</v>
      </c>
      <c r="H20" s="17">
        <v>66</v>
      </c>
      <c r="I20" s="16" t="s">
        <v>40</v>
      </c>
    </row>
    <row r="21" spans="1:9" s="1" customFormat="1" ht="24" customHeight="1">
      <c r="A21" s="15">
        <v>4</v>
      </c>
      <c r="B21" s="16" t="s">
        <v>44</v>
      </c>
      <c r="C21" s="16" t="s">
        <v>45</v>
      </c>
      <c r="D21" s="17">
        <v>901</v>
      </c>
      <c r="E21" s="17">
        <v>856</v>
      </c>
      <c r="F21" s="18">
        <v>0.83</v>
      </c>
      <c r="G21" s="19">
        <v>1</v>
      </c>
      <c r="H21" s="17">
        <v>38</v>
      </c>
      <c r="I21" s="16" t="s">
        <v>40</v>
      </c>
    </row>
    <row r="22" spans="1:9" s="1" customFormat="1" ht="24" customHeight="1">
      <c r="A22" s="15">
        <v>5</v>
      </c>
      <c r="B22" s="16" t="s">
        <v>46</v>
      </c>
      <c r="C22" s="16" t="s">
        <v>47</v>
      </c>
      <c r="D22" s="17">
        <v>282.38</v>
      </c>
      <c r="E22" s="17">
        <v>262</v>
      </c>
      <c r="F22" s="105">
        <v>0.70199999999999996</v>
      </c>
      <c r="G22" s="101">
        <v>1</v>
      </c>
      <c r="H22" s="17">
        <v>15</v>
      </c>
      <c r="I22" s="16" t="s">
        <v>40</v>
      </c>
    </row>
    <row r="23" spans="1:9" s="1" customFormat="1" ht="24" customHeight="1">
      <c r="A23" s="15">
        <v>6</v>
      </c>
      <c r="B23" s="16" t="s">
        <v>48</v>
      </c>
      <c r="C23" s="16" t="s">
        <v>49</v>
      </c>
      <c r="D23" s="17">
        <v>70.06</v>
      </c>
      <c r="E23" s="17">
        <v>65</v>
      </c>
      <c r="F23" s="106"/>
      <c r="G23" s="101"/>
      <c r="H23" s="17">
        <v>4</v>
      </c>
      <c r="I23" s="16" t="s">
        <v>40</v>
      </c>
    </row>
    <row r="24" spans="1:9" s="1" customFormat="1" ht="24" customHeight="1">
      <c r="A24" s="15">
        <v>7</v>
      </c>
      <c r="B24" s="16" t="s">
        <v>50</v>
      </c>
      <c r="C24" s="16" t="s">
        <v>51</v>
      </c>
      <c r="D24" s="17">
        <v>98.08</v>
      </c>
      <c r="E24" s="17">
        <v>91</v>
      </c>
      <c r="F24" s="106"/>
      <c r="G24" s="101"/>
      <c r="H24" s="17">
        <v>5</v>
      </c>
      <c r="I24" s="16" t="s">
        <v>40</v>
      </c>
    </row>
    <row r="25" spans="1:9" s="1" customFormat="1" ht="24" customHeight="1">
      <c r="A25" s="15">
        <v>8</v>
      </c>
      <c r="B25" s="16" t="s">
        <v>52</v>
      </c>
      <c r="C25" s="16" t="s">
        <v>53</v>
      </c>
      <c r="D25" s="17">
        <v>21.56</v>
      </c>
      <c r="E25" s="17">
        <v>20</v>
      </c>
      <c r="F25" s="106"/>
      <c r="G25" s="101"/>
      <c r="H25" s="17">
        <v>1</v>
      </c>
      <c r="I25" s="16" t="s">
        <v>40</v>
      </c>
    </row>
    <row r="26" spans="1:9" s="1" customFormat="1" ht="24" customHeight="1">
      <c r="A26" s="15">
        <v>9</v>
      </c>
      <c r="B26" s="16" t="s">
        <v>54</v>
      </c>
      <c r="C26" s="16" t="s">
        <v>55</v>
      </c>
      <c r="D26" s="17">
        <v>81.92</v>
      </c>
      <c r="E26" s="17">
        <v>76</v>
      </c>
      <c r="F26" s="106"/>
      <c r="G26" s="101"/>
      <c r="H26" s="17">
        <v>4</v>
      </c>
      <c r="I26" s="16" t="s">
        <v>40</v>
      </c>
    </row>
    <row r="27" spans="1:9" s="1" customFormat="1" ht="24" customHeight="1">
      <c r="A27" s="15">
        <v>10</v>
      </c>
      <c r="B27" s="16" t="s">
        <v>57</v>
      </c>
      <c r="C27" s="16" t="s">
        <v>58</v>
      </c>
      <c r="D27" s="17">
        <v>75.34</v>
      </c>
      <c r="E27" s="17">
        <v>70</v>
      </c>
      <c r="F27" s="105">
        <v>1.139</v>
      </c>
      <c r="G27" s="101">
        <v>1</v>
      </c>
      <c r="H27" s="17">
        <v>19</v>
      </c>
      <c r="I27" s="16" t="s">
        <v>40</v>
      </c>
    </row>
    <row r="28" spans="1:9" s="1" customFormat="1" ht="24" customHeight="1">
      <c r="A28" s="15">
        <v>11</v>
      </c>
      <c r="B28" s="16" t="s">
        <v>60</v>
      </c>
      <c r="C28" s="16" t="s">
        <v>61</v>
      </c>
      <c r="D28" s="17">
        <v>594.15</v>
      </c>
      <c r="E28" s="17">
        <v>552</v>
      </c>
      <c r="F28" s="106"/>
      <c r="G28" s="101"/>
      <c r="H28" s="17">
        <v>1692</v>
      </c>
      <c r="I28" s="16" t="s">
        <v>40</v>
      </c>
    </row>
    <row r="29" spans="1:9" s="1" customFormat="1" ht="24" customHeight="1">
      <c r="A29" s="15">
        <v>12</v>
      </c>
      <c r="B29" s="16" t="s">
        <v>62</v>
      </c>
      <c r="C29" s="16" t="s">
        <v>63</v>
      </c>
      <c r="D29" s="17">
        <v>3.23</v>
      </c>
      <c r="E29" s="17">
        <v>3</v>
      </c>
      <c r="F29" s="106"/>
      <c r="G29" s="101"/>
      <c r="H29" s="17">
        <v>1</v>
      </c>
      <c r="I29" s="16" t="s">
        <v>40</v>
      </c>
    </row>
    <row r="30" spans="1:9" s="1" customFormat="1" ht="24" customHeight="1">
      <c r="A30" s="15">
        <v>13</v>
      </c>
      <c r="B30" s="16" t="s">
        <v>64</v>
      </c>
      <c r="C30" s="16" t="s">
        <v>65</v>
      </c>
      <c r="D30" s="17">
        <v>2.15</v>
      </c>
      <c r="E30" s="17">
        <v>2</v>
      </c>
      <c r="F30" s="106"/>
      <c r="G30" s="101"/>
      <c r="H30" s="17">
        <v>3</v>
      </c>
      <c r="I30" s="16" t="s">
        <v>40</v>
      </c>
    </row>
    <row r="31" spans="1:9" s="1" customFormat="1" ht="24" customHeight="1">
      <c r="A31" s="15">
        <v>14</v>
      </c>
      <c r="B31" s="16" t="s">
        <v>66</v>
      </c>
      <c r="C31" s="16" t="s">
        <v>67</v>
      </c>
      <c r="D31" s="17">
        <v>10.76</v>
      </c>
      <c r="E31" s="17">
        <v>10</v>
      </c>
      <c r="F31" s="106"/>
      <c r="G31" s="101"/>
      <c r="H31" s="17">
        <v>2</v>
      </c>
      <c r="I31" s="16" t="s">
        <v>40</v>
      </c>
    </row>
    <row r="32" spans="1:9" s="1" customFormat="1" ht="24" customHeight="1">
      <c r="A32" s="15">
        <v>15</v>
      </c>
      <c r="B32" s="16" t="s">
        <v>68</v>
      </c>
      <c r="C32" s="16" t="s">
        <v>69</v>
      </c>
      <c r="D32" s="17">
        <v>2.15</v>
      </c>
      <c r="E32" s="17">
        <v>2</v>
      </c>
      <c r="F32" s="106"/>
      <c r="G32" s="101"/>
      <c r="H32" s="17">
        <v>1</v>
      </c>
      <c r="I32" s="16" t="s">
        <v>40</v>
      </c>
    </row>
    <row r="33" spans="1:9" s="1" customFormat="1" ht="24" customHeight="1">
      <c r="A33" s="15">
        <v>16</v>
      </c>
      <c r="B33" s="16" t="s">
        <v>70</v>
      </c>
      <c r="C33" s="16" t="s">
        <v>71</v>
      </c>
      <c r="D33" s="17">
        <v>35.520000000000003</v>
      </c>
      <c r="E33" s="17">
        <v>33</v>
      </c>
      <c r="F33" s="106"/>
      <c r="G33" s="101"/>
      <c r="H33" s="17">
        <v>1043</v>
      </c>
      <c r="I33" s="16" t="s">
        <v>40</v>
      </c>
    </row>
    <row r="34" spans="1:9" s="1" customFormat="1" ht="24" customHeight="1">
      <c r="A34" s="15">
        <v>17</v>
      </c>
      <c r="B34" s="16" t="s">
        <v>72</v>
      </c>
      <c r="C34" s="16" t="s">
        <v>73</v>
      </c>
      <c r="D34" s="17">
        <v>43.05</v>
      </c>
      <c r="E34" s="17">
        <v>40</v>
      </c>
      <c r="F34" s="106"/>
      <c r="G34" s="101"/>
      <c r="H34" s="17">
        <v>2</v>
      </c>
      <c r="I34" s="16" t="s">
        <v>43</v>
      </c>
    </row>
    <row r="35" spans="1:9" s="1" customFormat="1" ht="24" customHeight="1">
      <c r="A35" s="15">
        <v>18</v>
      </c>
      <c r="B35" s="16" t="s">
        <v>74</v>
      </c>
      <c r="C35" s="16" t="s">
        <v>75</v>
      </c>
      <c r="D35" s="17">
        <v>21.53</v>
      </c>
      <c r="E35" s="17">
        <v>20</v>
      </c>
      <c r="F35" s="106"/>
      <c r="G35" s="101"/>
      <c r="H35" s="17">
        <v>74</v>
      </c>
      <c r="I35" s="16" t="s">
        <v>43</v>
      </c>
    </row>
    <row r="36" spans="1:9" s="1" customFormat="1" ht="24" customHeight="1">
      <c r="A36" s="15">
        <v>19</v>
      </c>
      <c r="B36" s="16" t="s">
        <v>68</v>
      </c>
      <c r="C36" s="16" t="s">
        <v>69</v>
      </c>
      <c r="D36" s="17">
        <v>5.38</v>
      </c>
      <c r="E36" s="17">
        <v>5</v>
      </c>
      <c r="F36" s="106"/>
      <c r="G36" s="101"/>
      <c r="H36" s="17">
        <v>1</v>
      </c>
      <c r="I36" s="16" t="s">
        <v>40</v>
      </c>
    </row>
    <row r="37" spans="1:9" s="1" customFormat="1" ht="24" customHeight="1">
      <c r="A37" s="15">
        <v>20</v>
      </c>
      <c r="B37" s="16" t="s">
        <v>76</v>
      </c>
      <c r="C37" s="16" t="s">
        <v>77</v>
      </c>
      <c r="D37" s="17">
        <v>66.739999999999995</v>
      </c>
      <c r="E37" s="17">
        <v>62</v>
      </c>
      <c r="F37" s="107"/>
      <c r="G37" s="101"/>
      <c r="H37" s="17">
        <v>1341</v>
      </c>
      <c r="I37" s="16" t="s">
        <v>40</v>
      </c>
    </row>
    <row r="38" spans="1:9" s="1" customFormat="1" ht="24" customHeight="1">
      <c r="A38" s="15">
        <v>21</v>
      </c>
      <c r="B38" s="16" t="s">
        <v>78</v>
      </c>
      <c r="C38" s="16" t="s">
        <v>79</v>
      </c>
      <c r="D38" s="17">
        <v>1064</v>
      </c>
      <c r="E38" s="17">
        <v>990</v>
      </c>
      <c r="F38" s="18">
        <v>1.6</v>
      </c>
      <c r="G38" s="19">
        <v>1</v>
      </c>
      <c r="H38" s="17">
        <v>12</v>
      </c>
      <c r="I38" s="16" t="s">
        <v>40</v>
      </c>
    </row>
    <row r="39" spans="1:9" s="1" customFormat="1" ht="24" customHeight="1">
      <c r="A39" s="15">
        <v>22</v>
      </c>
      <c r="B39" s="16" t="s">
        <v>44</v>
      </c>
      <c r="C39" s="16" t="s">
        <v>45</v>
      </c>
      <c r="D39" s="17">
        <v>160.4</v>
      </c>
      <c r="E39" s="17">
        <v>150</v>
      </c>
      <c r="F39" s="105">
        <v>1.28</v>
      </c>
      <c r="G39" s="101">
        <v>1</v>
      </c>
      <c r="H39" s="17">
        <v>3</v>
      </c>
      <c r="I39" s="16" t="s">
        <v>40</v>
      </c>
    </row>
    <row r="40" spans="1:9" s="1" customFormat="1" ht="24" customHeight="1">
      <c r="A40" s="15">
        <v>23</v>
      </c>
      <c r="B40" s="16" t="s">
        <v>81</v>
      </c>
      <c r="C40" s="16" t="s">
        <v>82</v>
      </c>
      <c r="D40" s="17">
        <v>642.66999999999996</v>
      </c>
      <c r="E40" s="17">
        <v>601</v>
      </c>
      <c r="F40" s="106"/>
      <c r="G40" s="101"/>
      <c r="H40" s="17">
        <v>8</v>
      </c>
      <c r="I40" s="16" t="s">
        <v>40</v>
      </c>
    </row>
    <row r="41" spans="1:9" s="1" customFormat="1" ht="24" customHeight="1">
      <c r="A41" s="15">
        <v>24</v>
      </c>
      <c r="B41" s="16" t="s">
        <v>78</v>
      </c>
      <c r="C41" s="16" t="s">
        <v>79</v>
      </c>
      <c r="D41" s="17">
        <v>106.93</v>
      </c>
      <c r="E41" s="17">
        <v>100</v>
      </c>
      <c r="F41" s="107"/>
      <c r="G41" s="101"/>
      <c r="H41" s="17">
        <v>2</v>
      </c>
      <c r="I41" s="16" t="s">
        <v>40</v>
      </c>
    </row>
    <row r="42" spans="1:9" s="1" customFormat="1" ht="24" customHeight="1">
      <c r="A42" s="15">
        <v>25</v>
      </c>
      <c r="B42" s="16" t="s">
        <v>84</v>
      </c>
      <c r="C42" s="16" t="s">
        <v>85</v>
      </c>
      <c r="D42" s="17">
        <v>53.25</v>
      </c>
      <c r="E42" s="17">
        <v>50</v>
      </c>
      <c r="F42" s="105">
        <v>1.1399999999999999</v>
      </c>
      <c r="G42" s="101">
        <v>1</v>
      </c>
      <c r="H42" s="17">
        <v>5</v>
      </c>
      <c r="I42" s="16" t="s">
        <v>40</v>
      </c>
    </row>
    <row r="43" spans="1:9" s="1" customFormat="1" ht="24" customHeight="1">
      <c r="A43" s="15">
        <v>26</v>
      </c>
      <c r="B43" s="16" t="s">
        <v>78</v>
      </c>
      <c r="C43" s="16" t="s">
        <v>79</v>
      </c>
      <c r="D43" s="17">
        <v>21.3</v>
      </c>
      <c r="E43" s="17">
        <v>20</v>
      </c>
      <c r="F43" s="106"/>
      <c r="G43" s="101"/>
      <c r="H43" s="17">
        <v>2</v>
      </c>
      <c r="I43" s="16" t="s">
        <v>40</v>
      </c>
    </row>
    <row r="44" spans="1:9" s="1" customFormat="1" ht="24" customHeight="1">
      <c r="A44" s="15">
        <v>27</v>
      </c>
      <c r="B44" s="16" t="s">
        <v>86</v>
      </c>
      <c r="C44" s="16" t="s">
        <v>87</v>
      </c>
      <c r="D44" s="17">
        <v>63.89</v>
      </c>
      <c r="E44" s="17">
        <v>60</v>
      </c>
      <c r="F44" s="106"/>
      <c r="G44" s="101"/>
      <c r="H44" s="17">
        <v>7</v>
      </c>
      <c r="I44" s="16" t="s">
        <v>40</v>
      </c>
    </row>
    <row r="45" spans="1:9" s="1" customFormat="1" ht="24" customHeight="1">
      <c r="A45" s="15">
        <v>28</v>
      </c>
      <c r="B45" s="16" t="s">
        <v>89</v>
      </c>
      <c r="C45" s="16" t="s">
        <v>90</v>
      </c>
      <c r="D45" s="17">
        <v>53.24</v>
      </c>
      <c r="E45" s="17">
        <v>50</v>
      </c>
      <c r="F45" s="106"/>
      <c r="G45" s="101"/>
      <c r="H45" s="17">
        <v>5</v>
      </c>
      <c r="I45" s="16" t="s">
        <v>40</v>
      </c>
    </row>
    <row r="46" spans="1:9" s="1" customFormat="1" ht="24" customHeight="1">
      <c r="A46" s="15">
        <v>29</v>
      </c>
      <c r="B46" s="16" t="s">
        <v>44</v>
      </c>
      <c r="C46" s="16" t="s">
        <v>45</v>
      </c>
      <c r="D46" s="17">
        <v>106.49</v>
      </c>
      <c r="E46" s="17">
        <v>100</v>
      </c>
      <c r="F46" s="106"/>
      <c r="G46" s="101"/>
      <c r="H46" s="17">
        <v>10</v>
      </c>
      <c r="I46" s="16" t="s">
        <v>40</v>
      </c>
    </row>
    <row r="47" spans="1:9" s="1" customFormat="1" ht="24" customHeight="1">
      <c r="A47" s="15">
        <v>30</v>
      </c>
      <c r="B47" s="16" t="s">
        <v>91</v>
      </c>
      <c r="C47" s="16" t="s">
        <v>92</v>
      </c>
      <c r="D47" s="17">
        <v>31.95</v>
      </c>
      <c r="E47" s="17">
        <v>30</v>
      </c>
      <c r="F47" s="106"/>
      <c r="G47" s="101"/>
      <c r="H47" s="17">
        <v>4</v>
      </c>
      <c r="I47" s="16" t="s">
        <v>40</v>
      </c>
    </row>
    <row r="48" spans="1:9" s="1" customFormat="1" ht="24" customHeight="1">
      <c r="A48" s="15">
        <v>31</v>
      </c>
      <c r="B48" s="16" t="s">
        <v>93</v>
      </c>
      <c r="C48" s="16" t="s">
        <v>94</v>
      </c>
      <c r="D48" s="17">
        <v>606.88</v>
      </c>
      <c r="E48" s="17">
        <v>570</v>
      </c>
      <c r="F48" s="107"/>
      <c r="G48" s="101"/>
      <c r="H48" s="17">
        <v>61</v>
      </c>
      <c r="I48" s="16" t="s">
        <v>40</v>
      </c>
    </row>
    <row r="49" spans="1:9" s="1" customFormat="1" ht="24" customHeight="1">
      <c r="A49" s="15">
        <v>32</v>
      </c>
      <c r="B49" s="16" t="s">
        <v>44</v>
      </c>
      <c r="C49" s="16" t="s">
        <v>45</v>
      </c>
      <c r="D49" s="17">
        <v>128.76</v>
      </c>
      <c r="E49" s="17">
        <v>120</v>
      </c>
      <c r="F49" s="105">
        <v>0.94599999999999995</v>
      </c>
      <c r="G49" s="101">
        <v>1</v>
      </c>
      <c r="H49" s="17">
        <v>12</v>
      </c>
      <c r="I49" s="16" t="s">
        <v>40</v>
      </c>
    </row>
    <row r="50" spans="1:9" s="1" customFormat="1" ht="24" customHeight="1">
      <c r="A50" s="15">
        <v>33</v>
      </c>
      <c r="B50" s="16" t="s">
        <v>95</v>
      </c>
      <c r="C50" s="16" t="s">
        <v>96</v>
      </c>
      <c r="D50" s="17">
        <v>35.409999999999997</v>
      </c>
      <c r="E50" s="17">
        <v>33</v>
      </c>
      <c r="F50" s="106"/>
      <c r="G50" s="101"/>
      <c r="H50" s="17">
        <v>1</v>
      </c>
      <c r="I50" s="16" t="s">
        <v>40</v>
      </c>
    </row>
    <row r="51" spans="1:9" s="1" customFormat="1" ht="24" customHeight="1">
      <c r="A51" s="15">
        <v>34</v>
      </c>
      <c r="B51" s="16" t="s">
        <v>98</v>
      </c>
      <c r="C51" s="16" t="s">
        <v>99</v>
      </c>
      <c r="D51" s="17">
        <v>36.520000000000003</v>
      </c>
      <c r="E51" s="17">
        <v>34</v>
      </c>
      <c r="F51" s="106"/>
      <c r="G51" s="101"/>
      <c r="H51" s="17">
        <v>34</v>
      </c>
      <c r="I51" s="16" t="s">
        <v>40</v>
      </c>
    </row>
    <row r="52" spans="1:9" s="1" customFormat="1" ht="24" customHeight="1">
      <c r="A52" s="15">
        <v>35</v>
      </c>
      <c r="B52" s="16" t="s">
        <v>101</v>
      </c>
      <c r="C52" s="16" t="s">
        <v>102</v>
      </c>
      <c r="D52" s="17">
        <v>198.5</v>
      </c>
      <c r="E52" s="17">
        <v>185</v>
      </c>
      <c r="F52" s="106"/>
      <c r="G52" s="101"/>
      <c r="H52" s="17">
        <v>110</v>
      </c>
      <c r="I52" s="16" t="s">
        <v>40</v>
      </c>
    </row>
    <row r="53" spans="1:9" s="1" customFormat="1" ht="24" customHeight="1">
      <c r="A53" s="15">
        <v>36</v>
      </c>
      <c r="B53" s="16" t="s">
        <v>103</v>
      </c>
      <c r="C53" s="16" t="s">
        <v>104</v>
      </c>
      <c r="D53" s="17">
        <v>221.03</v>
      </c>
      <c r="E53" s="17">
        <v>206</v>
      </c>
      <c r="F53" s="106"/>
      <c r="G53" s="101"/>
      <c r="H53" s="17">
        <v>144</v>
      </c>
      <c r="I53" s="16" t="s">
        <v>40</v>
      </c>
    </row>
    <row r="54" spans="1:9" s="1" customFormat="1" ht="24" customHeight="1">
      <c r="A54" s="15">
        <v>37</v>
      </c>
      <c r="B54" s="16" t="s">
        <v>105</v>
      </c>
      <c r="C54" s="16" t="s">
        <v>106</v>
      </c>
      <c r="D54" s="17">
        <v>85.78</v>
      </c>
      <c r="E54" s="17">
        <v>80</v>
      </c>
      <c r="F54" s="107"/>
      <c r="G54" s="101"/>
      <c r="H54" s="17">
        <v>4</v>
      </c>
      <c r="I54" s="16" t="s">
        <v>40</v>
      </c>
    </row>
    <row r="55" spans="1:9" s="1" customFormat="1" ht="24" customHeight="1">
      <c r="A55" s="15">
        <v>38</v>
      </c>
      <c r="B55" s="16" t="s">
        <v>78</v>
      </c>
      <c r="C55" s="16" t="s">
        <v>107</v>
      </c>
      <c r="D55" s="17">
        <v>479</v>
      </c>
      <c r="E55" s="17">
        <v>430</v>
      </c>
      <c r="F55" s="18">
        <v>0.82799999999999996</v>
      </c>
      <c r="G55" s="19">
        <v>1</v>
      </c>
      <c r="H55" s="17">
        <v>9</v>
      </c>
      <c r="I55" s="16" t="s">
        <v>40</v>
      </c>
    </row>
    <row r="56" spans="1:9" s="1" customFormat="1" ht="24" customHeight="1">
      <c r="A56" s="15">
        <v>39</v>
      </c>
      <c r="B56" s="16" t="s">
        <v>108</v>
      </c>
      <c r="C56" s="16" t="s">
        <v>109</v>
      </c>
      <c r="D56" s="17">
        <v>208</v>
      </c>
      <c r="E56" s="17">
        <v>146</v>
      </c>
      <c r="F56" s="18">
        <v>0.83599999999999997</v>
      </c>
      <c r="G56" s="19">
        <v>2</v>
      </c>
      <c r="H56" s="17">
        <v>2</v>
      </c>
      <c r="I56" s="16" t="s">
        <v>40</v>
      </c>
    </row>
    <row r="57" spans="1:9" s="1" customFormat="1" ht="24" customHeight="1">
      <c r="A57" s="15">
        <v>40</v>
      </c>
      <c r="B57" s="16" t="s">
        <v>110</v>
      </c>
      <c r="C57" s="16" t="s">
        <v>111</v>
      </c>
      <c r="D57" s="17">
        <v>690</v>
      </c>
      <c r="E57" s="17">
        <v>600</v>
      </c>
      <c r="F57" s="18">
        <v>3.3620000000000001</v>
      </c>
      <c r="G57" s="19">
        <v>2</v>
      </c>
      <c r="H57" s="17">
        <v>2</v>
      </c>
      <c r="I57" s="16" t="s">
        <v>43</v>
      </c>
    </row>
    <row r="58" spans="1:9" s="1" customFormat="1" ht="24" customHeight="1">
      <c r="A58" s="15">
        <v>41</v>
      </c>
      <c r="B58" s="16" t="s">
        <v>112</v>
      </c>
      <c r="C58" s="16" t="s">
        <v>113</v>
      </c>
      <c r="D58" s="17">
        <v>3670</v>
      </c>
      <c r="E58" s="17">
        <v>2550</v>
      </c>
      <c r="F58" s="18">
        <v>16.608000000000001</v>
      </c>
      <c r="G58" s="19">
        <v>13</v>
      </c>
      <c r="H58" s="17">
        <v>13</v>
      </c>
      <c r="I58" s="16" t="s">
        <v>43</v>
      </c>
    </row>
    <row r="59" spans="1:9" s="1" customFormat="1" ht="24" customHeight="1">
      <c r="A59" s="15">
        <v>42</v>
      </c>
      <c r="B59" s="16" t="s">
        <v>114</v>
      </c>
      <c r="C59" s="16" t="s">
        <v>115</v>
      </c>
      <c r="D59" s="17">
        <v>620</v>
      </c>
      <c r="E59" s="17">
        <v>370</v>
      </c>
      <c r="F59" s="18">
        <v>2.7429999999999999</v>
      </c>
      <c r="G59" s="19">
        <v>3</v>
      </c>
      <c r="H59" s="17">
        <v>3</v>
      </c>
      <c r="I59" s="16" t="s">
        <v>43</v>
      </c>
    </row>
    <row r="60" spans="1:9" s="1" customFormat="1" ht="24" customHeight="1">
      <c r="A60" s="15">
        <v>43</v>
      </c>
      <c r="B60" s="16" t="s">
        <v>116</v>
      </c>
      <c r="C60" s="16" t="s">
        <v>117</v>
      </c>
      <c r="D60" s="17">
        <v>2360</v>
      </c>
      <c r="E60" s="17">
        <v>1810</v>
      </c>
      <c r="F60" s="18">
        <v>8.7739999999999991</v>
      </c>
      <c r="G60" s="19">
        <v>5</v>
      </c>
      <c r="H60" s="17">
        <v>5</v>
      </c>
      <c r="I60" s="16" t="s">
        <v>43</v>
      </c>
    </row>
    <row r="61" spans="1:9" s="1" customFormat="1" ht="24" customHeight="1">
      <c r="A61" s="15">
        <v>44</v>
      </c>
      <c r="B61" s="16" t="s">
        <v>118</v>
      </c>
      <c r="C61" s="16" t="s">
        <v>119</v>
      </c>
      <c r="D61" s="17">
        <v>1230</v>
      </c>
      <c r="E61" s="17">
        <v>933</v>
      </c>
      <c r="F61" s="18">
        <v>4.8540000000000001</v>
      </c>
      <c r="G61" s="19">
        <v>3</v>
      </c>
      <c r="H61" s="17">
        <v>1</v>
      </c>
      <c r="I61" s="16" t="s">
        <v>43</v>
      </c>
    </row>
    <row r="62" spans="1:9" s="1" customFormat="1" ht="24" customHeight="1">
      <c r="A62" s="15">
        <v>45</v>
      </c>
      <c r="B62" s="16" t="s">
        <v>112</v>
      </c>
      <c r="C62" s="16" t="s">
        <v>113</v>
      </c>
      <c r="D62" s="17">
        <v>63.73</v>
      </c>
      <c r="E62" s="17">
        <v>50</v>
      </c>
      <c r="F62" s="105">
        <v>5.984</v>
      </c>
      <c r="G62" s="101">
        <v>2</v>
      </c>
      <c r="H62" s="17">
        <v>1</v>
      </c>
      <c r="I62" s="16" t="s">
        <v>43</v>
      </c>
    </row>
    <row r="63" spans="1:9" s="1" customFormat="1" ht="24" customHeight="1">
      <c r="A63" s="15">
        <v>46</v>
      </c>
      <c r="B63" s="16" t="s">
        <v>120</v>
      </c>
      <c r="C63" s="16" t="s">
        <v>121</v>
      </c>
      <c r="D63" s="17">
        <v>176.65</v>
      </c>
      <c r="E63" s="17">
        <v>138</v>
      </c>
      <c r="F63" s="106"/>
      <c r="G63" s="101"/>
      <c r="H63" s="17">
        <v>6</v>
      </c>
      <c r="I63" s="16" t="s">
        <v>40</v>
      </c>
    </row>
    <row r="64" spans="1:9" s="1" customFormat="1" ht="24" customHeight="1">
      <c r="A64" s="15">
        <v>47</v>
      </c>
      <c r="B64" s="16" t="s">
        <v>122</v>
      </c>
      <c r="C64" s="16" t="s">
        <v>123</v>
      </c>
      <c r="D64" s="17">
        <v>176.68</v>
      </c>
      <c r="E64" s="17">
        <v>138</v>
      </c>
      <c r="F64" s="106"/>
      <c r="G64" s="101"/>
      <c r="H64" s="17">
        <v>6</v>
      </c>
      <c r="I64" s="16" t="s">
        <v>40</v>
      </c>
    </row>
    <row r="65" spans="1:9" s="1" customFormat="1" ht="24" customHeight="1">
      <c r="A65" s="15">
        <v>48</v>
      </c>
      <c r="B65" s="16" t="s">
        <v>124</v>
      </c>
      <c r="C65" s="16" t="s">
        <v>125</v>
      </c>
      <c r="D65" s="17">
        <v>704.31</v>
      </c>
      <c r="E65" s="17">
        <v>552</v>
      </c>
      <c r="F65" s="106"/>
      <c r="G65" s="101"/>
      <c r="H65" s="17">
        <v>24</v>
      </c>
      <c r="I65" s="16" t="s">
        <v>40</v>
      </c>
    </row>
    <row r="66" spans="1:9" s="1" customFormat="1" ht="24" customHeight="1">
      <c r="A66" s="15">
        <v>49</v>
      </c>
      <c r="B66" s="16" t="s">
        <v>126</v>
      </c>
      <c r="C66" s="16" t="s">
        <v>127</v>
      </c>
      <c r="D66" s="17">
        <v>58.63</v>
      </c>
      <c r="E66" s="17">
        <v>46</v>
      </c>
      <c r="F66" s="107"/>
      <c r="G66" s="101"/>
      <c r="H66" s="17">
        <v>2</v>
      </c>
      <c r="I66" s="16" t="s">
        <v>43</v>
      </c>
    </row>
    <row r="67" spans="1:9" s="1" customFormat="1" ht="24" customHeight="1">
      <c r="A67" s="15">
        <v>50</v>
      </c>
      <c r="B67" s="16" t="s">
        <v>128</v>
      </c>
      <c r="C67" s="16" t="s">
        <v>129</v>
      </c>
      <c r="D67" s="17">
        <v>223.55</v>
      </c>
      <c r="E67" s="17">
        <v>210</v>
      </c>
      <c r="F67" s="105">
        <v>0.877</v>
      </c>
      <c r="G67" s="101">
        <v>1</v>
      </c>
      <c r="H67" s="17">
        <v>60</v>
      </c>
      <c r="I67" s="16" t="s">
        <v>40</v>
      </c>
    </row>
    <row r="68" spans="1:9" s="1" customFormat="1" ht="24" customHeight="1">
      <c r="A68" s="15">
        <v>51</v>
      </c>
      <c r="B68" s="16" t="s">
        <v>131</v>
      </c>
      <c r="C68" s="16" t="s">
        <v>132</v>
      </c>
      <c r="D68" s="17">
        <v>106.45</v>
      </c>
      <c r="E68" s="17">
        <v>100</v>
      </c>
      <c r="F68" s="107"/>
      <c r="G68" s="101"/>
      <c r="H68" s="17">
        <v>36</v>
      </c>
      <c r="I68" s="16" t="s">
        <v>40</v>
      </c>
    </row>
    <row r="69" spans="1:9" s="1" customFormat="1" ht="24" customHeight="1">
      <c r="A69" s="15">
        <v>52</v>
      </c>
      <c r="B69" s="16" t="s">
        <v>133</v>
      </c>
      <c r="C69" s="16" t="s">
        <v>134</v>
      </c>
      <c r="D69" s="17">
        <v>25162.5</v>
      </c>
      <c r="E69" s="17">
        <v>24750</v>
      </c>
      <c r="F69" s="18">
        <v>103.95</v>
      </c>
      <c r="G69" s="19">
        <v>825</v>
      </c>
      <c r="H69" s="17">
        <v>16500</v>
      </c>
      <c r="I69" s="16" t="s">
        <v>40</v>
      </c>
    </row>
    <row r="70" spans="1:9" s="1" customFormat="1" ht="24" customHeight="1">
      <c r="A70" s="15">
        <v>53</v>
      </c>
      <c r="B70" s="16" t="s">
        <v>112</v>
      </c>
      <c r="C70" s="16" t="s">
        <v>113</v>
      </c>
      <c r="D70" s="17">
        <v>495</v>
      </c>
      <c r="E70" s="17">
        <v>309</v>
      </c>
      <c r="F70" s="105">
        <v>3.4510000000000001</v>
      </c>
      <c r="G70" s="101">
        <v>3</v>
      </c>
      <c r="H70" s="17">
        <v>3</v>
      </c>
      <c r="I70" s="16" t="s">
        <v>43</v>
      </c>
    </row>
    <row r="71" spans="1:9" s="1" customFormat="1" ht="24" customHeight="1">
      <c r="A71" s="15">
        <v>54</v>
      </c>
      <c r="B71" s="16" t="s">
        <v>136</v>
      </c>
      <c r="C71" s="16" t="s">
        <v>137</v>
      </c>
      <c r="D71" s="17">
        <v>55</v>
      </c>
      <c r="E71" s="17">
        <v>39</v>
      </c>
      <c r="F71" s="106"/>
      <c r="G71" s="101"/>
      <c r="H71" s="17">
        <v>1</v>
      </c>
      <c r="I71" s="16" t="s">
        <v>43</v>
      </c>
    </row>
    <row r="72" spans="1:9" s="1" customFormat="1" ht="24" customHeight="1">
      <c r="A72" s="15">
        <v>55</v>
      </c>
      <c r="B72" s="16" t="s">
        <v>138</v>
      </c>
      <c r="C72" s="16" t="s">
        <v>139</v>
      </c>
      <c r="D72" s="17">
        <v>220</v>
      </c>
      <c r="E72" s="17">
        <v>156</v>
      </c>
      <c r="F72" s="107"/>
      <c r="G72" s="101"/>
      <c r="H72" s="17">
        <v>4</v>
      </c>
      <c r="I72" s="16" t="s">
        <v>43</v>
      </c>
    </row>
    <row r="73" spans="1:9" ht="12">
      <c r="A73" s="15"/>
      <c r="B73" s="16"/>
      <c r="C73" s="16"/>
      <c r="D73" s="17"/>
      <c r="E73" s="17"/>
      <c r="F73" s="20"/>
      <c r="G73" s="17"/>
      <c r="H73" s="21"/>
      <c r="I73" s="42"/>
    </row>
    <row r="74" spans="1:9" ht="12">
      <c r="A74" s="22" t="s">
        <v>140</v>
      </c>
      <c r="B74" s="23"/>
      <c r="C74" s="23"/>
      <c r="D74" s="24">
        <f>SUM(D18:D73)</f>
        <v>45609.5</v>
      </c>
      <c r="E74" s="24">
        <f>SUM(E18:E73)</f>
        <v>41589</v>
      </c>
      <c r="F74" s="25">
        <f>SUM(F18:F73)</f>
        <v>168.40700000000001</v>
      </c>
      <c r="G74" s="24">
        <f>SUM(G18:G73)</f>
        <v>878</v>
      </c>
      <c r="H74" s="24">
        <f>SUM(H18:H73)</f>
        <v>21423</v>
      </c>
      <c r="I74" s="43"/>
    </row>
    <row r="75" spans="1:9" ht="33" customHeight="1">
      <c r="A75" s="26"/>
      <c r="B75" s="27"/>
      <c r="C75" s="28"/>
      <c r="D75" s="29"/>
      <c r="E75" s="29"/>
      <c r="F75" s="29"/>
      <c r="G75" s="30"/>
      <c r="H75" s="30"/>
      <c r="I75" s="29"/>
    </row>
    <row r="76" spans="1:9" ht="18" customHeight="1">
      <c r="A76" s="26"/>
      <c r="B76" s="28"/>
      <c r="C76" s="28"/>
      <c r="D76" s="29"/>
      <c r="E76" s="29"/>
      <c r="F76" s="29"/>
      <c r="G76" s="30"/>
      <c r="H76" s="30"/>
      <c r="I76" s="29"/>
    </row>
    <row r="77" spans="1:9" ht="12">
      <c r="A77" s="14"/>
      <c r="B77" s="31" t="s">
        <v>144</v>
      </c>
      <c r="C77" s="31"/>
      <c r="D77" s="103"/>
      <c r="E77" s="103"/>
      <c r="F77" s="32"/>
      <c r="G77" s="33"/>
      <c r="H77" s="33"/>
      <c r="I77" s="33"/>
    </row>
    <row r="78" spans="1:9" ht="12">
      <c r="A78" s="14"/>
      <c r="B78" s="31" t="s">
        <v>146</v>
      </c>
      <c r="C78" s="31"/>
      <c r="D78" s="103"/>
      <c r="E78" s="103"/>
      <c r="F78" s="104">
        <f>H8</f>
        <v>44316</v>
      </c>
      <c r="G78" s="104"/>
      <c r="H78" s="104"/>
      <c r="I78" s="104"/>
    </row>
    <row r="79" spans="1:9" ht="12">
      <c r="A79" s="34"/>
      <c r="B79" s="35"/>
      <c r="C79" s="35"/>
      <c r="D79" s="34"/>
      <c r="E79" s="36"/>
      <c r="F79" s="37"/>
      <c r="G79" s="34"/>
      <c r="H79" s="34"/>
      <c r="I79" s="34"/>
    </row>
    <row r="80" spans="1:9" ht="15.75">
      <c r="A80" s="38"/>
      <c r="B80" s="39"/>
      <c r="C80" s="39"/>
      <c r="D80" s="38"/>
      <c r="E80" s="40"/>
      <c r="F80" s="41"/>
      <c r="G80" s="38"/>
      <c r="H80" s="38"/>
      <c r="I80" s="38"/>
    </row>
  </sheetData>
  <autoFilter ref="A17:I72" xr:uid="{00000000-0009-0000-0000-000001000000}"/>
  <mergeCells count="54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77:E77"/>
    <mergeCell ref="D78:E78"/>
    <mergeCell ref="F78:I78"/>
    <mergeCell ref="F22:F26"/>
    <mergeCell ref="F27:F37"/>
    <mergeCell ref="F39:F41"/>
    <mergeCell ref="F42:F48"/>
    <mergeCell ref="F49:F54"/>
    <mergeCell ref="F62:F66"/>
    <mergeCell ref="F67:F68"/>
    <mergeCell ref="F70:F72"/>
    <mergeCell ref="G22:G26"/>
    <mergeCell ref="G27:G37"/>
    <mergeCell ref="G39:G41"/>
    <mergeCell ref="G42:G48"/>
    <mergeCell ref="G49:G54"/>
    <mergeCell ref="G62:G66"/>
    <mergeCell ref="G67:G68"/>
    <mergeCell ref="G70:G72"/>
  </mergeCells>
  <pageMargins left="0.75" right="0.75" top="1" bottom="1" header="0.51180555555555596" footer="0.51180555555555596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清关发票</vt:lpstr>
      <vt:lpstr>清关箱单</vt:lpstr>
      <vt:lpstr>清关箱单!Print_Area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2020-02-22T06:34:00Z</dcterms:created>
  <dcterms:modified xsi:type="dcterms:W3CDTF">2021-05-11T15:42:17Z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