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金诚信文件\Bonview\2021\INVOICE\INBV-2021-099 - EMS - Wire mesh,SA 160 - DIKULUSHI-2021(M)-6\"/>
    </mc:Choice>
  </mc:AlternateContent>
  <xr:revisionPtr revIDLastSave="0" documentId="13_ncr:1_{0DE308CF-294B-47A4-A828-C823B6261616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invoice" sheetId="1" r:id="rId1"/>
    <sheet name="packing list" sheetId="2" r:id="rId2"/>
  </sheets>
  <definedNames>
    <definedName name="_xlnm.Print_Area" localSheetId="0">invoice!$A$1:$L$43</definedName>
    <definedName name="_xlnm.Print_Area" localSheetId="1">'packing list'!$B$1:$J$29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26" i="2"/>
  <c r="J28" i="1"/>
  <c r="J27" i="1"/>
  <c r="J17" i="2"/>
  <c r="I28" i="2" l="1"/>
  <c r="F26" i="2"/>
  <c r="F27" i="2"/>
  <c r="E26" i="2"/>
  <c r="E27" i="2"/>
  <c r="D27" i="2"/>
  <c r="C26" i="2"/>
  <c r="C27" i="2"/>
  <c r="J25" i="1"/>
  <c r="J26" i="1"/>
  <c r="J19" i="2"/>
  <c r="J22" i="2"/>
  <c r="J20" i="2"/>
  <c r="J18" i="2"/>
  <c r="J29" i="1" l="1"/>
</calcChain>
</file>

<file path=xl/sharedStrings.xml><?xml version="1.0" encoding="utf-8"?>
<sst xmlns="http://schemas.openxmlformats.org/spreadsheetml/2006/main" count="72" uniqueCount="54">
  <si>
    <t>INVOICE NO</t>
  </si>
  <si>
    <t>DATE</t>
  </si>
  <si>
    <t>CUSTOMER</t>
  </si>
  <si>
    <t>CURRENCY</t>
  </si>
  <si>
    <t>DELIVERY TERMS</t>
  </si>
  <si>
    <t>Port of Loading:</t>
  </si>
  <si>
    <t>Bank Details</t>
  </si>
  <si>
    <t>Remarks</t>
  </si>
  <si>
    <t>Johannesburg, South Africa (ZA)</t>
  </si>
  <si>
    <t>FIRST NATIONAL BANK (FNB)</t>
  </si>
  <si>
    <t>FNB Forex Branch, 30 Diagonal Street, FNB Place, 9th Floor, Johannesburg, 2001</t>
  </si>
  <si>
    <t>3rd Floor, Green Park Corner</t>
  </si>
  <si>
    <t>3 Lower Rd, Morningside, Sandton 2196</t>
  </si>
  <si>
    <t>USD account number: 62745649709</t>
  </si>
  <si>
    <t>Branch code: 254655</t>
  </si>
  <si>
    <t>Swift code: FIRNZAJJXXX</t>
  </si>
  <si>
    <t>USD$</t>
  </si>
  <si>
    <t>Contract NO</t>
    <phoneticPr fontId="6" type="noConversion"/>
  </si>
  <si>
    <t>Quantity</t>
  </si>
  <si>
    <r>
      <rPr>
        <b/>
        <sz val="12"/>
        <color indexed="8"/>
        <rFont val="Calibri"/>
        <family val="2"/>
      </rPr>
      <t>Address</t>
    </r>
    <r>
      <rPr>
        <sz val="12"/>
        <color indexed="8"/>
        <rFont val="Calibri"/>
        <family val="2"/>
      </rPr>
      <t xml:space="preserve">:                                                                           3rd Floor, Greenpark Corner, 
Cnr Lower Rd &amp; West Rd South,
Morningside, Sandton 2196,                                           
Gauteng, South Africa                                                                                                                                      </t>
    </r>
  </si>
  <si>
    <r>
      <t xml:space="preserve"> </t>
    </r>
    <r>
      <rPr>
        <b/>
        <sz val="12"/>
        <color indexed="8"/>
        <rFont val="Calibri"/>
        <family val="2"/>
      </rPr>
      <t>Office Tel:</t>
    </r>
    <r>
      <rPr>
        <sz val="12"/>
        <color indexed="8"/>
        <rFont val="Calibri"/>
        <family val="2"/>
      </rPr>
      <t xml:space="preserve"> (+27) 11-783-5206</t>
    </r>
  </si>
  <si>
    <r>
      <t>Reg. No:</t>
    </r>
    <r>
      <rPr>
        <sz val="11"/>
        <color indexed="8"/>
        <rFont val="Calibri"/>
        <family val="2"/>
      </rPr>
      <t xml:space="preserve"> 2017/278803/07               </t>
    </r>
    <r>
      <rPr>
        <b/>
        <sz val="11"/>
        <color indexed="8"/>
        <rFont val="Calibri"/>
        <family val="2"/>
      </rPr>
      <t xml:space="preserve">Import &amp; Export No: </t>
    </r>
    <r>
      <rPr>
        <sz val="11"/>
        <color indexed="8"/>
        <rFont val="Calibri"/>
        <family val="2"/>
      </rPr>
      <t xml:space="preserve">21770875                       </t>
    </r>
    <r>
      <rPr>
        <b/>
        <sz val="11"/>
        <color indexed="8"/>
        <rFont val="Calibri"/>
        <family val="2"/>
      </rPr>
      <t xml:space="preserve">
</t>
    </r>
    <r>
      <rPr>
        <b/>
        <sz val="10"/>
        <color indexed="8"/>
        <rFont val="Arial Narrow"/>
        <family val="2"/>
      </rPr>
      <t/>
    </r>
  </si>
  <si>
    <r>
      <rPr>
        <b/>
        <sz val="12"/>
        <color indexed="8"/>
        <rFont val="Calibri"/>
        <family val="2"/>
      </rPr>
      <t>VAT No</t>
    </r>
    <r>
      <rPr>
        <sz val="12"/>
        <color indexed="8"/>
        <rFont val="Calibri"/>
        <family val="2"/>
      </rPr>
      <t>: 4450281557</t>
    </r>
  </si>
  <si>
    <t>Unit Weight (KG)</t>
  </si>
  <si>
    <t>Total Weight (KG)</t>
  </si>
  <si>
    <t>Unit</t>
    <phoneticPr fontId="28" type="noConversion"/>
  </si>
  <si>
    <t>Everbright Mining SARL</t>
    <phoneticPr fontId="28" type="noConversion"/>
  </si>
  <si>
    <t>FREIGHT (JOHANNESBURG, ZA TO  DIKULUSHI MINE,KATANGA,DRC)</t>
    <phoneticPr fontId="28" type="noConversion"/>
  </si>
  <si>
    <t>INVOICE TO:
Everbright Mining SARL                                                      
No. 18901 Avenue Club Nautique Golf, Lubumbashi Democratic Republic of the Congo</t>
    <phoneticPr fontId="28" type="noConversion"/>
  </si>
  <si>
    <t>CPT, Katanga,DRC</t>
    <phoneticPr fontId="28" type="noConversion"/>
  </si>
  <si>
    <t>Total Value USD (CPT KATANGA,DRC)</t>
    <phoneticPr fontId="28" type="noConversion"/>
  </si>
  <si>
    <t>ZA</t>
    <phoneticPr fontId="28" type="noConversion"/>
  </si>
  <si>
    <r>
      <t xml:space="preserve">INVOICE TO:
</t>
    </r>
    <r>
      <rPr>
        <sz val="10"/>
        <color indexed="8"/>
        <rFont val="Calibri"/>
        <family val="2"/>
      </rPr>
      <t>Everbright Mining SARL                                                       
No. 18901 Avenue Club Nautique Golf, Lubumbashi Democratic Republic of the Congo</t>
    </r>
    <phoneticPr fontId="28" type="noConversion"/>
  </si>
  <si>
    <t>Total FCA Johannesburg,South Africa</t>
    <phoneticPr fontId="28" type="noConversion"/>
  </si>
  <si>
    <t>Item</t>
    <phoneticPr fontId="28" type="noConversion"/>
  </si>
  <si>
    <t>Description</t>
    <phoneticPr fontId="28" type="noConversion"/>
  </si>
  <si>
    <t>Country of Origin</t>
    <phoneticPr fontId="28" type="noConversion"/>
  </si>
  <si>
    <t>Quantity</t>
    <phoneticPr fontId="28" type="noConversion"/>
  </si>
  <si>
    <t>Unit Price (USD)</t>
    <phoneticPr fontId="28" type="noConversion"/>
  </si>
  <si>
    <t>Total Price (USD)</t>
    <phoneticPr fontId="28" type="noConversion"/>
  </si>
  <si>
    <r>
      <rPr>
        <b/>
        <sz val="10"/>
        <color indexed="8"/>
        <rFont val="Calibri"/>
        <family val="2"/>
      </rPr>
      <t>DELIVER TO:</t>
    </r>
    <r>
      <rPr>
        <sz val="10"/>
        <color indexed="8"/>
        <rFont val="Calibri"/>
        <family val="2"/>
      </rPr>
      <t xml:space="preserve">
Dikulushi Mine, 23 kilometres west of Lake Mweru and 50 kilometres north of Kilwa in the Moero Sector of Pweto Territory,Katanga Province, Democratic Republic of Congo
Contact</t>
    </r>
    <r>
      <rPr>
        <sz val="10"/>
        <color rgb="FF000000"/>
        <rFont val="微软雅黑"/>
        <family val="2"/>
        <charset val="134"/>
      </rPr>
      <t>：</t>
    </r>
    <r>
      <rPr>
        <sz val="10"/>
        <color indexed="8"/>
        <rFont val="Calibri"/>
        <family val="2"/>
      </rPr>
      <t>Mr.LiJunwu
Phone Number</t>
    </r>
    <r>
      <rPr>
        <sz val="10"/>
        <color rgb="FF000000"/>
        <rFont val="微软雅黑"/>
        <family val="2"/>
        <charset val="134"/>
      </rPr>
      <t>：</t>
    </r>
    <r>
      <rPr>
        <sz val="10"/>
        <color indexed="8"/>
        <rFont val="Calibri"/>
        <family val="2"/>
      </rPr>
      <t xml:space="preserve">+243 82 716 2451                                                   </t>
    </r>
    <phoneticPr fontId="28" type="noConversion"/>
  </si>
  <si>
    <t>INBV-2021-099</t>
    <phoneticPr fontId="28" type="noConversion"/>
  </si>
  <si>
    <t>EMBV20210612</t>
    <phoneticPr fontId="28" type="noConversion"/>
  </si>
  <si>
    <t>5.6 mm x 2.4 m x 3.5 m -Galvanised Welded
Mining Steel Mesh (100 x 100mm) with flying ends</t>
    <phoneticPr fontId="32" type="noConversion"/>
  </si>
  <si>
    <t xml:space="preserve">Masteroc SA 160 - 1 000 L Composite IBC
(31HA1) </t>
    <phoneticPr fontId="32" type="noConversion"/>
  </si>
  <si>
    <t>30x30x5x6000mm Angle Steel</t>
    <phoneticPr fontId="32" type="noConversion"/>
  </si>
  <si>
    <t>Sheet</t>
    <phoneticPr fontId="32" type="noConversion"/>
  </si>
  <si>
    <t>Drums</t>
    <phoneticPr fontId="28" type="noConversion"/>
  </si>
  <si>
    <t>R/S</t>
    <phoneticPr fontId="34" type="noConversion"/>
  </si>
  <si>
    <t>2 Drums</t>
    <phoneticPr fontId="28" type="noConversion"/>
  </si>
  <si>
    <t>1000 sheets</t>
    <phoneticPr fontId="28" type="noConversion"/>
  </si>
  <si>
    <r>
      <t>DELIVER TO:
Dikulushi Mine, 23 kilometres west of Lake Mweru and 50 kilometres north of Kilwa in the Moero Sector of Pweto Territory,Katanga Province, Democratic Republic of Congo
Contact</t>
    </r>
    <r>
      <rPr>
        <sz val="10"/>
        <color rgb="FF000000"/>
        <rFont val="微软雅黑"/>
        <family val="2"/>
        <charset val="134"/>
      </rPr>
      <t>：</t>
    </r>
    <r>
      <rPr>
        <sz val="10"/>
        <color indexed="8"/>
        <rFont val="Calibri"/>
        <family val="2"/>
      </rPr>
      <t>Mr.LiJunwu
Phone Number</t>
    </r>
    <r>
      <rPr>
        <sz val="10"/>
        <color rgb="FF000000"/>
        <rFont val="微软雅黑"/>
        <family val="2"/>
        <charset val="134"/>
      </rPr>
      <t>：</t>
    </r>
    <r>
      <rPr>
        <sz val="10"/>
        <color indexed="8"/>
        <rFont val="Calibri"/>
        <family val="2"/>
      </rPr>
      <t>+243 82 716 2451</t>
    </r>
    <r>
      <rPr>
        <sz val="10"/>
        <color rgb="FF000000"/>
        <rFont val="Calibri"/>
        <family val="2"/>
      </rPr>
      <t xml:space="preserve">    </t>
    </r>
    <r>
      <rPr>
        <sz val="10"/>
        <color indexed="8"/>
        <rFont val="Calibri"/>
        <family val="2"/>
      </rPr>
      <t xml:space="preserve">                                                      </t>
    </r>
    <phoneticPr fontId="28" type="noConversion"/>
  </si>
  <si>
    <t>PROFORMA INVOICE</t>
    <phoneticPr fontId="28" type="noConversion"/>
  </si>
  <si>
    <t>DRAFT PACKING LIST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</si>
</sst>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d/mmm/yy;@"/>
    <numFmt numFmtId="177" formatCode="0.0000_);[Red]\(0.0000\)"/>
  </numFmts>
  <fonts count="3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Arial Narrow"/>
      <family val="2"/>
    </font>
    <font>
      <sz val="11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6"/>
      <color rgb="FF000000"/>
      <name val="宋体"/>
      <family val="2"/>
      <scheme val="minor"/>
    </font>
    <font>
      <b/>
      <u/>
      <sz val="16"/>
      <color rgb="FF000000"/>
      <name val="宋体"/>
      <family val="2"/>
      <scheme val="minor"/>
    </font>
    <font>
      <sz val="12"/>
      <color indexed="8"/>
      <name val="宋体"/>
      <family val="2"/>
      <scheme val="minor"/>
    </font>
    <font>
      <b/>
      <u/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9"/>
      <name val="宋体"/>
      <family val="3"/>
      <charset val="134"/>
    </font>
    <font>
      <sz val="12"/>
      <name val="Calibri"/>
      <family val="2"/>
    </font>
    <font>
      <b/>
      <u/>
      <sz val="16"/>
      <name val="Calibri"/>
      <family val="2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name val="Calibri"/>
      <family val="2"/>
    </font>
    <font>
      <sz val="9"/>
      <name val="宋体"/>
      <family val="2"/>
      <charset val="134"/>
      <scheme val="minor"/>
    </font>
    <font>
      <b/>
      <sz val="11"/>
      <color rgb="FF000000"/>
      <name val="Calibri"/>
      <family val="2"/>
    </font>
    <font>
      <sz val="10"/>
      <name val="Calibri"/>
      <family val="2"/>
    </font>
    <font>
      <b/>
      <sz val="10"/>
      <color theme="1"/>
      <name val="宋体"/>
      <family val="3"/>
      <charset val="134"/>
      <scheme val="minor"/>
    </font>
    <font>
      <b/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4">
    <xf numFmtId="0" fontId="0" fillId="0" borderId="0" xfId="0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Border="1" applyAlignment="1">
      <alignment vertical="top" wrapText="1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4" fontId="14" fillId="0" borderId="0" xfId="0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vertical="top" wrapText="1"/>
    </xf>
    <xf numFmtId="0" fontId="18" fillId="0" borderId="0" xfId="0" applyFont="1" applyFill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top" wrapText="1"/>
    </xf>
    <xf numFmtId="4" fontId="16" fillId="0" borderId="5" xfId="0" applyNumberFormat="1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top" wrapText="1"/>
    </xf>
    <xf numFmtId="176" fontId="14" fillId="0" borderId="3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/>
    <xf numFmtId="0" fontId="23" fillId="0" borderId="0" xfId="0" applyFont="1" applyFill="1" applyBorder="1" applyAlignment="1">
      <alignment horizontal="left" wrapText="1"/>
    </xf>
    <xf numFmtId="0" fontId="23" fillId="0" borderId="0" xfId="0" applyFont="1" applyFill="1" applyAlignment="1">
      <alignment horizontal="left" wrapText="1"/>
    </xf>
    <xf numFmtId="0" fontId="22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6" fillId="0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177" fontId="11" fillId="0" borderId="1" xfId="0" applyNumberFormat="1" applyFont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top" wrapText="1"/>
    </xf>
    <xf numFmtId="0" fontId="36" fillId="0" borderId="0" xfId="0" applyFont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vertical="center"/>
    </xf>
    <xf numFmtId="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right" vertical="center" wrapText="1"/>
    </xf>
    <xf numFmtId="4" fontId="17" fillId="0" borderId="1" xfId="0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left" vertical="top" wrapText="1"/>
    </xf>
    <xf numFmtId="4" fontId="17" fillId="0" borderId="1" xfId="0" applyNumberFormat="1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left" vertical="top" wrapText="1"/>
    </xf>
    <xf numFmtId="4" fontId="25" fillId="0" borderId="1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23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4" fontId="14" fillId="0" borderId="1" xfId="0" applyNumberFormat="1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top" wrapText="1"/>
    </xf>
    <xf numFmtId="0" fontId="14" fillId="0" borderId="16" xfId="0" applyFont="1" applyFill="1" applyBorder="1" applyAlignment="1">
      <alignment horizontal="left" vertical="top" wrapText="1"/>
    </xf>
    <xf numFmtId="0" fontId="14" fillId="0" borderId="18" xfId="0" applyFont="1" applyFill="1" applyBorder="1" applyAlignment="1">
      <alignment horizontal="left" vertical="top" wrapText="1"/>
    </xf>
    <xf numFmtId="0" fontId="14" fillId="0" borderId="19" xfId="0" applyFont="1" applyFill="1" applyBorder="1" applyAlignment="1">
      <alignment horizontal="left" vertical="top" wrapText="1"/>
    </xf>
    <xf numFmtId="0" fontId="14" fillId="0" borderId="21" xfId="0" applyFont="1" applyFill="1" applyBorder="1" applyAlignment="1">
      <alignment horizontal="left" vertical="top" wrapText="1"/>
    </xf>
    <xf numFmtId="0" fontId="14" fillId="0" borderId="22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29" fillId="0" borderId="8" xfId="0" applyFont="1" applyBorder="1" applyAlignment="1">
      <alignment horizontal="left" vertical="top" wrapText="1"/>
    </xf>
    <xf numFmtId="0" fontId="29" fillId="0" borderId="10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left" vertical="top" wrapText="1"/>
    </xf>
    <xf numFmtId="0" fontId="29" fillId="0" borderId="12" xfId="0" applyFont="1" applyBorder="1" applyAlignment="1">
      <alignment horizontal="left" vertical="top" wrapText="1"/>
    </xf>
    <xf numFmtId="0" fontId="29" fillId="0" borderId="6" xfId="0" applyFont="1" applyBorder="1" applyAlignment="1">
      <alignment horizontal="left" vertical="top" wrapText="1"/>
    </xf>
    <xf numFmtId="0" fontId="16" fillId="0" borderId="13" xfId="0" applyFont="1" applyFill="1" applyBorder="1" applyAlignment="1">
      <alignment horizontal="center" vertical="top" wrapText="1"/>
    </xf>
    <xf numFmtId="0" fontId="16" fillId="0" borderId="14" xfId="0" applyFont="1" applyFill="1" applyBorder="1" applyAlignment="1">
      <alignment horizontal="center" vertical="top" wrapText="1"/>
    </xf>
    <xf numFmtId="0" fontId="23" fillId="0" borderId="24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top" wrapText="1"/>
    </xf>
  </cellXfs>
  <cellStyles count="2">
    <cellStyle name="Normal 2" xfId="1" xr:uid="{250C7523-083F-4AF0-98F4-D3AB7F4EDEC5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4</xdr:col>
      <xdr:colOff>122767</xdr:colOff>
      <xdr:row>8</xdr:row>
      <xdr:rowOff>95250</xdr:rowOff>
    </xdr:to>
    <xdr:pic>
      <xdr:nvPicPr>
        <xdr:cNvPr id="1167" name="Picture 1">
          <a:extLst>
            <a:ext uri="{FF2B5EF4-FFF2-40B4-BE49-F238E27FC236}">
              <a16:creationId xmlns:a16="http://schemas.microsoft.com/office/drawing/2014/main" id="{00FB86BE-2624-4ACB-8221-31B44347D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37909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4</xdr:col>
      <xdr:colOff>93345</xdr:colOff>
      <xdr:row>11</xdr:row>
      <xdr:rowOff>0</xdr:rowOff>
    </xdr:to>
    <xdr:pic>
      <xdr:nvPicPr>
        <xdr:cNvPr id="2191" name="Picture 1">
          <a:extLst>
            <a:ext uri="{FF2B5EF4-FFF2-40B4-BE49-F238E27FC236}">
              <a16:creationId xmlns:a16="http://schemas.microsoft.com/office/drawing/2014/main" id="{E913EF7E-22C2-4A98-A99C-B3F13887F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1925"/>
          <a:ext cx="3790950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"/>
  <sheetViews>
    <sheetView topLeftCell="A11" zoomScale="90" zoomScaleNormal="90" zoomScaleSheetLayoutView="90" workbookViewId="0">
      <selection activeCell="B16" sqref="B16:D22"/>
    </sheetView>
  </sheetViews>
  <sheetFormatPr defaultColWidth="9" defaultRowHeight="12" x14ac:dyDescent="0.15"/>
  <cols>
    <col min="1" max="1" width="4" style="1" customWidth="1"/>
    <col min="2" max="2" width="5.125" style="1" customWidth="1"/>
    <col min="3" max="3" width="20.875" style="1" customWidth="1"/>
    <col min="4" max="4" width="19.625" style="1" customWidth="1"/>
    <col min="5" max="5" width="12.75" style="1" customWidth="1"/>
    <col min="6" max="6" width="9" style="1" customWidth="1"/>
    <col min="7" max="7" width="6.75" style="1" customWidth="1"/>
    <col min="8" max="8" width="5.5" style="1" customWidth="1"/>
    <col min="9" max="9" width="4.875" style="1" customWidth="1"/>
    <col min="10" max="10" width="13.375" style="1" customWidth="1"/>
    <col min="11" max="11" width="14.5" style="1" customWidth="1"/>
    <col min="12" max="12" width="5.375" style="1" hidden="1" customWidth="1"/>
    <col min="13" max="13" width="6" style="1" customWidth="1"/>
    <col min="14" max="14" width="13.5" style="1" customWidth="1"/>
    <col min="15" max="254" width="20.125" style="1" customWidth="1"/>
    <col min="255" max="255" width="20.125" style="1" bestFit="1" customWidth="1"/>
    <col min="256" max="16384" width="9" style="1"/>
  </cols>
  <sheetData>
    <row r="1" spans="2:12" ht="12.75" customHeight="1" x14ac:dyDescent="0.15">
      <c r="C1" s="16"/>
      <c r="D1" s="16"/>
      <c r="E1" s="16"/>
      <c r="F1" s="16"/>
      <c r="G1" s="16"/>
      <c r="H1" s="16"/>
      <c r="J1" s="70" t="s">
        <v>19</v>
      </c>
      <c r="K1" s="70"/>
    </row>
    <row r="2" spans="2:12" ht="12.75" customHeight="1" x14ac:dyDescent="0.15">
      <c r="C2" s="16"/>
      <c r="D2" s="16"/>
      <c r="E2" s="16"/>
      <c r="F2" s="16"/>
      <c r="G2" s="16"/>
      <c r="H2" s="16"/>
      <c r="J2" s="70"/>
      <c r="K2" s="70"/>
    </row>
    <row r="3" spans="2:12" ht="12.75" customHeight="1" x14ac:dyDescent="0.15">
      <c r="C3" s="16"/>
      <c r="D3" s="16"/>
      <c r="E3" s="16"/>
      <c r="F3" s="16"/>
      <c r="G3" s="16"/>
      <c r="H3" s="16"/>
      <c r="J3" s="70"/>
      <c r="K3" s="70"/>
    </row>
    <row r="4" spans="2:12" ht="12.75" customHeight="1" x14ac:dyDescent="0.15">
      <c r="C4" s="16"/>
      <c r="D4" s="16"/>
      <c r="E4" s="16"/>
      <c r="F4" s="16"/>
      <c r="G4" s="16"/>
      <c r="H4" s="16"/>
      <c r="J4" s="70"/>
      <c r="K4" s="70"/>
    </row>
    <row r="5" spans="2:12" ht="12.75" customHeight="1" x14ac:dyDescent="0.15">
      <c r="C5" s="16"/>
      <c r="D5" s="16"/>
      <c r="E5" s="16"/>
      <c r="F5" s="16"/>
      <c r="G5" s="16"/>
      <c r="H5" s="16"/>
      <c r="J5" s="70"/>
      <c r="K5" s="70"/>
    </row>
    <row r="6" spans="2:12" ht="12.75" customHeight="1" x14ac:dyDescent="0.15">
      <c r="D6" s="17"/>
      <c r="E6" s="17"/>
      <c r="F6" s="17"/>
      <c r="G6" s="17"/>
      <c r="H6" s="17"/>
      <c r="J6" s="70"/>
      <c r="K6" s="70"/>
    </row>
    <row r="7" spans="2:12" ht="12.75" customHeight="1" x14ac:dyDescent="0.15">
      <c r="C7" s="17"/>
      <c r="D7" s="17"/>
      <c r="E7" s="17"/>
      <c r="F7" s="17"/>
      <c r="G7" s="17"/>
      <c r="H7" s="17"/>
      <c r="J7" s="70"/>
      <c r="K7" s="70"/>
    </row>
    <row r="8" spans="2:12" ht="12.75" customHeight="1" x14ac:dyDescent="0.15">
      <c r="C8" s="17"/>
      <c r="D8" s="17"/>
      <c r="E8" s="17"/>
      <c r="F8" s="17"/>
      <c r="G8" s="17"/>
      <c r="H8" s="17"/>
      <c r="J8" s="18"/>
      <c r="K8" s="18"/>
    </row>
    <row r="9" spans="2:12" ht="12.75" customHeight="1" x14ac:dyDescent="0.15">
      <c r="C9" s="17"/>
      <c r="D9" s="17"/>
      <c r="E9" s="17"/>
      <c r="F9" s="17"/>
      <c r="G9" s="17"/>
      <c r="H9" s="17"/>
      <c r="J9" s="71" t="s">
        <v>20</v>
      </c>
      <c r="K9" s="71"/>
    </row>
    <row r="10" spans="2:12" ht="12.75" customHeight="1" x14ac:dyDescent="0.15">
      <c r="C10" s="17"/>
      <c r="D10" s="17"/>
      <c r="E10" s="17"/>
      <c r="F10" s="17"/>
      <c r="G10" s="17"/>
      <c r="H10" s="17"/>
      <c r="J10" s="18"/>
      <c r="K10" s="18"/>
    </row>
    <row r="11" spans="2:12" ht="16.149999999999999" customHeight="1" x14ac:dyDescent="0.15">
      <c r="C11" s="17"/>
      <c r="D11" s="17"/>
      <c r="E11" s="17"/>
      <c r="F11" s="17"/>
      <c r="G11" s="17"/>
      <c r="H11" s="17"/>
      <c r="J11" s="19"/>
      <c r="K11" s="19"/>
    </row>
    <row r="12" spans="2:12" ht="15" customHeight="1" x14ac:dyDescent="0.15">
      <c r="B12" s="75" t="s">
        <v>21</v>
      </c>
      <c r="C12" s="75"/>
      <c r="D12" s="75"/>
      <c r="E12" s="75"/>
      <c r="F12" s="75"/>
      <c r="G12" s="52"/>
      <c r="H12" s="55"/>
      <c r="I12" s="2"/>
      <c r="J12" s="72" t="s">
        <v>22</v>
      </c>
      <c r="K12" s="72"/>
    </row>
    <row r="13" spans="2:12" ht="12.75" customHeight="1" x14ac:dyDescent="0.15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2" ht="12.75" customHeight="1" x14ac:dyDescent="0.15">
      <c r="B14" s="73" t="s">
        <v>52</v>
      </c>
      <c r="C14" s="73"/>
      <c r="D14" s="73"/>
      <c r="E14" s="73"/>
      <c r="F14" s="73"/>
      <c r="G14" s="73"/>
      <c r="H14" s="73"/>
      <c r="I14" s="73"/>
      <c r="J14" s="73"/>
      <c r="K14" s="73"/>
    </row>
    <row r="15" spans="2:12" ht="13.5" customHeight="1" thickBot="1" x14ac:dyDescent="0.2"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4"/>
    </row>
    <row r="16" spans="2:12" ht="16.149999999999999" customHeight="1" x14ac:dyDescent="0.15">
      <c r="B16" s="76" t="s">
        <v>32</v>
      </c>
      <c r="C16" s="77"/>
      <c r="D16" s="78"/>
      <c r="E16" s="85" t="s">
        <v>40</v>
      </c>
      <c r="F16" s="86"/>
      <c r="G16" s="86"/>
      <c r="H16" s="86"/>
      <c r="I16" s="87"/>
      <c r="J16" s="26" t="s">
        <v>0</v>
      </c>
      <c r="K16" s="30" t="s">
        <v>41</v>
      </c>
    </row>
    <row r="17" spans="2:16" ht="16.149999999999999" customHeight="1" x14ac:dyDescent="0.15">
      <c r="B17" s="79"/>
      <c r="C17" s="80"/>
      <c r="D17" s="81"/>
      <c r="E17" s="88"/>
      <c r="F17" s="89"/>
      <c r="G17" s="89"/>
      <c r="H17" s="89"/>
      <c r="I17" s="90"/>
      <c r="J17" s="27" t="s">
        <v>17</v>
      </c>
      <c r="K17" s="31" t="s">
        <v>42</v>
      </c>
    </row>
    <row r="18" spans="2:16" ht="16.149999999999999" customHeight="1" x14ac:dyDescent="0.15">
      <c r="B18" s="79"/>
      <c r="C18" s="80"/>
      <c r="D18" s="81"/>
      <c r="E18" s="88"/>
      <c r="F18" s="89"/>
      <c r="G18" s="89"/>
      <c r="H18" s="89"/>
      <c r="I18" s="90"/>
      <c r="J18" s="28" t="s">
        <v>1</v>
      </c>
      <c r="K18" s="38">
        <v>44359</v>
      </c>
    </row>
    <row r="19" spans="2:16" ht="16.149999999999999" customHeight="1" x14ac:dyDescent="0.15">
      <c r="B19" s="79"/>
      <c r="C19" s="80"/>
      <c r="D19" s="81"/>
      <c r="E19" s="88"/>
      <c r="F19" s="89"/>
      <c r="G19" s="89"/>
      <c r="H19" s="89"/>
      <c r="I19" s="90"/>
      <c r="J19" s="28" t="s">
        <v>2</v>
      </c>
      <c r="K19" s="31" t="s">
        <v>26</v>
      </c>
    </row>
    <row r="20" spans="2:16" ht="16.149999999999999" customHeight="1" x14ac:dyDescent="0.15">
      <c r="B20" s="79"/>
      <c r="C20" s="80"/>
      <c r="D20" s="81"/>
      <c r="E20" s="88"/>
      <c r="F20" s="89"/>
      <c r="G20" s="89"/>
      <c r="H20" s="89"/>
      <c r="I20" s="90"/>
      <c r="J20" s="28" t="s">
        <v>3</v>
      </c>
      <c r="K20" s="31" t="s">
        <v>16</v>
      </c>
    </row>
    <row r="21" spans="2:16" ht="30" customHeight="1" x14ac:dyDescent="0.15">
      <c r="B21" s="79"/>
      <c r="C21" s="80"/>
      <c r="D21" s="81"/>
      <c r="E21" s="88"/>
      <c r="F21" s="89"/>
      <c r="G21" s="89"/>
      <c r="H21" s="89"/>
      <c r="I21" s="90"/>
      <c r="J21" s="28" t="s">
        <v>4</v>
      </c>
      <c r="K21" s="32" t="s">
        <v>29</v>
      </c>
    </row>
    <row r="22" spans="2:16" ht="37.15" customHeight="1" thickBot="1" x14ac:dyDescent="0.2">
      <c r="B22" s="82"/>
      <c r="C22" s="83"/>
      <c r="D22" s="84"/>
      <c r="E22" s="91"/>
      <c r="F22" s="92"/>
      <c r="G22" s="92"/>
      <c r="H22" s="92"/>
      <c r="I22" s="93"/>
      <c r="J22" s="29" t="s">
        <v>5</v>
      </c>
      <c r="K22" s="33" t="s">
        <v>8</v>
      </c>
    </row>
    <row r="23" spans="2:16" ht="16.5" thickBot="1" x14ac:dyDescent="0.2">
      <c r="B23" s="68"/>
      <c r="C23" s="68"/>
      <c r="D23" s="68"/>
      <c r="E23" s="68"/>
      <c r="F23" s="68"/>
      <c r="G23" s="68"/>
      <c r="H23" s="68"/>
      <c r="I23" s="68"/>
      <c r="J23" s="68"/>
      <c r="K23" s="68"/>
    </row>
    <row r="24" spans="2:16" ht="42.75" customHeight="1" thickBot="1" x14ac:dyDescent="0.2">
      <c r="B24" s="48" t="s">
        <v>34</v>
      </c>
      <c r="C24" s="115" t="s">
        <v>35</v>
      </c>
      <c r="D24" s="116"/>
      <c r="E24" s="48" t="s">
        <v>36</v>
      </c>
      <c r="F24" s="48" t="s">
        <v>37</v>
      </c>
      <c r="G24" s="48" t="s">
        <v>25</v>
      </c>
      <c r="H24" s="94" t="s">
        <v>38</v>
      </c>
      <c r="I24" s="94"/>
      <c r="J24" s="94" t="s">
        <v>39</v>
      </c>
      <c r="K24" s="94"/>
      <c r="L24" s="49"/>
      <c r="M24" s="2"/>
      <c r="N24" s="119"/>
      <c r="O24" s="120" t="s">
        <v>48</v>
      </c>
      <c r="P24" s="120">
        <v>13.746700000000001</v>
      </c>
    </row>
    <row r="25" spans="2:16" ht="40.5" customHeight="1" thickBot="1" x14ac:dyDescent="0.2">
      <c r="B25" s="22">
        <v>1</v>
      </c>
      <c r="C25" s="117" t="s">
        <v>43</v>
      </c>
      <c r="D25" s="118"/>
      <c r="E25" s="22" t="s">
        <v>31</v>
      </c>
      <c r="F25" s="45">
        <v>1000</v>
      </c>
      <c r="G25" s="51" t="s">
        <v>46</v>
      </c>
      <c r="H25" s="69">
        <v>47.97</v>
      </c>
      <c r="I25" s="69">
        <v>4473.8599999999997</v>
      </c>
      <c r="J25" s="60">
        <f t="shared" ref="J25:J26" si="0">H25*F25</f>
        <v>47970</v>
      </c>
      <c r="K25" s="60"/>
      <c r="L25" s="50"/>
    </row>
    <row r="26" spans="2:16" ht="40.5" customHeight="1" thickBot="1" x14ac:dyDescent="0.2">
      <c r="B26" s="22">
        <v>2</v>
      </c>
      <c r="C26" s="117" t="s">
        <v>44</v>
      </c>
      <c r="D26" s="118" t="s">
        <v>45</v>
      </c>
      <c r="E26" s="22" t="s">
        <v>31</v>
      </c>
      <c r="F26" s="45">
        <v>2</v>
      </c>
      <c r="G26" s="45" t="s">
        <v>47</v>
      </c>
      <c r="H26" s="69">
        <v>1359.6</v>
      </c>
      <c r="I26" s="69">
        <v>542.03</v>
      </c>
      <c r="J26" s="60">
        <f t="shared" si="0"/>
        <v>2719.2</v>
      </c>
      <c r="K26" s="60"/>
      <c r="L26" s="50"/>
    </row>
    <row r="27" spans="2:16" ht="30" customHeight="1" thickBot="1" x14ac:dyDescent="0.2">
      <c r="B27" s="59" t="s">
        <v>33</v>
      </c>
      <c r="C27" s="59"/>
      <c r="D27" s="59"/>
      <c r="E27" s="59"/>
      <c r="F27" s="59"/>
      <c r="G27" s="59"/>
      <c r="H27" s="59"/>
      <c r="I27" s="59"/>
      <c r="J27" s="60">
        <f>SUM(J25:K26)</f>
        <v>50689.2</v>
      </c>
      <c r="K27" s="60"/>
      <c r="L27" s="50"/>
    </row>
    <row r="28" spans="2:16" ht="30" customHeight="1" thickBot="1" x14ac:dyDescent="0.2">
      <c r="B28" s="61" t="s">
        <v>27</v>
      </c>
      <c r="C28" s="59"/>
      <c r="D28" s="59"/>
      <c r="E28" s="59"/>
      <c r="F28" s="59"/>
      <c r="G28" s="59"/>
      <c r="H28" s="59"/>
      <c r="I28" s="59"/>
      <c r="J28" s="60">
        <f>200000/P24*1.1*1.5</f>
        <v>24005.761382731856</v>
      </c>
      <c r="K28" s="60"/>
      <c r="L28" s="50"/>
    </row>
    <row r="29" spans="2:16" ht="30" customHeight="1" thickBot="1" x14ac:dyDescent="0.2">
      <c r="B29" s="61" t="s">
        <v>30</v>
      </c>
      <c r="C29" s="61"/>
      <c r="D29" s="61"/>
      <c r="E29" s="61"/>
      <c r="F29" s="61"/>
      <c r="G29" s="61"/>
      <c r="H29" s="61"/>
      <c r="I29" s="61"/>
      <c r="J29" s="67">
        <f>J27+J28</f>
        <v>74694.961382731854</v>
      </c>
      <c r="K29" s="67"/>
      <c r="L29" s="50"/>
    </row>
    <row r="30" spans="2:16" ht="15.75" x14ac:dyDescent="0.15">
      <c r="B30" s="7"/>
      <c r="C30" s="7"/>
      <c r="D30" s="7"/>
      <c r="E30" s="7"/>
      <c r="F30" s="7"/>
      <c r="G30" s="7"/>
      <c r="H30" s="7"/>
      <c r="I30" s="8"/>
      <c r="J30" s="9"/>
      <c r="K30" s="9"/>
    </row>
    <row r="31" spans="2:16" ht="18" customHeight="1" x14ac:dyDescent="0.25">
      <c r="B31" s="63" t="s">
        <v>6</v>
      </c>
      <c r="C31" s="63"/>
      <c r="D31" s="63"/>
      <c r="E31" s="63"/>
      <c r="F31" s="63"/>
      <c r="G31" s="63"/>
      <c r="H31" s="63"/>
      <c r="I31" s="63"/>
      <c r="J31" s="63"/>
      <c r="K31" s="63"/>
    </row>
    <row r="32" spans="2:16" ht="18" customHeight="1" x14ac:dyDescent="0.25">
      <c r="B32" s="62" t="s">
        <v>9</v>
      </c>
      <c r="C32" s="62"/>
      <c r="D32" s="62"/>
      <c r="E32" s="62"/>
      <c r="F32" s="62"/>
      <c r="G32" s="62"/>
      <c r="H32" s="62"/>
      <c r="I32" s="62"/>
      <c r="J32" s="62"/>
      <c r="K32" s="62"/>
    </row>
    <row r="33" spans="2:11" ht="18" customHeight="1" x14ac:dyDescent="0.25">
      <c r="B33" s="62" t="s">
        <v>10</v>
      </c>
      <c r="C33" s="62"/>
      <c r="D33" s="62"/>
      <c r="E33" s="62"/>
      <c r="F33" s="62"/>
      <c r="G33" s="62"/>
      <c r="H33" s="62"/>
      <c r="I33" s="62"/>
      <c r="J33" s="62"/>
      <c r="K33" s="62"/>
    </row>
    <row r="34" spans="2:11" ht="18" customHeight="1" x14ac:dyDescent="0.25">
      <c r="B34" s="62" t="s">
        <v>11</v>
      </c>
      <c r="C34" s="62"/>
      <c r="D34" s="62"/>
      <c r="E34" s="62"/>
      <c r="F34" s="62"/>
      <c r="G34" s="62"/>
      <c r="H34" s="62"/>
      <c r="I34" s="62"/>
      <c r="J34" s="62"/>
      <c r="K34" s="62"/>
    </row>
    <row r="35" spans="2:11" ht="18" customHeight="1" x14ac:dyDescent="0.25">
      <c r="B35" s="62" t="s">
        <v>12</v>
      </c>
      <c r="C35" s="62"/>
      <c r="D35" s="62"/>
      <c r="E35" s="62"/>
      <c r="F35" s="62"/>
      <c r="G35" s="62"/>
      <c r="H35" s="62"/>
      <c r="I35" s="62"/>
      <c r="J35" s="62"/>
      <c r="K35" s="62"/>
    </row>
    <row r="36" spans="2:11" ht="18" customHeight="1" x14ac:dyDescent="0.25">
      <c r="B36" s="62" t="s">
        <v>13</v>
      </c>
      <c r="C36" s="62"/>
      <c r="D36" s="62"/>
      <c r="E36" s="62"/>
      <c r="F36" s="62"/>
      <c r="G36" s="62"/>
      <c r="H36" s="62"/>
      <c r="I36" s="62"/>
      <c r="J36" s="62"/>
      <c r="K36" s="62"/>
    </row>
    <row r="37" spans="2:11" ht="18" customHeight="1" x14ac:dyDescent="0.25">
      <c r="B37" s="62" t="s">
        <v>14</v>
      </c>
      <c r="C37" s="62"/>
      <c r="D37" s="62"/>
      <c r="E37" s="62"/>
      <c r="F37" s="62"/>
      <c r="G37" s="62"/>
      <c r="H37" s="62"/>
      <c r="I37" s="62"/>
      <c r="J37" s="62"/>
      <c r="K37" s="62"/>
    </row>
    <row r="38" spans="2:11" ht="18" customHeight="1" x14ac:dyDescent="0.25">
      <c r="B38" s="62" t="s">
        <v>15</v>
      </c>
      <c r="C38" s="62"/>
      <c r="D38" s="62"/>
      <c r="E38" s="62"/>
      <c r="F38" s="62"/>
      <c r="G38" s="62"/>
      <c r="H38" s="62"/>
      <c r="I38" s="62"/>
      <c r="J38" s="62"/>
      <c r="K38" s="62"/>
    </row>
    <row r="39" spans="2:11" ht="12.75" x14ac:dyDescent="0.15"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2:11" ht="12.75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2:11" ht="12.75" x14ac:dyDescent="0.15"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2:11" ht="12.75" x14ac:dyDescent="0.15">
      <c r="B42" s="66"/>
      <c r="C42" s="66"/>
      <c r="D42" s="66"/>
      <c r="E42" s="66"/>
      <c r="F42" s="66"/>
      <c r="G42" s="43"/>
      <c r="H42" s="24"/>
      <c r="I42" s="2"/>
      <c r="J42" s="65"/>
      <c r="K42" s="65"/>
    </row>
    <row r="43" spans="2:11" ht="12.75" x14ac:dyDescent="0.15">
      <c r="B43" s="64"/>
      <c r="C43" s="64"/>
      <c r="D43" s="64"/>
      <c r="E43" s="64"/>
      <c r="F43" s="64"/>
      <c r="G43" s="42"/>
      <c r="H43" s="25"/>
      <c r="I43" s="2"/>
      <c r="J43" s="65"/>
      <c r="K43" s="65"/>
    </row>
    <row r="44" spans="2:11" ht="12.75" x14ac:dyDescent="0.15">
      <c r="B44" s="2"/>
      <c r="C44" s="2"/>
      <c r="D44" s="2"/>
      <c r="E44" s="2"/>
      <c r="F44" s="2"/>
      <c r="G44" s="2"/>
      <c r="H44" s="2"/>
      <c r="I44" s="2"/>
      <c r="J44" s="2"/>
      <c r="K44" s="2"/>
    </row>
    <row r="47" spans="2:11" ht="12.75" x14ac:dyDescent="0.15">
      <c r="J47" s="6"/>
      <c r="K47" s="5"/>
    </row>
    <row r="48" spans="2:11" ht="12.75" x14ac:dyDescent="0.15">
      <c r="J48" s="6"/>
      <c r="K48" s="5"/>
    </row>
    <row r="49" spans="10:11" ht="12.75" x14ac:dyDescent="0.15">
      <c r="J49" s="6"/>
      <c r="K49" s="5"/>
    </row>
    <row r="50" spans="10:11" ht="12.75" x14ac:dyDescent="0.15">
      <c r="J50" s="6"/>
      <c r="K50" s="5"/>
    </row>
    <row r="51" spans="10:11" ht="12.75" x14ac:dyDescent="0.15">
      <c r="J51" s="6"/>
      <c r="K51" s="5"/>
    </row>
  </sheetData>
  <mergeCells count="37">
    <mergeCell ref="B16:D22"/>
    <mergeCell ref="J23:K23"/>
    <mergeCell ref="E16:I22"/>
    <mergeCell ref="H25:I25"/>
    <mergeCell ref="J25:K25"/>
    <mergeCell ref="H24:I24"/>
    <mergeCell ref="J24:K24"/>
    <mergeCell ref="C24:D24"/>
    <mergeCell ref="C25:D25"/>
    <mergeCell ref="J1:K7"/>
    <mergeCell ref="J9:K9"/>
    <mergeCell ref="J12:K12"/>
    <mergeCell ref="B14:K15"/>
    <mergeCell ref="B12:F12"/>
    <mergeCell ref="F23:I23"/>
    <mergeCell ref="B23:E23"/>
    <mergeCell ref="H26:I26"/>
    <mergeCell ref="J26:K26"/>
    <mergeCell ref="C26:D26"/>
    <mergeCell ref="B43:F43"/>
    <mergeCell ref="J43:K43"/>
    <mergeCell ref="B36:K36"/>
    <mergeCell ref="B37:K37"/>
    <mergeCell ref="B38:K38"/>
    <mergeCell ref="J42:K42"/>
    <mergeCell ref="B42:F42"/>
    <mergeCell ref="B27:I27"/>
    <mergeCell ref="J28:K28"/>
    <mergeCell ref="B29:I29"/>
    <mergeCell ref="J27:K27"/>
    <mergeCell ref="B35:K35"/>
    <mergeCell ref="B31:K31"/>
    <mergeCell ref="B34:K34"/>
    <mergeCell ref="B33:K33"/>
    <mergeCell ref="J29:K29"/>
    <mergeCell ref="B28:I28"/>
    <mergeCell ref="B32:K32"/>
  </mergeCells>
  <phoneticPr fontId="28" type="noConversion"/>
  <pageMargins left="0.81" right="0.28000000000000003" top="0.63" bottom="0.71" header="0.51" footer="0.51"/>
  <pageSetup scale="75" fitToWidth="0" fitToHeight="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V40"/>
  <sheetViews>
    <sheetView tabSelected="1" topLeftCell="A10" zoomScaleNormal="100" zoomScaleSheetLayoutView="100" workbookViewId="0">
      <selection activeCell="B17" sqref="B17:D23"/>
    </sheetView>
  </sheetViews>
  <sheetFormatPr defaultColWidth="9" defaultRowHeight="12" x14ac:dyDescent="0.15"/>
  <cols>
    <col min="1" max="1" width="3.5" style="1" customWidth="1"/>
    <col min="2" max="2" width="6.25" style="1" customWidth="1"/>
    <col min="3" max="3" width="18.5" style="1" customWidth="1"/>
    <col min="4" max="4" width="20.75" style="1" customWidth="1"/>
    <col min="5" max="5" width="11.25" style="1" customWidth="1"/>
    <col min="6" max="6" width="7.25" style="1" customWidth="1"/>
    <col min="7" max="7" width="8.375" style="1" customWidth="1"/>
    <col min="8" max="8" width="7.375" style="1" customWidth="1"/>
    <col min="9" max="9" width="17.875" style="1" customWidth="1"/>
    <col min="10" max="10" width="16.25" style="1" customWidth="1"/>
    <col min="11" max="11" width="2.25" style="1" customWidth="1"/>
    <col min="12" max="253" width="20.125" style="1" customWidth="1"/>
    <col min="254" max="254" width="20.125" style="1" bestFit="1" customWidth="1"/>
    <col min="255" max="16384" width="9" style="1"/>
  </cols>
  <sheetData>
    <row r="1" spans="2:11" ht="12.75" customHeight="1" x14ac:dyDescent="0.15">
      <c r="C1" s="16"/>
      <c r="D1" s="16"/>
      <c r="E1" s="16"/>
      <c r="F1" s="16"/>
      <c r="G1" s="16"/>
      <c r="H1" s="16"/>
      <c r="I1" s="70" t="s">
        <v>19</v>
      </c>
      <c r="J1" s="70"/>
    </row>
    <row r="2" spans="2:11" ht="12.75" customHeight="1" x14ac:dyDescent="0.15">
      <c r="C2" s="16"/>
      <c r="D2" s="16"/>
      <c r="E2" s="16"/>
      <c r="F2" s="16"/>
      <c r="G2" s="16"/>
      <c r="H2" s="16"/>
      <c r="I2" s="70"/>
      <c r="J2" s="70"/>
    </row>
    <row r="3" spans="2:11" ht="12.75" customHeight="1" x14ac:dyDescent="0.15">
      <c r="C3" s="16"/>
      <c r="D3" s="16"/>
      <c r="E3" s="16"/>
      <c r="F3" s="16"/>
      <c r="G3" s="16"/>
      <c r="H3" s="16"/>
      <c r="I3" s="70"/>
      <c r="J3" s="70"/>
    </row>
    <row r="4" spans="2:11" ht="12.75" customHeight="1" x14ac:dyDescent="0.15">
      <c r="C4" s="16"/>
      <c r="D4" s="16"/>
      <c r="E4" s="16"/>
      <c r="F4" s="16"/>
      <c r="G4" s="16"/>
      <c r="H4" s="16"/>
      <c r="I4" s="70"/>
      <c r="J4" s="70"/>
    </row>
    <row r="5" spans="2:11" ht="12.75" customHeight="1" x14ac:dyDescent="0.15">
      <c r="C5" s="16"/>
      <c r="D5" s="16"/>
      <c r="E5" s="16"/>
      <c r="F5" s="16"/>
      <c r="G5" s="16"/>
      <c r="H5" s="16"/>
      <c r="I5" s="70"/>
      <c r="J5" s="70"/>
    </row>
    <row r="6" spans="2:11" ht="12.75" customHeight="1" x14ac:dyDescent="0.15">
      <c r="D6" s="17"/>
      <c r="E6" s="17"/>
      <c r="F6" s="17"/>
      <c r="G6" s="17"/>
      <c r="H6" s="17"/>
      <c r="I6" s="70"/>
      <c r="J6" s="70"/>
    </row>
    <row r="7" spans="2:11" ht="12.75" customHeight="1" x14ac:dyDescent="0.15">
      <c r="C7" s="17"/>
      <c r="D7" s="17"/>
      <c r="E7" s="17"/>
      <c r="F7" s="17"/>
      <c r="G7" s="17"/>
      <c r="H7" s="17"/>
      <c r="I7" s="70"/>
      <c r="J7" s="70"/>
    </row>
    <row r="8" spans="2:11" ht="12.75" customHeight="1" x14ac:dyDescent="0.15">
      <c r="C8" s="17"/>
      <c r="D8" s="17"/>
      <c r="E8" s="17"/>
      <c r="F8" s="17"/>
      <c r="G8" s="17"/>
      <c r="H8" s="17"/>
      <c r="I8" s="18"/>
      <c r="J8" s="18"/>
    </row>
    <row r="9" spans="2:11" ht="12.75" customHeight="1" x14ac:dyDescent="0.15">
      <c r="C9" s="17"/>
      <c r="D9" s="17"/>
      <c r="E9" s="17"/>
      <c r="F9" s="17"/>
      <c r="G9" s="17"/>
      <c r="H9" s="17"/>
      <c r="I9" s="71" t="s">
        <v>20</v>
      </c>
      <c r="J9" s="71"/>
    </row>
    <row r="10" spans="2:11" ht="12.75" customHeight="1" x14ac:dyDescent="0.15">
      <c r="C10" s="17"/>
      <c r="D10" s="17"/>
      <c r="E10" s="17"/>
      <c r="F10" s="17"/>
      <c r="G10" s="17"/>
      <c r="H10" s="17"/>
      <c r="I10" s="18"/>
      <c r="J10" s="18"/>
    </row>
    <row r="11" spans="2:11" ht="12.75" customHeight="1" x14ac:dyDescent="0.15">
      <c r="C11" s="17"/>
      <c r="D11" s="17"/>
      <c r="E11" s="17"/>
      <c r="F11" s="17"/>
      <c r="G11" s="17"/>
      <c r="H11" s="17"/>
      <c r="I11" s="18"/>
      <c r="J11" s="18"/>
    </row>
    <row r="12" spans="2:11" ht="16.149999999999999" customHeight="1" x14ac:dyDescent="0.15">
      <c r="B12" s="75" t="s">
        <v>21</v>
      </c>
      <c r="C12" s="75"/>
      <c r="D12" s="75"/>
      <c r="E12" s="75"/>
      <c r="F12" s="75"/>
      <c r="G12" s="75"/>
      <c r="H12" s="75"/>
      <c r="I12" s="72" t="s">
        <v>22</v>
      </c>
      <c r="J12" s="72"/>
    </row>
    <row r="13" spans="2:11" ht="4.5" customHeight="1" x14ac:dyDescent="0.15">
      <c r="B13" s="2"/>
      <c r="C13" s="98"/>
      <c r="D13" s="98"/>
      <c r="E13" s="98"/>
      <c r="F13" s="98"/>
      <c r="G13" s="98"/>
      <c r="H13" s="98"/>
      <c r="I13" s="53"/>
      <c r="J13" s="54"/>
      <c r="K13" s="21"/>
    </row>
    <row r="14" spans="2:11" x14ac:dyDescent="0.15">
      <c r="B14" s="99" t="s">
        <v>53</v>
      </c>
      <c r="C14" s="99"/>
      <c r="D14" s="99"/>
      <c r="E14" s="99"/>
      <c r="F14" s="99"/>
      <c r="G14" s="99"/>
      <c r="H14" s="99"/>
      <c r="I14" s="99"/>
      <c r="J14" s="99"/>
    </row>
    <row r="15" spans="2:11" ht="12.75" x14ac:dyDescent="0.15">
      <c r="B15" s="99"/>
      <c r="C15" s="99"/>
      <c r="D15" s="99"/>
      <c r="E15" s="99"/>
      <c r="F15" s="99"/>
      <c r="G15" s="99"/>
      <c r="H15" s="99"/>
      <c r="I15" s="99"/>
      <c r="J15" s="99"/>
      <c r="K15" s="14"/>
    </row>
    <row r="16" spans="2:11" ht="0.75" customHeight="1" thickBot="1" x14ac:dyDescent="0.2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256" ht="15" customHeight="1" x14ac:dyDescent="0.15">
      <c r="B17" s="103" t="s">
        <v>28</v>
      </c>
      <c r="C17" s="104"/>
      <c r="D17" s="104"/>
      <c r="E17" s="123" t="s">
        <v>51</v>
      </c>
      <c r="F17" s="109"/>
      <c r="G17" s="109"/>
      <c r="H17" s="110"/>
      <c r="I17" s="26" t="s">
        <v>0</v>
      </c>
      <c r="J17" s="30" t="str">
        <f>invoice!K16</f>
        <v>INBV-2021-099</v>
      </c>
    </row>
    <row r="18" spans="2:256" ht="12.75" x14ac:dyDescent="0.15">
      <c r="B18" s="105"/>
      <c r="C18" s="106"/>
      <c r="D18" s="106"/>
      <c r="E18" s="111"/>
      <c r="F18" s="112"/>
      <c r="G18" s="112"/>
      <c r="H18" s="112"/>
      <c r="I18" s="27" t="s">
        <v>17</v>
      </c>
      <c r="J18" s="31" t="str">
        <f>invoice!K17</f>
        <v>EMBV20210612</v>
      </c>
    </row>
    <row r="19" spans="2:256" ht="15" customHeight="1" x14ac:dyDescent="0.15">
      <c r="B19" s="105"/>
      <c r="C19" s="106"/>
      <c r="D19" s="106"/>
      <c r="E19" s="111"/>
      <c r="F19" s="112"/>
      <c r="G19" s="112"/>
      <c r="H19" s="112"/>
      <c r="I19" s="28" t="s">
        <v>1</v>
      </c>
      <c r="J19" s="38">
        <f>invoice!K18</f>
        <v>44359</v>
      </c>
    </row>
    <row r="20" spans="2:256" ht="15" customHeight="1" x14ac:dyDescent="0.15">
      <c r="B20" s="105"/>
      <c r="C20" s="106"/>
      <c r="D20" s="106"/>
      <c r="E20" s="111"/>
      <c r="F20" s="112"/>
      <c r="G20" s="112"/>
      <c r="H20" s="112"/>
      <c r="I20" s="28" t="s">
        <v>2</v>
      </c>
      <c r="J20" s="31" t="str">
        <f>invoice!K19</f>
        <v>Everbright Mining SARL</v>
      </c>
    </row>
    <row r="21" spans="2:256" ht="15" customHeight="1" x14ac:dyDescent="0.15">
      <c r="B21" s="105"/>
      <c r="C21" s="106"/>
      <c r="D21" s="106"/>
      <c r="E21" s="111"/>
      <c r="F21" s="112"/>
      <c r="G21" s="112"/>
      <c r="H21" s="112"/>
      <c r="I21" s="28" t="s">
        <v>3</v>
      </c>
      <c r="J21" s="31" t="s">
        <v>16</v>
      </c>
    </row>
    <row r="22" spans="2:256" ht="18" customHeight="1" x14ac:dyDescent="0.15">
      <c r="B22" s="105"/>
      <c r="C22" s="106"/>
      <c r="D22" s="106"/>
      <c r="E22" s="111"/>
      <c r="F22" s="112"/>
      <c r="G22" s="112"/>
      <c r="H22" s="112"/>
      <c r="I22" s="27" t="s">
        <v>4</v>
      </c>
      <c r="J22" s="32" t="str">
        <f>invoice!K21</f>
        <v>CPT, Katanga,DRC</v>
      </c>
    </row>
    <row r="23" spans="2:256" ht="27" customHeight="1" thickBot="1" x14ac:dyDescent="0.2">
      <c r="B23" s="107"/>
      <c r="C23" s="108"/>
      <c r="D23" s="108"/>
      <c r="E23" s="113"/>
      <c r="F23" s="114"/>
      <c r="G23" s="114"/>
      <c r="H23" s="114"/>
      <c r="I23" s="29" t="s">
        <v>5</v>
      </c>
      <c r="J23" s="33" t="s">
        <v>8</v>
      </c>
    </row>
    <row r="24" spans="2:256" ht="9.75" customHeight="1" thickBot="1" x14ac:dyDescent="0.2">
      <c r="B24" s="10"/>
      <c r="C24" s="10"/>
      <c r="D24" s="10"/>
      <c r="E24" s="11"/>
      <c r="F24" s="11"/>
      <c r="G24" s="11"/>
      <c r="H24" s="11"/>
      <c r="I24" s="12"/>
      <c r="J24" s="10"/>
    </row>
    <row r="25" spans="2:256" customFormat="1" ht="32.25" customHeight="1" thickBot="1" x14ac:dyDescent="0.2">
      <c r="B25" s="36" t="s">
        <v>34</v>
      </c>
      <c r="C25" s="101" t="s">
        <v>35</v>
      </c>
      <c r="D25" s="102"/>
      <c r="E25" s="23" t="s">
        <v>18</v>
      </c>
      <c r="F25" s="44" t="s">
        <v>25</v>
      </c>
      <c r="G25" s="101" t="s">
        <v>23</v>
      </c>
      <c r="H25" s="102"/>
      <c r="I25" s="23" t="s">
        <v>24</v>
      </c>
      <c r="J25" s="23" t="s">
        <v>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2:256" customFormat="1" ht="51.75" customHeight="1" thickBot="1" x14ac:dyDescent="0.2">
      <c r="B26" s="22">
        <v>1</v>
      </c>
      <c r="C26" s="121" t="str">
        <f>invoice!C25</f>
        <v>5.6 mm x 2.4 m x 3.5 m -Galvanised Welded
Mining Steel Mesh (100 x 100mm) with flying ends</v>
      </c>
      <c r="D26" s="122"/>
      <c r="E26" s="45">
        <f>invoice!F25</f>
        <v>1000</v>
      </c>
      <c r="F26" s="46" t="str">
        <f>invoice!G25</f>
        <v>Sheet</v>
      </c>
      <c r="G26" s="95">
        <v>33.4</v>
      </c>
      <c r="H26" s="95"/>
      <c r="I26" s="47">
        <f>G26*E26</f>
        <v>33400</v>
      </c>
      <c r="J26" s="58" t="s">
        <v>50</v>
      </c>
      <c r="K26" s="1"/>
      <c r="L26" s="3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2:256" customFormat="1" ht="52.5" customHeight="1" thickBot="1" x14ac:dyDescent="0.2">
      <c r="B27" s="22">
        <v>2</v>
      </c>
      <c r="C27" s="121" t="str">
        <f>invoice!C26</f>
        <v xml:space="preserve">Masteroc SA 160 - 1 000 L Composite IBC
(31HA1) </v>
      </c>
      <c r="D27" s="122" t="str">
        <f>invoice!D26</f>
        <v>30x30x5x6000mm Angle Steel</v>
      </c>
      <c r="E27" s="45">
        <f>invoice!F26</f>
        <v>2</v>
      </c>
      <c r="F27" s="46" t="str">
        <f>invoice!G26</f>
        <v>Drums</v>
      </c>
      <c r="G27" s="95">
        <v>1503</v>
      </c>
      <c r="H27" s="95"/>
      <c r="I27" s="57">
        <f>G27*E27</f>
        <v>3006</v>
      </c>
      <c r="J27" s="58" t="s">
        <v>49</v>
      </c>
      <c r="K27" s="1"/>
      <c r="L27" s="3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2:256" ht="36" customHeight="1" thickBot="1" x14ac:dyDescent="0.2">
      <c r="B28" s="7"/>
      <c r="C28" s="7"/>
      <c r="D28" s="7"/>
      <c r="E28" s="37"/>
      <c r="F28" s="37"/>
      <c r="G28" s="96" t="s">
        <v>24</v>
      </c>
      <c r="H28" s="97"/>
      <c r="I28" s="34">
        <f>SUM(I26:I27)</f>
        <v>36406</v>
      </c>
      <c r="J28" s="36"/>
      <c r="L28" s="35"/>
    </row>
    <row r="29" spans="2:256" ht="12.75" x14ac:dyDescent="0.15">
      <c r="B29" s="7"/>
      <c r="C29" s="7"/>
      <c r="D29" s="7"/>
      <c r="E29" s="7"/>
      <c r="F29" s="7"/>
      <c r="G29" s="7"/>
      <c r="H29" s="7"/>
      <c r="I29" s="13"/>
      <c r="J29" s="15"/>
    </row>
    <row r="30" spans="2:256" ht="16.149999999999999" customHeight="1" x14ac:dyDescent="0.25">
      <c r="B30" s="39"/>
      <c r="C30" s="39"/>
      <c r="D30" s="39"/>
      <c r="E30" s="39"/>
      <c r="F30" s="39"/>
      <c r="G30" s="39"/>
      <c r="H30" s="39"/>
      <c r="I30" s="40"/>
      <c r="J30" s="41"/>
      <c r="K30" s="39"/>
    </row>
    <row r="31" spans="2:256" ht="12.75" x14ac:dyDescent="0.15">
      <c r="I31" s="6"/>
      <c r="J31" s="5"/>
    </row>
    <row r="40" spans="4:4" x14ac:dyDescent="0.15">
      <c r="D40" s="56"/>
    </row>
  </sheetData>
  <mergeCells count="15">
    <mergeCell ref="C25:D25"/>
    <mergeCell ref="C26:D26"/>
    <mergeCell ref="C27:D27"/>
    <mergeCell ref="G26:H26"/>
    <mergeCell ref="G28:H28"/>
    <mergeCell ref="I1:J7"/>
    <mergeCell ref="I9:J9"/>
    <mergeCell ref="I12:J12"/>
    <mergeCell ref="C13:H13"/>
    <mergeCell ref="B14:J16"/>
    <mergeCell ref="B12:H12"/>
    <mergeCell ref="G25:H25"/>
    <mergeCell ref="B17:D23"/>
    <mergeCell ref="E17:H23"/>
    <mergeCell ref="G27:H27"/>
  </mergeCells>
  <phoneticPr fontId="28" type="noConversion"/>
  <pageMargins left="0.51" right="0.59" top="0.75" bottom="1" header="0.51" footer="0.51"/>
  <pageSetup paperSize="9" scale="75" fitToWidth="0" fitToHeight="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momo</cp:lastModifiedBy>
  <cp:revision>1</cp:revision>
  <cp:lastPrinted>2021-06-09T06:59:01Z</cp:lastPrinted>
  <dcterms:created xsi:type="dcterms:W3CDTF">2018-03-13T11:40:31Z</dcterms:created>
  <dcterms:modified xsi:type="dcterms:W3CDTF">2021-06-12T02:52:19Z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