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75"/>
  </bookViews>
  <sheets>
    <sheet name="COMMERCIAL INVOICE" sheetId="5" r:id="rId1"/>
    <sheet name="Packing List" sheetId="7" r:id="rId2"/>
    <sheet name="Packing List-1" sheetId="6" state="hidden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E65AE71508824DF1A0EE21FE46759C99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070" y="45085"/>
          <a:ext cx="3129280" cy="17837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66FDAD80DCF9430BBCE43DF2448097D5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10" y="114300"/>
          <a:ext cx="2307590" cy="168148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<sst xmlns="http://schemas.openxmlformats.org/spreadsheetml/2006/main" count="375" uniqueCount="178">
  <si>
    <r>
      <rPr>
        <b/>
        <sz val="24"/>
        <color rgb="FF000000"/>
        <rFont val="Times New Roman"/>
        <charset val="134"/>
      </rPr>
      <t>JCHX MINING CONSTRUCTION ZAMBIA LTD</t>
    </r>
    <r>
      <rPr>
        <b/>
        <sz val="16"/>
        <color rgb="FF000000"/>
        <rFont val="Times New Roman"/>
        <charset val="134"/>
      </rPr>
      <t xml:space="preserve">
Buntungwa Drive West | Chambishi  Copperbelt | Zambia | P.O Box 10   
Email:houbohe@jchxmc.com;      Tel : +260 975969333
Email:yaoxinhui@jchxmc.com,                Tel : +260 963 453762</t>
    </r>
  </si>
  <si>
    <t>Exporter:</t>
  </si>
  <si>
    <t>COMMERCIAL INVOICE</t>
  </si>
  <si>
    <t>JCHX MINING CONSTRUCTION ZAMBIA LTD</t>
  </si>
  <si>
    <t>TPIN NO. 1002018875</t>
  </si>
  <si>
    <t xml:space="preserve">Buntungwa Drive West | Chambishi  Copperbelt | Zambia | P.O Box 10   </t>
  </si>
  <si>
    <t>Email:houbohe@jchxmc.com;      Tel : +260 975969333
Email:yaoxinhui@jchxmc.com,Tel : +260 963 453762</t>
  </si>
  <si>
    <t>IMPORTER:</t>
  </si>
  <si>
    <t xml:space="preserve"> Jimond Mining Management Company Sarl</t>
  </si>
  <si>
    <t>KAMOA MINING SA,KOLWEZI CITY,
LUALABA PROVINCE ,DRC</t>
  </si>
  <si>
    <t xml:space="preserve">Consignee:Raymon Zhang
</t>
  </si>
  <si>
    <t xml:space="preserve"> Cell: +243 821355338
</t>
  </si>
  <si>
    <t xml:space="preserve">Email:zhangran@jchxmc.com </t>
  </si>
  <si>
    <t>Transport details</t>
  </si>
  <si>
    <t>Date</t>
  </si>
  <si>
    <t>From:Kitwe, Zambia</t>
  </si>
  <si>
    <t>Invoice No.</t>
  </si>
  <si>
    <t>JCHX-Jimond20210520</t>
  </si>
  <si>
    <t>To:KOLWEZI , D.R.C</t>
  </si>
  <si>
    <t>Country of Provenance</t>
  </si>
  <si>
    <t>Zambia</t>
  </si>
  <si>
    <t xml:space="preserve">Payment Term </t>
  </si>
  <si>
    <t xml:space="preserve">RAWBANK   (  TRANSFER DIRECT )  </t>
  </si>
  <si>
    <t>S/N</t>
  </si>
  <si>
    <t>Description</t>
  </si>
  <si>
    <t>specification</t>
  </si>
  <si>
    <t>Quantity</t>
  </si>
  <si>
    <t>Unit</t>
  </si>
  <si>
    <t>Country of Origin</t>
  </si>
  <si>
    <t>UNIT PRICE
 (FOB USD )</t>
  </si>
  <si>
    <t>TOTAL PRICE
(FOB USD )</t>
  </si>
  <si>
    <t>FILTER ELEMENT</t>
  </si>
  <si>
    <t>P550372</t>
  </si>
  <si>
    <t>Each</t>
  </si>
  <si>
    <t>Poland</t>
  </si>
  <si>
    <t>Shank</t>
  </si>
  <si>
    <t>90516121</t>
  </si>
  <si>
    <t>FINLAND</t>
  </si>
  <si>
    <t>T38 shank (Anbaituo)</t>
  </si>
  <si>
    <t>90516120</t>
  </si>
  <si>
    <t>Hexagonal Drill Rod</t>
  </si>
  <si>
    <t xml:space="preserve"> ELEMENT, FILTER</t>
  </si>
  <si>
    <t>BG00357250</t>
  </si>
  <si>
    <t>SOUTH AFRICA</t>
  </si>
  <si>
    <t>Half rubber gloves</t>
  </si>
  <si>
    <t>PARS</t>
  </si>
  <si>
    <t>CHINA</t>
  </si>
  <si>
    <t>Ignition Key</t>
  </si>
  <si>
    <t>08000203</t>
  </si>
  <si>
    <t>DENMARK</t>
  </si>
  <si>
    <t>Trap, Water</t>
  </si>
  <si>
    <t>USA</t>
  </si>
  <si>
    <t>O-Ring</t>
  </si>
  <si>
    <t>09370382</t>
  </si>
  <si>
    <t>SWEDEN</t>
  </si>
  <si>
    <t>Gauge</t>
  </si>
  <si>
    <t>POLANDL</t>
  </si>
  <si>
    <t>SCREW, HEXAGON HEAD, PARTIAL THREAD M16X120</t>
  </si>
  <si>
    <t>AF00101232</t>
  </si>
  <si>
    <t>Bearing, support</t>
  </si>
  <si>
    <t>BG00875479</t>
  </si>
  <si>
    <t>SOLENOID</t>
  </si>
  <si>
    <t>56017148</t>
  </si>
  <si>
    <t>Intake Mainfold Gasket</t>
  </si>
  <si>
    <t>Bearing, front axle hub inner/outer</t>
  </si>
  <si>
    <t>56210439</t>
  </si>
  <si>
    <t>Maintenance Kit</t>
  </si>
  <si>
    <t>BG00666017</t>
  </si>
  <si>
    <t>Czech Republic</t>
  </si>
  <si>
    <t>Rebel steel mid sole boot size 6</t>
  </si>
  <si>
    <t>FX2-S1P-06</t>
  </si>
  <si>
    <t xml:space="preserve">Rebel steel mid sole boot size 7 </t>
  </si>
  <si>
    <t>FX2-SIP07</t>
  </si>
  <si>
    <t xml:space="preserve">Rebel steel mmid sole boot size 8 </t>
  </si>
  <si>
    <t>FX2-S1P-O8</t>
  </si>
  <si>
    <t>Blac frame CLR lens as UV</t>
  </si>
  <si>
    <t>VE2BLCL</t>
  </si>
  <si>
    <t xml:space="preserve"> turbocharger</t>
  </si>
  <si>
    <t>04298278</t>
  </si>
  <si>
    <t>Hexagon Bolt</t>
  </si>
  <si>
    <t>06543644</t>
  </si>
  <si>
    <t>GERMANY</t>
  </si>
  <si>
    <t>Filter</t>
  </si>
  <si>
    <t>BG00865308</t>
  </si>
  <si>
    <t>CN</t>
  </si>
  <si>
    <t>Maintenance Kit TH551 1000H</t>
  </si>
  <si>
    <t>BG00730777</t>
  </si>
  <si>
    <t>GB</t>
  </si>
  <si>
    <t>Element, Filter</t>
  </si>
  <si>
    <t>Pressure Transmitter</t>
  </si>
  <si>
    <t>Copper connection pipe</t>
  </si>
  <si>
    <t>cutting disk</t>
  </si>
  <si>
    <t>crimpling pliers</t>
  </si>
  <si>
    <t>spring inside callipers</t>
  </si>
  <si>
    <t>10''</t>
  </si>
  <si>
    <t xml:space="preserve">wrench (hexagon socket) </t>
  </si>
  <si>
    <t>1/16" to 3/8</t>
  </si>
  <si>
    <t>flath washer</t>
  </si>
  <si>
    <t>M18</t>
  </si>
  <si>
    <t>plain nut</t>
  </si>
  <si>
    <t>M20</t>
  </si>
  <si>
    <t>plain bolt</t>
  </si>
  <si>
    <t>M6*50</t>
  </si>
  <si>
    <t>M6*40</t>
  </si>
  <si>
    <t>bolt stregnthening</t>
  </si>
  <si>
    <t>M8*15</t>
  </si>
  <si>
    <t xml:space="preserve">plain bolt </t>
  </si>
  <si>
    <t>M8*20</t>
  </si>
  <si>
    <t>M8*40</t>
  </si>
  <si>
    <t>M8*45</t>
  </si>
  <si>
    <t>M8*50</t>
  </si>
  <si>
    <t>M8*75</t>
  </si>
  <si>
    <t>M10*40</t>
  </si>
  <si>
    <t>M10*45</t>
  </si>
  <si>
    <t>M10*50</t>
  </si>
  <si>
    <t>M10*55</t>
  </si>
  <si>
    <t>M10*60</t>
  </si>
  <si>
    <t>M12*100</t>
  </si>
  <si>
    <t>M12*20</t>
  </si>
  <si>
    <t>M12*25</t>
  </si>
  <si>
    <t>M12*50</t>
  </si>
  <si>
    <t>M14*35</t>
  </si>
  <si>
    <t>M14*30</t>
  </si>
  <si>
    <t>M14*70</t>
  </si>
  <si>
    <t>M14*40</t>
  </si>
  <si>
    <t>M16*120</t>
  </si>
  <si>
    <t>M16*30</t>
  </si>
  <si>
    <t>M16*40</t>
  </si>
  <si>
    <t>M16*45</t>
  </si>
  <si>
    <t>M16*50</t>
  </si>
  <si>
    <t>M16*65</t>
  </si>
  <si>
    <t>M18*50</t>
  </si>
  <si>
    <t>BELT</t>
  </si>
  <si>
    <t>BG00243728</t>
  </si>
  <si>
    <t xml:space="preserve">BEARING DEEP GROOVE BALL </t>
  </si>
  <si>
    <t>AF21010296</t>
  </si>
  <si>
    <t>Hydraulic motor</t>
  </si>
  <si>
    <t>BG00602884</t>
  </si>
  <si>
    <t>Screw Hexagon Head, Partial area</t>
  </si>
  <si>
    <t>nipple</t>
  </si>
  <si>
    <t>ф25</t>
  </si>
  <si>
    <t>400mm</t>
  </si>
  <si>
    <t>wire rope clip</t>
  </si>
  <si>
    <t>18#</t>
  </si>
  <si>
    <t>steel saw bow</t>
  </si>
  <si>
    <t>300mm</t>
  </si>
  <si>
    <t>230mm*7.2mm*22.23mm</t>
  </si>
  <si>
    <t>REPAIR KIT FOR BRAKE</t>
  </si>
  <si>
    <t>BG00395428</t>
  </si>
  <si>
    <t>ELECTRICS KIT</t>
  </si>
  <si>
    <t>LH 621, axle BG00534769,
repair kit brake</t>
  </si>
  <si>
    <t>Delivery note</t>
  </si>
  <si>
    <t>50*30pages</t>
  </si>
  <si>
    <t xml:space="preserve"> Subtotal(FOB  KITWE)</t>
  </si>
  <si>
    <t>Freight</t>
  </si>
  <si>
    <t>Total amount(CPT DRC)</t>
  </si>
  <si>
    <t>Bank Details</t>
  </si>
  <si>
    <t xml:space="preserve">Barclays Bank Zambia KAFUE HOUSE </t>
  </si>
  <si>
    <t>USD account number: 1147070</t>
  </si>
  <si>
    <t>Swift code: BARCZMLX</t>
  </si>
  <si>
    <t>Sort code: 020001</t>
  </si>
  <si>
    <t>1. Transport: Wild Oxen Haulage LTD
2. Truck No: 
3. Driver :
4.  Import Agent: Malabar</t>
  </si>
  <si>
    <t>Packing List</t>
  </si>
  <si>
    <t>Net Weight (KG)</t>
  </si>
  <si>
    <t>Total  Weight (KG)</t>
  </si>
  <si>
    <t>Consignee:Raymon Zhang</t>
  </si>
  <si>
    <t xml:space="preserve"> Cell: +243 821355338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</si>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</sst>
</file>

<file path=xl/styles.xml><?xml version="1.0" encoding="utf-8"?>
<styleSheet xmlns="http://schemas.openxmlformats.org/spreadsheetml/2006/main">
  <numFmts count="10">
    <numFmt numFmtId="176" formatCode="#,##0.000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yyyy/m/d;@"/>
    <numFmt numFmtId="179" formatCode="#,##0.00_ "/>
    <numFmt numFmtId="180" formatCode="\$#,##0.00;\-\$#,##0.00"/>
    <numFmt numFmtId="181" formatCode="0.00_ "/>
  </numFmts>
  <fonts count="62">
    <font>
      <sz val="10"/>
      <name val="Arial"/>
      <charset val="134"/>
    </font>
    <font>
      <b/>
      <sz val="12"/>
      <name val="等线 Light"/>
      <charset val="134"/>
    </font>
    <font>
      <sz val="12"/>
      <name val="等线 Light"/>
      <charset val="134"/>
    </font>
    <font>
      <sz val="12"/>
      <name val="Tahoma"/>
      <charset val="134"/>
    </font>
    <font>
      <sz val="10"/>
      <name val="Tahoma"/>
      <charset val="134"/>
    </font>
    <font>
      <sz val="10"/>
      <color rgb="FF000000"/>
      <name val="Calibri"/>
      <charset val="134"/>
    </font>
    <font>
      <b/>
      <sz val="16"/>
      <color rgb="FF000000"/>
      <name val="Calibri"/>
      <charset val="134"/>
    </font>
    <font>
      <b/>
      <sz val="11"/>
      <name val="Times New Roman"/>
      <charset val="134"/>
    </font>
    <font>
      <sz val="10"/>
      <name val="Calibri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9"/>
      <name val="等线 Light"/>
      <charset val="134"/>
    </font>
    <font>
      <sz val="10"/>
      <color theme="1"/>
      <name val="Times New Roman"/>
      <charset val="134"/>
    </font>
    <font>
      <b/>
      <sz val="10"/>
      <name val="Tahoma"/>
      <charset val="134"/>
    </font>
    <font>
      <sz val="11"/>
      <color theme="1"/>
      <name val="宋体"/>
      <charset val="134"/>
    </font>
    <font>
      <sz val="11"/>
      <color theme="1"/>
      <name val="DengXian"/>
      <charset val="134"/>
      <scheme val="minor"/>
    </font>
    <font>
      <sz val="11"/>
      <color theme="1"/>
      <name val="Tahoma"/>
      <charset val="134"/>
    </font>
    <font>
      <sz val="10"/>
      <color theme="1"/>
      <name val="Tahoma"/>
      <charset val="134"/>
    </font>
    <font>
      <b/>
      <sz val="16"/>
      <color rgb="FF000000"/>
      <name val="Times New Roman"/>
      <charset val="134"/>
    </font>
    <font>
      <b/>
      <sz val="14"/>
      <name val="Times New Roman"/>
      <charset val="134"/>
    </font>
    <font>
      <b/>
      <sz val="20"/>
      <name val="Times New Roman"/>
      <charset val="134"/>
    </font>
    <font>
      <sz val="9"/>
      <name val="Times New Roman"/>
      <charset val="134"/>
    </font>
    <font>
      <b/>
      <sz val="10"/>
      <name val="Times New Roman"/>
      <charset val="134"/>
    </font>
    <font>
      <b/>
      <sz val="8"/>
      <name val="Times New Roman"/>
      <charset val="134"/>
    </font>
    <font>
      <sz val="10"/>
      <color theme="1"/>
      <name val="宋体"/>
      <charset val="134"/>
    </font>
    <font>
      <sz val="10"/>
      <color theme="1"/>
      <name val="DengXian"/>
      <charset val="134"/>
      <scheme val="minor"/>
    </font>
    <font>
      <sz val="8"/>
      <name val="等线 Light"/>
      <charset val="134"/>
    </font>
    <font>
      <b/>
      <sz val="8"/>
      <name val="等线 Light"/>
      <charset val="134"/>
    </font>
    <font>
      <sz val="8"/>
      <name val="Tahoma"/>
      <charset val="134"/>
    </font>
    <font>
      <b/>
      <sz val="24"/>
      <color rgb="FF000000"/>
      <name val="Times New Roman"/>
      <charset val="134"/>
    </font>
    <font>
      <sz val="10"/>
      <color rgb="FF2E3033"/>
      <name val="Arial"/>
      <charset val="134"/>
    </font>
    <font>
      <sz val="10"/>
      <color rgb="FF2E3033"/>
      <name val="Arial"/>
      <charset val="0"/>
    </font>
    <font>
      <sz val="10"/>
      <color indexed="8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b/>
      <sz val="10"/>
      <color theme="1"/>
      <name val="Tahoma"/>
      <charset val="134"/>
    </font>
    <font>
      <sz val="12"/>
      <color rgb="FF000000"/>
      <name val="Tahoma"/>
      <charset val="134"/>
    </font>
    <font>
      <u/>
      <sz val="10"/>
      <color rgb="FF000000"/>
      <name val="Tahoma"/>
      <charset val="134"/>
    </font>
    <font>
      <sz val="10"/>
      <color rgb="FF000000"/>
      <name val="Tahoma"/>
      <charset val="134"/>
    </font>
    <font>
      <sz val="10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2"/>
      <name val="宋体"/>
      <charset val="134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9"/>
      <color indexed="8"/>
      <name val="Times New Roman"/>
      <charset val="0"/>
    </font>
    <font>
      <sz val="11"/>
      <color rgb="FF000000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2" fontId="15" fillId="0" borderId="0" applyFont="0" applyFill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2" fillId="3" borderId="1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5" fillId="2" borderId="16" applyNumberFormat="0" applyFont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9" fillId="15" borderId="18" applyNumberFormat="0" applyAlignment="0" applyProtection="0">
      <alignment vertical="center"/>
    </xf>
    <xf numFmtId="0" fontId="46" fillId="15" borderId="17" applyNumberFormat="0" applyAlignment="0" applyProtection="0">
      <alignment vertical="center"/>
    </xf>
    <xf numFmtId="0" fontId="51" fillId="16" borderId="19" applyNumberFormat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55" fillId="0" borderId="20" applyNumberFormat="0" applyFill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9" fillId="27" borderId="0">
      <alignment horizontal="center" vertical="top"/>
    </xf>
    <xf numFmtId="0" fontId="54" fillId="17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0" fillId="0" borderId="0">
      <protection locked="0"/>
    </xf>
    <xf numFmtId="0" fontId="56" fillId="0" borderId="0"/>
    <xf numFmtId="0" fontId="60" fillId="0" borderId="0"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61" fillId="0" borderId="0">
      <alignment vertical="top"/>
      <protection locked="0"/>
    </xf>
  </cellStyleXfs>
  <cellXfs count="1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/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 wrapText="1"/>
    </xf>
    <xf numFmtId="177" fontId="8" fillId="0" borderId="6" xfId="0" applyNumberFormat="1" applyFont="1" applyFill="1" applyBorder="1" applyAlignment="1">
      <alignment horizontal="center" vertical="center" wrapText="1"/>
    </xf>
    <xf numFmtId="177" fontId="8" fillId="0" borderId="9" xfId="0" applyNumberFormat="1" applyFont="1" applyFill="1" applyBorder="1" applyAlignment="1">
      <alignment horizontal="center" vertical="center" wrapText="1"/>
    </xf>
    <xf numFmtId="177" fontId="8" fillId="0" borderId="7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9" fillId="0" borderId="3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6" fontId="12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78" fontId="9" fillId="0" borderId="3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176" fontId="9" fillId="0" borderId="3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176" fontId="13" fillId="0" borderId="3" xfId="0" applyNumberFormat="1" applyFont="1" applyFill="1" applyBorder="1" applyAlignment="1">
      <alignment horizontal="center" vertical="center" wrapText="1"/>
    </xf>
    <xf numFmtId="177" fontId="13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12" xfId="0" applyNumberFormat="1" applyFont="1" applyFill="1" applyBorder="1" applyAlignment="1">
      <alignment horizontal="center" vertical="center" wrapText="1"/>
    </xf>
    <xf numFmtId="176" fontId="4" fillId="0" borderId="12" xfId="0" applyNumberFormat="1" applyFont="1" applyFill="1" applyBorder="1" applyAlignment="1">
      <alignment horizontal="center" vertical="center" wrapText="1"/>
    </xf>
    <xf numFmtId="179" fontId="4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19" fillId="0" borderId="11" xfId="0" applyFont="1" applyFill="1" applyBorder="1" applyAlignment="1">
      <alignment horizontal="left" vertical="top" wrapText="1"/>
    </xf>
    <xf numFmtId="0" fontId="19" fillId="0" borderId="1" xfId="0" applyFont="1" applyFill="1" applyBorder="1" applyAlignment="1">
      <alignment horizontal="left" vertical="top" wrapText="1"/>
    </xf>
    <xf numFmtId="0" fontId="20" fillId="0" borderId="3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79" fontId="22" fillId="0" borderId="3" xfId="8" applyNumberFormat="1" applyFont="1" applyFill="1" applyBorder="1" applyAlignment="1">
      <alignment horizontal="right" vertical="center"/>
    </xf>
    <xf numFmtId="178" fontId="22" fillId="0" borderId="3" xfId="8" applyNumberFormat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horizontal="left" vertical="center"/>
    </xf>
    <xf numFmtId="179" fontId="23" fillId="0" borderId="3" xfId="8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24" fillId="0" borderId="3" xfId="0" applyNumberFormat="1" applyFont="1" applyFill="1" applyBorder="1" applyAlignment="1">
      <alignment horizontal="center" vertical="center" wrapText="1"/>
    </xf>
    <xf numFmtId="0" fontId="24" fillId="0" borderId="12" xfId="0" applyNumberFormat="1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 wrapText="1"/>
    </xf>
    <xf numFmtId="180" fontId="17" fillId="0" borderId="3" xfId="8" applyNumberFormat="1" applyFont="1" applyFill="1" applyBorder="1" applyAlignment="1">
      <alignment horizontal="center" vertical="center" wrapText="1"/>
    </xf>
    <xf numFmtId="0" fontId="26" fillId="0" borderId="0" xfId="0" applyFont="1"/>
    <xf numFmtId="0" fontId="27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179" fontId="2" fillId="0" borderId="0" xfId="8" applyNumberFormat="1" applyFont="1" applyAlignment="1">
      <alignment horizontal="center"/>
    </xf>
    <xf numFmtId="0" fontId="29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left" vertical="top" wrapText="1"/>
    </xf>
    <xf numFmtId="178" fontId="22" fillId="0" borderId="3" xfId="8" applyNumberFormat="1" applyFont="1" applyFill="1" applyBorder="1" applyAlignment="1">
      <alignment horizontal="left" vertical="center"/>
    </xf>
    <xf numFmtId="179" fontId="22" fillId="0" borderId="3" xfId="8" applyNumberFormat="1" applyFont="1" applyFill="1" applyBorder="1" applyAlignment="1">
      <alignment horizontal="left" vertical="center"/>
    </xf>
    <xf numFmtId="179" fontId="13" fillId="0" borderId="3" xfId="8" applyNumberFormat="1" applyFont="1" applyFill="1" applyBorder="1" applyAlignment="1">
      <alignment horizontal="center" vertical="center" wrapText="1"/>
    </xf>
    <xf numFmtId="179" fontId="17" fillId="0" borderId="3" xfId="0" applyNumberFormat="1" applyFont="1" applyFill="1" applyBorder="1" applyAlignment="1">
      <alignment horizontal="center" vertical="center"/>
    </xf>
    <xf numFmtId="179" fontId="25" fillId="0" borderId="3" xfId="0" applyNumberFormat="1" applyFont="1" applyFill="1" applyBorder="1" applyAlignment="1">
      <alignment horizontal="center" vertical="center"/>
    </xf>
    <xf numFmtId="0" fontId="25" fillId="0" borderId="3" xfId="0" applyFont="1" applyFill="1" applyBorder="1" applyAlignment="1" applyProtection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181" fontId="25" fillId="0" borderId="3" xfId="0" applyNumberFormat="1" applyFont="1" applyFill="1" applyBorder="1" applyAlignment="1" applyProtection="1">
      <alignment horizontal="center" vertical="center" wrapText="1"/>
    </xf>
    <xf numFmtId="0" fontId="31" fillId="0" borderId="3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vertical="center"/>
    </xf>
    <xf numFmtId="0" fontId="31" fillId="0" borderId="3" xfId="0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/>
    </xf>
    <xf numFmtId="179" fontId="15" fillId="0" borderId="3" xfId="0" applyNumberFormat="1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right" vertical="center" wrapText="1"/>
    </xf>
    <xf numFmtId="180" fontId="34" fillId="0" borderId="3" xfId="8" applyNumberFormat="1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left" vertical="center" wrapText="1"/>
    </xf>
    <xf numFmtId="0" fontId="36" fillId="0" borderId="0" xfId="0" applyFont="1" applyFill="1" applyAlignment="1">
      <alignment horizontal="left" vertical="top" wrapText="1"/>
    </xf>
    <xf numFmtId="0" fontId="37" fillId="0" borderId="0" xfId="0" applyFont="1" applyFill="1" applyBorder="1" applyAlignment="1">
      <alignment horizontal="left" vertical="top" wrapText="1"/>
    </xf>
    <xf numFmtId="0" fontId="38" fillId="0" borderId="0" xfId="0" applyFont="1" applyFill="1" applyBorder="1" applyAlignment="1">
      <alignment horizontal="left" vertical="center" wrapText="1"/>
    </xf>
    <xf numFmtId="0" fontId="37" fillId="0" borderId="4" xfId="0" applyFont="1" applyFill="1" applyBorder="1" applyAlignment="1">
      <alignment horizontal="left" vertical="top" wrapText="1"/>
    </xf>
    <xf numFmtId="0" fontId="37" fillId="0" borderId="0" xfId="0" applyFont="1" applyFill="1" applyAlignment="1">
      <alignment horizontal="left" vertical="top" wrapText="1"/>
    </xf>
    <xf numFmtId="179" fontId="2" fillId="0" borderId="0" xfId="8" applyNumberFormat="1" applyFont="1" applyBorder="1" applyAlignment="1">
      <alignment horizontal="center"/>
    </xf>
    <xf numFmtId="0" fontId="25" fillId="0" borderId="3" xfId="0" applyFont="1" applyFill="1" applyBorder="1" applyAlignment="1" applyProtection="1" quotePrefix="1">
      <alignment horizontal="center" vertical="center" wrapText="1"/>
    </xf>
    <xf numFmtId="0" fontId="17" fillId="0" borderId="3" xfId="0" applyFont="1" applyFill="1" applyBorder="1" applyAlignment="1" quotePrefix="1">
      <alignment horizontal="center" vertical="center" wrapText="1"/>
    </xf>
    <xf numFmtId="0" fontId="4" fillId="0" borderId="3" xfId="0" applyFont="1" applyFill="1" applyBorder="1" applyAlignment="1" quotePrefix="1">
      <alignment horizontal="center" vertical="center" wrapText="1"/>
    </xf>
    <xf numFmtId="0" fontId="16" fillId="0" borderId="3" xfId="0" applyFont="1" applyFill="1" applyBorder="1" applyAlignment="1" quotePrefix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S8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 2 3" xfId="50"/>
    <cellStyle name="常规 2" xfId="51"/>
    <cellStyle name="常规 3" xfId="52"/>
    <cellStyle name="常规 4" xfId="53"/>
    <cellStyle name="常规 5" xfId="54"/>
    <cellStyle name="Normal" xfId="55"/>
  </cellStyles>
  <dxfs count="2">
    <dxf>
      <font>
        <color rgb="FF9C6500"/>
      </font>
      <fill>
        <patternFill patternType="solid">
          <bgColor rgb="FFFFEB9C"/>
        </patternFill>
      </fill>
    </dxf>
    <dxf>
      <font>
        <b val="0"/>
        <i val="0"/>
        <strike val="0"/>
        <u val="none"/>
        <sz val="12"/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218"/>
  <sheetViews>
    <sheetView showZeros="0" tabSelected="1" zoomScale="85" zoomScaleNormal="85" topLeftCell="A67" workbookViewId="0">
      <selection activeCell="B40" sqref="B40"/>
    </sheetView>
  </sheetViews>
  <sheetFormatPr defaultColWidth="11.4259259259259" defaultRowHeight="12" customHeight="1"/>
  <cols>
    <col min="1" max="1" width="10.7037037037037" style="5" customWidth="1"/>
    <col min="2" max="2" width="35.6851851851852" style="5" customWidth="1"/>
    <col min="3" max="3" width="26.4074074074074" style="5" customWidth="1"/>
    <col min="4" max="4" width="11" style="5" customWidth="1"/>
    <col min="5" max="5" width="19.6666666666667" style="5" customWidth="1"/>
    <col min="6" max="6" width="17.2222222222222" style="5" customWidth="1"/>
    <col min="7" max="7" width="12.2222222222222" style="106" customWidth="1"/>
    <col min="8" max="8" width="22.8888888888889" style="106" customWidth="1"/>
    <col min="9" max="16384" width="11.4259259259259" style="5"/>
  </cols>
  <sheetData>
    <row r="1" ht="24.95" customHeight="1" spans="1:8">
      <c r="A1" s="68" t="str">
        <f>_xlfn.DISPIMG("ID_E65AE71508824DF1A0EE21FE46759C99",1)</f>
        <v>=DISPIMG("ID_E65AE71508824DF1A0EE21FE46759C99",1)</v>
      </c>
      <c r="B1" s="69"/>
      <c r="C1" s="107" t="s">
        <v>0</v>
      </c>
      <c r="D1" s="71"/>
      <c r="E1" s="71"/>
      <c r="F1" s="71"/>
      <c r="G1" s="71"/>
      <c r="H1" s="72"/>
    </row>
    <row r="2" ht="24.95" customHeight="1" spans="1:8">
      <c r="A2" s="73"/>
      <c r="B2" s="74"/>
      <c r="C2" s="75"/>
      <c r="D2" s="76"/>
      <c r="E2" s="76"/>
      <c r="F2" s="76"/>
      <c r="G2" s="76"/>
      <c r="H2" s="77"/>
    </row>
    <row r="3" ht="24.95" customHeight="1" spans="1:8">
      <c r="A3" s="73"/>
      <c r="B3" s="74"/>
      <c r="C3" s="75"/>
      <c r="D3" s="76"/>
      <c r="E3" s="76"/>
      <c r="F3" s="76"/>
      <c r="G3" s="76"/>
      <c r="H3" s="77"/>
    </row>
    <row r="4" ht="24.95" customHeight="1" spans="1:8">
      <c r="A4" s="73"/>
      <c r="B4" s="74"/>
      <c r="C4" s="75"/>
      <c r="D4" s="76"/>
      <c r="E4" s="76"/>
      <c r="F4" s="76"/>
      <c r="G4" s="76"/>
      <c r="H4" s="77"/>
    </row>
    <row r="5" ht="24.95" customHeight="1" spans="1:8">
      <c r="A5" s="73"/>
      <c r="B5" s="74"/>
      <c r="C5" s="75"/>
      <c r="D5" s="76"/>
      <c r="E5" s="76"/>
      <c r="F5" s="76"/>
      <c r="G5" s="76"/>
      <c r="H5" s="77"/>
    </row>
    <row r="6" ht="24.95" customHeight="1" spans="1:8">
      <c r="A6" s="78"/>
      <c r="B6" s="79"/>
      <c r="C6" s="75"/>
      <c r="D6" s="76"/>
      <c r="E6" s="76"/>
      <c r="F6" s="76"/>
      <c r="G6" s="76"/>
      <c r="H6" s="77"/>
    </row>
    <row r="7" s="98" customFormat="1" ht="20.1" customHeight="1" spans="1:8">
      <c r="A7" s="80" t="s">
        <v>1</v>
      </c>
      <c r="B7" s="80"/>
      <c r="C7" s="81"/>
      <c r="D7" s="82" t="s">
        <v>2</v>
      </c>
      <c r="E7" s="82"/>
      <c r="F7" s="82"/>
      <c r="G7" s="82"/>
      <c r="H7" s="82"/>
    </row>
    <row r="8" s="98" customFormat="1" ht="20.1" customHeight="1" spans="1:8">
      <c r="A8" s="108" t="s">
        <v>3</v>
      </c>
      <c r="B8" s="108"/>
      <c r="C8" s="108"/>
      <c r="D8" s="82"/>
      <c r="E8" s="82"/>
      <c r="F8" s="82"/>
      <c r="G8" s="82"/>
      <c r="H8" s="82"/>
    </row>
    <row r="9" s="98" customFormat="1" ht="20.1" customHeight="1" spans="1:8">
      <c r="A9" s="109" t="s">
        <v>4</v>
      </c>
      <c r="B9" s="109"/>
      <c r="C9" s="109"/>
      <c r="D9" s="82"/>
      <c r="E9" s="82"/>
      <c r="F9" s="82"/>
      <c r="G9" s="82"/>
      <c r="H9" s="82"/>
    </row>
    <row r="10" s="98" customFormat="1" ht="20.1" customHeight="1" spans="1:8">
      <c r="A10" s="109" t="s">
        <v>5</v>
      </c>
      <c r="B10" s="109"/>
      <c r="C10" s="109"/>
      <c r="D10" s="82"/>
      <c r="E10" s="82"/>
      <c r="F10" s="82"/>
      <c r="G10" s="82"/>
      <c r="H10" s="82"/>
    </row>
    <row r="11" s="98" customFormat="1" ht="37" customHeight="1" spans="1:8">
      <c r="A11" s="110" t="s">
        <v>6</v>
      </c>
      <c r="B11" s="110"/>
      <c r="C11" s="111"/>
      <c r="D11" s="82"/>
      <c r="E11" s="82"/>
      <c r="F11" s="82"/>
      <c r="G11" s="82"/>
      <c r="H11" s="82"/>
    </row>
    <row r="12" s="99" customFormat="1" ht="20.1" customHeight="1" spans="1:38">
      <c r="A12" s="112" t="s">
        <v>7</v>
      </c>
      <c r="B12" s="112"/>
      <c r="C12" s="113"/>
      <c r="D12" s="82"/>
      <c r="E12" s="82"/>
      <c r="F12" s="82"/>
      <c r="G12" s="82"/>
      <c r="H12" s="8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</row>
    <row r="13" s="99" customFormat="1" ht="20.1" customHeight="1" spans="1:38">
      <c r="A13" s="109" t="s">
        <v>8</v>
      </c>
      <c r="B13" s="109"/>
      <c r="C13" s="109"/>
      <c r="D13" s="82"/>
      <c r="E13" s="82"/>
      <c r="F13" s="82"/>
      <c r="G13" s="82"/>
      <c r="H13" s="8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</row>
    <row r="14" s="99" customFormat="1" ht="30" customHeight="1" spans="1:38">
      <c r="A14" s="109" t="s">
        <v>9</v>
      </c>
      <c r="B14" s="109"/>
      <c r="C14" s="109"/>
      <c r="D14" s="82"/>
      <c r="E14" s="82"/>
      <c r="F14" s="82"/>
      <c r="G14" s="82"/>
      <c r="H14" s="8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</row>
    <row r="15" s="99" customFormat="1" ht="17" customHeight="1" spans="1:38">
      <c r="A15" s="109" t="s">
        <v>10</v>
      </c>
      <c r="B15" s="109"/>
      <c r="C15" s="109"/>
      <c r="D15" s="82"/>
      <c r="E15" s="82"/>
      <c r="F15" s="82"/>
      <c r="G15" s="82"/>
      <c r="H15" s="8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</row>
    <row r="16" s="99" customFormat="1" ht="20.1" customHeight="1" spans="1:38">
      <c r="A16" s="109" t="s">
        <v>11</v>
      </c>
      <c r="B16" s="109"/>
      <c r="C16" s="109"/>
      <c r="D16" s="82"/>
      <c r="E16" s="82"/>
      <c r="F16" s="82"/>
      <c r="G16" s="82"/>
      <c r="H16" s="8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</row>
    <row r="17" s="99" customFormat="1" ht="20.1" customHeight="1" spans="1:38">
      <c r="A17" s="109" t="s">
        <v>12</v>
      </c>
      <c r="B17" s="109"/>
      <c r="C17" s="109"/>
      <c r="D17" s="82"/>
      <c r="E17" s="82"/>
      <c r="F17" s="82"/>
      <c r="G17" s="82"/>
      <c r="H17" s="8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</row>
    <row r="18" s="99" customFormat="1" ht="24.95" customHeight="1" spans="1:38">
      <c r="A18" s="112" t="s">
        <v>13</v>
      </c>
      <c r="B18" s="112"/>
      <c r="C18" s="113"/>
      <c r="D18" s="85" t="s">
        <v>14</v>
      </c>
      <c r="E18" s="85"/>
      <c r="F18" s="85"/>
      <c r="G18" s="114">
        <v>44341</v>
      </c>
      <c r="H18" s="114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</row>
    <row r="19" s="99" customFormat="1" ht="24.95" customHeight="1" spans="1:38">
      <c r="A19" s="109" t="s">
        <v>15</v>
      </c>
      <c r="B19" s="109"/>
      <c r="C19" s="109"/>
      <c r="D19" s="85" t="s">
        <v>16</v>
      </c>
      <c r="E19" s="85"/>
      <c r="F19" s="85"/>
      <c r="G19" s="115" t="s">
        <v>17</v>
      </c>
      <c r="H19" s="115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</row>
    <row r="20" s="99" customFormat="1" ht="24.95" customHeight="1" spans="1:38">
      <c r="A20" s="109" t="s">
        <v>18</v>
      </c>
      <c r="B20" s="109"/>
      <c r="C20" s="109"/>
      <c r="D20" s="85" t="s">
        <v>19</v>
      </c>
      <c r="E20" s="85"/>
      <c r="F20" s="85"/>
      <c r="G20" s="115" t="s">
        <v>20</v>
      </c>
      <c r="H20" s="115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</row>
    <row r="21" s="100" customFormat="1" ht="24.95" customHeight="1" spans="1:38">
      <c r="A21" s="109" t="s">
        <v>21</v>
      </c>
      <c r="B21" s="109"/>
      <c r="C21" s="109"/>
      <c r="D21" s="87" t="s">
        <v>22</v>
      </c>
      <c r="E21" s="88"/>
      <c r="F21" s="88"/>
      <c r="G21" s="89"/>
      <c r="H21" s="89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</row>
    <row r="22" s="101" customFormat="1" ht="40" customHeight="1" spans="1:38">
      <c r="A22" s="52" t="s">
        <v>23</v>
      </c>
      <c r="B22" s="52" t="s">
        <v>24</v>
      </c>
      <c r="C22" s="52" t="s">
        <v>25</v>
      </c>
      <c r="D22" s="52" t="s">
        <v>26</v>
      </c>
      <c r="E22" s="52" t="s">
        <v>27</v>
      </c>
      <c r="F22" s="52" t="s">
        <v>28</v>
      </c>
      <c r="G22" s="116" t="s">
        <v>29</v>
      </c>
      <c r="H22" s="116" t="s">
        <v>30</v>
      </c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</row>
    <row r="23" s="4" customFormat="1" ht="25" customHeight="1" spans="1:38">
      <c r="A23" s="56">
        <f>ROW(A23)-22</f>
        <v>1</v>
      </c>
      <c r="B23" s="90" t="s">
        <v>31</v>
      </c>
      <c r="C23" s="90" t="s">
        <v>32</v>
      </c>
      <c r="D23" s="57">
        <v>12</v>
      </c>
      <c r="E23" s="95" t="s">
        <v>33</v>
      </c>
      <c r="F23" s="95" t="s">
        <v>34</v>
      </c>
      <c r="G23" s="117">
        <v>12.45</v>
      </c>
      <c r="H23" s="97">
        <f>D23*G23</f>
        <v>149.4</v>
      </c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</row>
    <row r="24" s="4" customFormat="1" ht="25" customHeight="1" spans="1:38">
      <c r="A24" s="56">
        <f t="shared" ref="A24:A55" si="0">ROW(A24)-22</f>
        <v>2</v>
      </c>
      <c r="B24" s="96" t="s">
        <v>35</v>
      </c>
      <c r="C24" s="93" t="s">
        <v>36</v>
      </c>
      <c r="D24" s="57">
        <v>15</v>
      </c>
      <c r="E24" s="95" t="s">
        <v>33</v>
      </c>
      <c r="F24" s="95" t="s">
        <v>37</v>
      </c>
      <c r="G24" s="117">
        <v>145.46</v>
      </c>
      <c r="H24" s="97">
        <f t="shared" ref="H24:H55" si="1">D24*G24</f>
        <v>2181.9</v>
      </c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</row>
    <row r="25" s="4" customFormat="1" ht="25" customHeight="1" spans="1:38">
      <c r="A25" s="56">
        <f t="shared" si="0"/>
        <v>3</v>
      </c>
      <c r="B25" s="96" t="s">
        <v>38</v>
      </c>
      <c r="C25" s="93" t="s">
        <v>39</v>
      </c>
      <c r="D25" s="57">
        <v>30</v>
      </c>
      <c r="E25" s="95" t="s">
        <v>33</v>
      </c>
      <c r="F25" s="95" t="s">
        <v>37</v>
      </c>
      <c r="G25" s="117">
        <v>145.46</v>
      </c>
      <c r="H25" s="97">
        <f t="shared" si="1"/>
        <v>4363.8</v>
      </c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</row>
    <row r="26" s="4" customFormat="1" ht="25" customHeight="1" spans="1:38">
      <c r="A26" s="56">
        <f t="shared" si="0"/>
        <v>4</v>
      </c>
      <c r="B26" s="96" t="s">
        <v>40</v>
      </c>
      <c r="C26" s="95">
        <v>90500862</v>
      </c>
      <c r="D26" s="57">
        <v>30</v>
      </c>
      <c r="E26" s="95" t="s">
        <v>33</v>
      </c>
      <c r="F26" s="95" t="s">
        <v>37</v>
      </c>
      <c r="G26" s="117">
        <v>284.77</v>
      </c>
      <c r="H26" s="97">
        <f t="shared" si="1"/>
        <v>8543.1</v>
      </c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</row>
    <row r="27" s="4" customFormat="1" ht="25" customHeight="1" spans="1:38">
      <c r="A27" s="56">
        <f t="shared" si="0"/>
        <v>5</v>
      </c>
      <c r="B27" s="93" t="s">
        <v>41</v>
      </c>
      <c r="C27" s="93" t="s">
        <v>42</v>
      </c>
      <c r="D27" s="57">
        <v>19</v>
      </c>
      <c r="E27" s="95" t="s">
        <v>33</v>
      </c>
      <c r="F27" s="95" t="s">
        <v>43</v>
      </c>
      <c r="G27" s="118">
        <v>281.64</v>
      </c>
      <c r="H27" s="97">
        <f t="shared" si="1"/>
        <v>5351.16</v>
      </c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</row>
    <row r="28" s="4" customFormat="1" ht="25" customHeight="1" spans="1:38">
      <c r="A28" s="56">
        <f t="shared" si="0"/>
        <v>6</v>
      </c>
      <c r="B28" s="93" t="s">
        <v>44</v>
      </c>
      <c r="C28" s="93"/>
      <c r="D28" s="57">
        <v>500</v>
      </c>
      <c r="E28" s="95" t="s">
        <v>45</v>
      </c>
      <c r="F28" s="95" t="s">
        <v>46</v>
      </c>
      <c r="G28" s="118">
        <v>0.5221</v>
      </c>
      <c r="H28" s="97">
        <f t="shared" si="1"/>
        <v>261.05</v>
      </c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</row>
    <row r="29" s="4" customFormat="1" ht="25" customHeight="1" spans="1:38">
      <c r="A29" s="56">
        <f t="shared" si="0"/>
        <v>7</v>
      </c>
      <c r="B29" s="119" t="s">
        <v>47</v>
      </c>
      <c r="C29" s="142" t="s">
        <v>48</v>
      </c>
      <c r="D29" s="57">
        <v>13</v>
      </c>
      <c r="E29" s="93" t="s">
        <v>33</v>
      </c>
      <c r="F29" s="95" t="s">
        <v>49</v>
      </c>
      <c r="G29" s="118">
        <v>12.58</v>
      </c>
      <c r="H29" s="97">
        <f t="shared" si="1"/>
        <v>163.54</v>
      </c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</row>
    <row r="30" s="4" customFormat="1" ht="25" customHeight="1" spans="1:38">
      <c r="A30" s="56">
        <f t="shared" si="0"/>
        <v>8</v>
      </c>
      <c r="B30" s="119" t="s">
        <v>50</v>
      </c>
      <c r="C30" s="119">
        <v>56203741</v>
      </c>
      <c r="D30" s="57">
        <v>12</v>
      </c>
      <c r="E30" s="93" t="s">
        <v>33</v>
      </c>
      <c r="F30" s="95" t="s">
        <v>51</v>
      </c>
      <c r="G30" s="118">
        <v>715.93</v>
      </c>
      <c r="H30" s="97">
        <f t="shared" si="1"/>
        <v>8591.16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</row>
    <row r="31" s="4" customFormat="1" ht="25" customHeight="1" spans="1:38">
      <c r="A31" s="56">
        <f t="shared" si="0"/>
        <v>9</v>
      </c>
      <c r="B31" s="96" t="s">
        <v>52</v>
      </c>
      <c r="C31" s="142" t="s">
        <v>53</v>
      </c>
      <c r="D31" s="57">
        <v>8</v>
      </c>
      <c r="E31" s="93" t="s">
        <v>33</v>
      </c>
      <c r="F31" s="95" t="s">
        <v>54</v>
      </c>
      <c r="G31" s="118">
        <v>56.07</v>
      </c>
      <c r="H31" s="97">
        <f t="shared" si="1"/>
        <v>448.56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</row>
    <row r="32" s="4" customFormat="1" ht="25" customHeight="1" spans="1:38">
      <c r="A32" s="56">
        <f t="shared" si="0"/>
        <v>10</v>
      </c>
      <c r="B32" s="119" t="s">
        <v>55</v>
      </c>
      <c r="C32" s="119">
        <v>73331014</v>
      </c>
      <c r="D32" s="57">
        <v>4</v>
      </c>
      <c r="E32" s="93" t="s">
        <v>33</v>
      </c>
      <c r="F32" s="95" t="s">
        <v>56</v>
      </c>
      <c r="G32" s="118">
        <v>61.29</v>
      </c>
      <c r="H32" s="97">
        <f t="shared" si="1"/>
        <v>245.16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</row>
    <row r="33" s="4" customFormat="1" ht="25" customHeight="1" spans="1:38">
      <c r="A33" s="56">
        <f t="shared" si="0"/>
        <v>11</v>
      </c>
      <c r="B33" s="96" t="s">
        <v>57</v>
      </c>
      <c r="C33" s="119" t="s">
        <v>58</v>
      </c>
      <c r="D33" s="57">
        <v>19</v>
      </c>
      <c r="E33" s="93" t="s">
        <v>33</v>
      </c>
      <c r="F33" s="95" t="s">
        <v>54</v>
      </c>
      <c r="G33" s="118">
        <v>1.62</v>
      </c>
      <c r="H33" s="97">
        <f t="shared" si="1"/>
        <v>30.78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</row>
    <row r="34" s="4" customFormat="1" ht="25" customHeight="1" spans="1:38">
      <c r="A34" s="56">
        <f t="shared" si="0"/>
        <v>12</v>
      </c>
      <c r="B34" s="119" t="s">
        <v>59</v>
      </c>
      <c r="C34" s="119" t="s">
        <v>60</v>
      </c>
      <c r="D34" s="57">
        <v>1</v>
      </c>
      <c r="E34" s="93" t="s">
        <v>33</v>
      </c>
      <c r="F34" s="95" t="s">
        <v>37</v>
      </c>
      <c r="G34" s="118">
        <v>1452.79</v>
      </c>
      <c r="H34" s="97">
        <f t="shared" si="1"/>
        <v>1452.79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</row>
    <row r="35" s="4" customFormat="1" ht="25" customHeight="1" spans="1:38">
      <c r="A35" s="56">
        <f t="shared" si="0"/>
        <v>13</v>
      </c>
      <c r="B35" s="120" t="s">
        <v>61</v>
      </c>
      <c r="C35" s="96" t="s">
        <v>62</v>
      </c>
      <c r="D35" s="57">
        <v>5</v>
      </c>
      <c r="E35" s="93" t="s">
        <v>33</v>
      </c>
      <c r="F35" s="95" t="s">
        <v>54</v>
      </c>
      <c r="G35" s="118">
        <v>345.03</v>
      </c>
      <c r="H35" s="97">
        <f t="shared" si="1"/>
        <v>1725.15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</row>
    <row r="36" s="4" customFormat="1" ht="25" customHeight="1" spans="1:38">
      <c r="A36" s="56">
        <f t="shared" si="0"/>
        <v>14</v>
      </c>
      <c r="B36" s="93" t="s">
        <v>63</v>
      </c>
      <c r="C36" s="93">
        <v>56209525</v>
      </c>
      <c r="D36" s="57">
        <v>2</v>
      </c>
      <c r="E36" s="93" t="s">
        <v>33</v>
      </c>
      <c r="F36" s="95" t="s">
        <v>54</v>
      </c>
      <c r="G36" s="118">
        <v>24.32</v>
      </c>
      <c r="H36" s="97">
        <f t="shared" si="1"/>
        <v>48.64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</row>
    <row r="37" s="4" customFormat="1" ht="25" customHeight="1" spans="1:38">
      <c r="A37" s="56">
        <f t="shared" si="0"/>
        <v>15</v>
      </c>
      <c r="B37" s="96" t="s">
        <v>64</v>
      </c>
      <c r="C37" s="96" t="s">
        <v>65</v>
      </c>
      <c r="D37" s="57">
        <v>1</v>
      </c>
      <c r="E37" s="93" t="s">
        <v>33</v>
      </c>
      <c r="F37" s="95" t="s">
        <v>54</v>
      </c>
      <c r="G37" s="118">
        <v>1418.95</v>
      </c>
      <c r="H37" s="97">
        <f t="shared" si="1"/>
        <v>1418.95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</row>
    <row r="38" s="4" customFormat="1" ht="25" customHeight="1" spans="1:38">
      <c r="A38" s="56">
        <f t="shared" si="0"/>
        <v>16</v>
      </c>
      <c r="B38" s="119" t="s">
        <v>66</v>
      </c>
      <c r="C38" s="119" t="s">
        <v>67</v>
      </c>
      <c r="D38" s="57">
        <v>4</v>
      </c>
      <c r="E38" s="93" t="s">
        <v>33</v>
      </c>
      <c r="F38" s="95" t="s">
        <v>68</v>
      </c>
      <c r="G38" s="118">
        <v>1376.84</v>
      </c>
      <c r="H38" s="97">
        <f t="shared" si="1"/>
        <v>5507.36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</row>
    <row r="39" s="4" customFormat="1" ht="25" customHeight="1" spans="1:38">
      <c r="A39" s="56">
        <f t="shared" si="0"/>
        <v>17</v>
      </c>
      <c r="B39" s="119" t="s">
        <v>69</v>
      </c>
      <c r="C39" s="119" t="s">
        <v>70</v>
      </c>
      <c r="D39" s="57">
        <v>100</v>
      </c>
      <c r="E39" s="93" t="s">
        <v>45</v>
      </c>
      <c r="F39" s="95" t="s">
        <v>46</v>
      </c>
      <c r="G39" s="118">
        <v>27.5</v>
      </c>
      <c r="H39" s="97">
        <f t="shared" si="1"/>
        <v>2750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</row>
    <row r="40" s="4" customFormat="1" ht="25" customHeight="1" spans="1:38">
      <c r="A40" s="56">
        <f t="shared" si="0"/>
        <v>18</v>
      </c>
      <c r="B40" s="119" t="s">
        <v>71</v>
      </c>
      <c r="C40" s="119" t="s">
        <v>72</v>
      </c>
      <c r="D40" s="57">
        <v>100</v>
      </c>
      <c r="E40" s="93" t="s">
        <v>45</v>
      </c>
      <c r="F40" s="95" t="s">
        <v>46</v>
      </c>
      <c r="G40" s="118">
        <v>27.5</v>
      </c>
      <c r="H40" s="97">
        <f t="shared" si="1"/>
        <v>2750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</row>
    <row r="41" s="4" customFormat="1" ht="25" customHeight="1" spans="1:38">
      <c r="A41" s="56">
        <f t="shared" si="0"/>
        <v>19</v>
      </c>
      <c r="B41" s="119" t="s">
        <v>73</v>
      </c>
      <c r="C41" s="119" t="s">
        <v>74</v>
      </c>
      <c r="D41" s="57">
        <v>100</v>
      </c>
      <c r="E41" s="93" t="s">
        <v>45</v>
      </c>
      <c r="F41" s="95" t="s">
        <v>46</v>
      </c>
      <c r="G41" s="118">
        <v>27.5</v>
      </c>
      <c r="H41" s="97">
        <f t="shared" si="1"/>
        <v>2750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</row>
    <row r="42" s="4" customFormat="1" ht="25" customHeight="1" spans="1:38">
      <c r="A42" s="56">
        <f t="shared" si="0"/>
        <v>20</v>
      </c>
      <c r="B42" s="119" t="s">
        <v>75</v>
      </c>
      <c r="C42" s="119" t="s">
        <v>76</v>
      </c>
      <c r="D42" s="57">
        <v>500</v>
      </c>
      <c r="E42" s="93" t="s">
        <v>45</v>
      </c>
      <c r="F42" s="95" t="s">
        <v>46</v>
      </c>
      <c r="G42" s="118">
        <v>1.8</v>
      </c>
      <c r="H42" s="97">
        <f t="shared" si="1"/>
        <v>900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</row>
    <row r="43" s="4" customFormat="1" ht="25" customHeight="1" spans="1:38">
      <c r="A43" s="56">
        <f t="shared" si="0"/>
        <v>21</v>
      </c>
      <c r="B43" s="93" t="s">
        <v>77</v>
      </c>
      <c r="C43" s="90" t="s">
        <v>78</v>
      </c>
      <c r="D43" s="57">
        <v>1</v>
      </c>
      <c r="E43" s="93" t="s">
        <v>33</v>
      </c>
      <c r="F43" s="95" t="s">
        <v>54</v>
      </c>
      <c r="G43" s="118">
        <f>0.95*4017.69</f>
        <v>3816.8055</v>
      </c>
      <c r="H43" s="97">
        <f t="shared" si="1"/>
        <v>3816.8055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</row>
    <row r="44" s="4" customFormat="1" ht="25" customHeight="1" spans="1:38">
      <c r="A44" s="56">
        <f t="shared" si="0"/>
        <v>22</v>
      </c>
      <c r="B44" s="119" t="s">
        <v>79</v>
      </c>
      <c r="C44" s="142" t="s">
        <v>80</v>
      </c>
      <c r="D44" s="57">
        <v>24</v>
      </c>
      <c r="E44" s="93" t="s">
        <v>33</v>
      </c>
      <c r="F44" s="95" t="s">
        <v>81</v>
      </c>
      <c r="G44" s="118">
        <v>1.51</v>
      </c>
      <c r="H44" s="97">
        <f t="shared" si="1"/>
        <v>36.24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</row>
    <row r="45" s="4" customFormat="1" ht="25" customHeight="1" spans="1:38">
      <c r="A45" s="56">
        <f t="shared" si="0"/>
        <v>23</v>
      </c>
      <c r="B45" s="119" t="s">
        <v>82</v>
      </c>
      <c r="C45" s="119" t="s">
        <v>83</v>
      </c>
      <c r="D45" s="57">
        <v>5</v>
      </c>
      <c r="E45" s="93" t="s">
        <v>33</v>
      </c>
      <c r="F45" s="95" t="s">
        <v>84</v>
      </c>
      <c r="G45" s="118">
        <v>101.27</v>
      </c>
      <c r="H45" s="97">
        <f t="shared" si="1"/>
        <v>506.35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</row>
    <row r="46" s="4" customFormat="1" ht="25" customHeight="1" spans="1:38">
      <c r="A46" s="56">
        <f t="shared" si="0"/>
        <v>24</v>
      </c>
      <c r="B46" s="119" t="s">
        <v>85</v>
      </c>
      <c r="C46" s="119" t="s">
        <v>86</v>
      </c>
      <c r="D46" s="57">
        <v>1</v>
      </c>
      <c r="E46" s="93" t="s">
        <v>33</v>
      </c>
      <c r="F46" s="95" t="s">
        <v>87</v>
      </c>
      <c r="G46" s="119">
        <v>2195.58</v>
      </c>
      <c r="H46" s="97">
        <f t="shared" si="1"/>
        <v>2195.58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</row>
    <row r="47" s="4" customFormat="1" ht="25" customHeight="1" spans="1:38">
      <c r="A47" s="56">
        <f t="shared" si="0"/>
        <v>25</v>
      </c>
      <c r="B47" s="119" t="s">
        <v>31</v>
      </c>
      <c r="C47" s="119">
        <v>56212080</v>
      </c>
      <c r="D47" s="57">
        <v>8</v>
      </c>
      <c r="E47" s="93" t="s">
        <v>33</v>
      </c>
      <c r="F47" s="95" t="s">
        <v>54</v>
      </c>
      <c r="G47" s="119">
        <v>58.46</v>
      </c>
      <c r="H47" s="97">
        <f t="shared" si="1"/>
        <v>467.68</v>
      </c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</row>
    <row r="48" s="4" customFormat="1" ht="25" customHeight="1" spans="1:38">
      <c r="A48" s="56">
        <f t="shared" si="0"/>
        <v>26</v>
      </c>
      <c r="B48" s="119" t="s">
        <v>88</v>
      </c>
      <c r="C48" s="119" t="s">
        <v>42</v>
      </c>
      <c r="D48" s="57">
        <v>5</v>
      </c>
      <c r="E48" s="93" t="s">
        <v>33</v>
      </c>
      <c r="F48" s="95" t="s">
        <v>51</v>
      </c>
      <c r="G48" s="119">
        <v>281.64</v>
      </c>
      <c r="H48" s="97">
        <f t="shared" si="1"/>
        <v>1408.2</v>
      </c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</row>
    <row r="49" s="4" customFormat="1" ht="25" customHeight="1" spans="1:38">
      <c r="A49" s="56">
        <f t="shared" si="0"/>
        <v>27</v>
      </c>
      <c r="B49" s="119" t="s">
        <v>85</v>
      </c>
      <c r="C49" s="119" t="s">
        <v>86</v>
      </c>
      <c r="D49" s="57">
        <v>5</v>
      </c>
      <c r="E49" s="93" t="s">
        <v>33</v>
      </c>
      <c r="F49" s="95" t="s">
        <v>87</v>
      </c>
      <c r="G49" s="118">
        <v>2195.58</v>
      </c>
      <c r="H49" s="97">
        <f t="shared" si="1"/>
        <v>10977.9</v>
      </c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</row>
    <row r="50" s="4" customFormat="1" ht="25" customHeight="1" spans="1:38">
      <c r="A50" s="56">
        <f t="shared" si="0"/>
        <v>28</v>
      </c>
      <c r="B50" s="119" t="s">
        <v>89</v>
      </c>
      <c r="C50" s="119">
        <v>55158399</v>
      </c>
      <c r="D50" s="57">
        <v>8</v>
      </c>
      <c r="E50" s="93" t="s">
        <v>33</v>
      </c>
      <c r="F50" s="119" t="s">
        <v>81</v>
      </c>
      <c r="G50" s="118">
        <v>368.97</v>
      </c>
      <c r="H50" s="97">
        <f t="shared" si="1"/>
        <v>2951.76</v>
      </c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</row>
    <row r="51" s="4" customFormat="1" ht="25" customHeight="1" spans="1:38">
      <c r="A51" s="56">
        <f t="shared" si="0"/>
        <v>29</v>
      </c>
      <c r="B51" s="121" t="s">
        <v>90</v>
      </c>
      <c r="C51" s="93"/>
      <c r="D51" s="57">
        <v>17</v>
      </c>
      <c r="E51" s="93" t="s">
        <v>33</v>
      </c>
      <c r="F51" s="93" t="s">
        <v>46</v>
      </c>
      <c r="G51" s="118">
        <v>1.33</v>
      </c>
      <c r="H51" s="97">
        <f t="shared" si="1"/>
        <v>22.61</v>
      </c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</row>
    <row r="52" s="4" customFormat="1" ht="25" customHeight="1" spans="1:38">
      <c r="A52" s="56">
        <f t="shared" si="0"/>
        <v>30</v>
      </c>
      <c r="B52" s="121" t="s">
        <v>91</v>
      </c>
      <c r="C52" s="93"/>
      <c r="D52" s="57">
        <v>6</v>
      </c>
      <c r="E52" s="93" t="s">
        <v>33</v>
      </c>
      <c r="F52" s="93" t="s">
        <v>46</v>
      </c>
      <c r="G52" s="118">
        <v>4.4</v>
      </c>
      <c r="H52" s="97">
        <f t="shared" si="1"/>
        <v>26.4</v>
      </c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</row>
    <row r="53" s="4" customFormat="1" ht="25" customHeight="1" spans="1:38">
      <c r="A53" s="56">
        <f t="shared" si="0"/>
        <v>31</v>
      </c>
      <c r="B53" s="119" t="s">
        <v>92</v>
      </c>
      <c r="C53" s="119"/>
      <c r="D53" s="57">
        <v>1</v>
      </c>
      <c r="E53" s="93" t="s">
        <v>33</v>
      </c>
      <c r="F53" s="93" t="s">
        <v>43</v>
      </c>
      <c r="G53" s="119">
        <v>74.95</v>
      </c>
      <c r="H53" s="97">
        <f t="shared" si="1"/>
        <v>74.95</v>
      </c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</row>
    <row r="54" s="4" customFormat="1" ht="25" customHeight="1" spans="1:38">
      <c r="A54" s="56">
        <f t="shared" si="0"/>
        <v>32</v>
      </c>
      <c r="B54" s="119" t="s">
        <v>93</v>
      </c>
      <c r="C54" s="119" t="s">
        <v>94</v>
      </c>
      <c r="D54" s="57">
        <v>9</v>
      </c>
      <c r="E54" s="93" t="s">
        <v>33</v>
      </c>
      <c r="F54" s="93" t="s">
        <v>43</v>
      </c>
      <c r="G54" s="119">
        <v>34</v>
      </c>
      <c r="H54" s="97">
        <f t="shared" si="1"/>
        <v>306</v>
      </c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</row>
    <row r="55" s="4" customFormat="1" ht="25" customHeight="1" spans="1:38">
      <c r="A55" s="56">
        <f t="shared" si="0"/>
        <v>33</v>
      </c>
      <c r="B55" s="119" t="s">
        <v>95</v>
      </c>
      <c r="C55" s="119" t="s">
        <v>96</v>
      </c>
      <c r="D55" s="57">
        <v>3</v>
      </c>
      <c r="E55" s="93" t="s">
        <v>33</v>
      </c>
      <c r="F55" s="93" t="s">
        <v>43</v>
      </c>
      <c r="G55" s="119">
        <v>16.62</v>
      </c>
      <c r="H55" s="97">
        <f t="shared" si="1"/>
        <v>49.86</v>
      </c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</row>
    <row r="56" s="4" customFormat="1" ht="25" customHeight="1" spans="1:38">
      <c r="A56" s="56">
        <f t="shared" ref="A56:A98" si="2">ROW(A56)-22</f>
        <v>34</v>
      </c>
      <c r="B56" s="119" t="s">
        <v>97</v>
      </c>
      <c r="C56" s="119" t="s">
        <v>98</v>
      </c>
      <c r="D56" s="57">
        <v>400</v>
      </c>
      <c r="E56" s="93" t="s">
        <v>33</v>
      </c>
      <c r="F56" s="93" t="s">
        <v>43</v>
      </c>
      <c r="G56" s="119">
        <v>0.1</v>
      </c>
      <c r="H56" s="97">
        <f t="shared" ref="H56:H98" si="3">D56*G56</f>
        <v>40</v>
      </c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</row>
    <row r="57" s="4" customFormat="1" ht="25" customHeight="1" spans="1:38">
      <c r="A57" s="56">
        <f t="shared" si="2"/>
        <v>35</v>
      </c>
      <c r="B57" s="119" t="s">
        <v>99</v>
      </c>
      <c r="C57" s="119" t="s">
        <v>98</v>
      </c>
      <c r="D57" s="57">
        <v>550</v>
      </c>
      <c r="E57" s="93" t="s">
        <v>33</v>
      </c>
      <c r="F57" s="93" t="s">
        <v>43</v>
      </c>
      <c r="G57" s="119">
        <v>0.14</v>
      </c>
      <c r="H57" s="97">
        <f t="shared" si="3"/>
        <v>77</v>
      </c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</row>
    <row r="58" s="4" customFormat="1" ht="25" customHeight="1" spans="1:38">
      <c r="A58" s="56">
        <f t="shared" si="2"/>
        <v>36</v>
      </c>
      <c r="B58" s="119" t="s">
        <v>99</v>
      </c>
      <c r="C58" s="119" t="s">
        <v>100</v>
      </c>
      <c r="D58" s="57">
        <v>550</v>
      </c>
      <c r="E58" s="93" t="s">
        <v>33</v>
      </c>
      <c r="F58" s="93" t="s">
        <v>43</v>
      </c>
      <c r="G58" s="119">
        <v>0.25</v>
      </c>
      <c r="H58" s="97">
        <f t="shared" si="3"/>
        <v>137.5</v>
      </c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</row>
    <row r="59" s="4" customFormat="1" ht="25" customHeight="1" spans="1:38">
      <c r="A59" s="56">
        <f t="shared" si="2"/>
        <v>37</v>
      </c>
      <c r="B59" s="119" t="s">
        <v>101</v>
      </c>
      <c r="C59" s="119" t="s">
        <v>102</v>
      </c>
      <c r="D59" s="57">
        <v>222</v>
      </c>
      <c r="E59" s="93" t="s">
        <v>33</v>
      </c>
      <c r="F59" s="93" t="s">
        <v>43</v>
      </c>
      <c r="G59" s="119">
        <v>0.07</v>
      </c>
      <c r="H59" s="97">
        <f t="shared" si="3"/>
        <v>15.54</v>
      </c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</row>
    <row r="60" s="4" customFormat="1" ht="25" customHeight="1" spans="1:38">
      <c r="A60" s="56">
        <f t="shared" si="2"/>
        <v>38</v>
      </c>
      <c r="B60" s="119" t="s">
        <v>101</v>
      </c>
      <c r="C60" s="119" t="s">
        <v>103</v>
      </c>
      <c r="D60" s="57">
        <v>200</v>
      </c>
      <c r="E60" s="93" t="s">
        <v>33</v>
      </c>
      <c r="F60" s="93" t="s">
        <v>43</v>
      </c>
      <c r="G60" s="119">
        <v>0.06</v>
      </c>
      <c r="H60" s="97">
        <f t="shared" si="3"/>
        <v>12</v>
      </c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</row>
    <row r="61" s="4" customFormat="1" ht="25" customHeight="1" spans="1:38">
      <c r="A61" s="56">
        <f t="shared" si="2"/>
        <v>39</v>
      </c>
      <c r="B61" s="119" t="s">
        <v>104</v>
      </c>
      <c r="C61" s="119" t="s">
        <v>105</v>
      </c>
      <c r="D61" s="57">
        <v>215</v>
      </c>
      <c r="E61" s="93" t="s">
        <v>33</v>
      </c>
      <c r="F61" s="93" t="s">
        <v>43</v>
      </c>
      <c r="G61" s="119">
        <v>0.08</v>
      </c>
      <c r="H61" s="97">
        <f t="shared" si="3"/>
        <v>17.2</v>
      </c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</row>
    <row r="62" s="4" customFormat="1" ht="25" customHeight="1" spans="1:38">
      <c r="A62" s="56">
        <f t="shared" si="2"/>
        <v>40</v>
      </c>
      <c r="B62" s="119" t="s">
        <v>106</v>
      </c>
      <c r="C62" s="119" t="s">
        <v>107</v>
      </c>
      <c r="D62" s="57">
        <v>260</v>
      </c>
      <c r="E62" s="93" t="s">
        <v>33</v>
      </c>
      <c r="F62" s="93" t="s">
        <v>43</v>
      </c>
      <c r="G62" s="119">
        <v>0.07</v>
      </c>
      <c r="H62" s="97">
        <f t="shared" si="3"/>
        <v>18.2</v>
      </c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</row>
    <row r="63" s="4" customFormat="1" ht="25" customHeight="1" spans="1:38">
      <c r="A63" s="56">
        <f t="shared" si="2"/>
        <v>41</v>
      </c>
      <c r="B63" s="119" t="s">
        <v>104</v>
      </c>
      <c r="C63" s="119" t="s">
        <v>108</v>
      </c>
      <c r="D63" s="57">
        <v>395</v>
      </c>
      <c r="E63" s="93" t="s">
        <v>33</v>
      </c>
      <c r="F63" s="93" t="s">
        <v>43</v>
      </c>
      <c r="G63" s="119">
        <v>0.09</v>
      </c>
      <c r="H63" s="97">
        <f t="shared" si="3"/>
        <v>35.55</v>
      </c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</row>
    <row r="64" s="4" customFormat="1" ht="25" customHeight="1" spans="1:38">
      <c r="A64" s="56">
        <f t="shared" si="2"/>
        <v>42</v>
      </c>
      <c r="B64" s="119" t="s">
        <v>104</v>
      </c>
      <c r="C64" s="119" t="s">
        <v>109</v>
      </c>
      <c r="D64" s="57">
        <v>220</v>
      </c>
      <c r="E64" s="93" t="s">
        <v>33</v>
      </c>
      <c r="F64" s="93" t="s">
        <v>43</v>
      </c>
      <c r="G64" s="119">
        <v>0.1</v>
      </c>
      <c r="H64" s="97">
        <f t="shared" si="3"/>
        <v>22</v>
      </c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</row>
    <row r="65" s="4" customFormat="1" ht="25" customHeight="1" spans="1:38">
      <c r="A65" s="56">
        <f t="shared" si="2"/>
        <v>43</v>
      </c>
      <c r="B65" s="119" t="s">
        <v>106</v>
      </c>
      <c r="C65" s="119" t="s">
        <v>110</v>
      </c>
      <c r="D65" s="57">
        <v>410</v>
      </c>
      <c r="E65" s="93" t="s">
        <v>33</v>
      </c>
      <c r="F65" s="93" t="s">
        <v>43</v>
      </c>
      <c r="G65" s="119">
        <v>0.13</v>
      </c>
      <c r="H65" s="97">
        <f t="shared" si="3"/>
        <v>53.3</v>
      </c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</row>
    <row r="66" s="4" customFormat="1" ht="25" customHeight="1" spans="1:38">
      <c r="A66" s="56">
        <f t="shared" si="2"/>
        <v>44</v>
      </c>
      <c r="B66" s="119" t="s">
        <v>104</v>
      </c>
      <c r="C66" s="119" t="s">
        <v>111</v>
      </c>
      <c r="D66" s="57">
        <v>185</v>
      </c>
      <c r="E66" s="93" t="s">
        <v>33</v>
      </c>
      <c r="F66" s="93" t="s">
        <v>43</v>
      </c>
      <c r="G66" s="119">
        <v>0.18</v>
      </c>
      <c r="H66" s="97">
        <f t="shared" si="3"/>
        <v>33.3</v>
      </c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</row>
    <row r="67" s="4" customFormat="1" ht="25" customHeight="1" spans="1:38">
      <c r="A67" s="56">
        <f t="shared" si="2"/>
        <v>45</v>
      </c>
      <c r="B67" s="119" t="s">
        <v>101</v>
      </c>
      <c r="C67" s="119" t="s">
        <v>112</v>
      </c>
      <c r="D67" s="57">
        <v>530</v>
      </c>
      <c r="E67" s="93" t="s">
        <v>33</v>
      </c>
      <c r="F67" s="93" t="s">
        <v>43</v>
      </c>
      <c r="G67" s="119">
        <v>0.19</v>
      </c>
      <c r="H67" s="97">
        <f t="shared" si="3"/>
        <v>100.7</v>
      </c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</row>
    <row r="68" s="4" customFormat="1" ht="25" customHeight="1" spans="1:38">
      <c r="A68" s="56">
        <f t="shared" si="2"/>
        <v>46</v>
      </c>
      <c r="B68" s="119" t="s">
        <v>101</v>
      </c>
      <c r="C68" s="119" t="s">
        <v>113</v>
      </c>
      <c r="D68" s="57">
        <v>240</v>
      </c>
      <c r="E68" s="93" t="s">
        <v>33</v>
      </c>
      <c r="F68" s="93" t="s">
        <v>43</v>
      </c>
      <c r="G68" s="119">
        <v>0.18</v>
      </c>
      <c r="H68" s="97">
        <f t="shared" si="3"/>
        <v>43.2</v>
      </c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</row>
    <row r="69" s="4" customFormat="1" ht="25" customHeight="1" spans="1:38">
      <c r="A69" s="56">
        <f t="shared" si="2"/>
        <v>47</v>
      </c>
      <c r="B69" s="119" t="s">
        <v>101</v>
      </c>
      <c r="C69" s="119" t="s">
        <v>114</v>
      </c>
      <c r="D69" s="57">
        <v>780</v>
      </c>
      <c r="E69" s="93" t="s">
        <v>33</v>
      </c>
      <c r="F69" s="93" t="s">
        <v>43</v>
      </c>
      <c r="G69" s="125">
        <v>0.2</v>
      </c>
      <c r="H69" s="97">
        <f t="shared" si="3"/>
        <v>156</v>
      </c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</row>
    <row r="70" s="4" customFormat="1" ht="25" customHeight="1" spans="1:38">
      <c r="A70" s="56">
        <f t="shared" si="2"/>
        <v>48</v>
      </c>
      <c r="B70" s="119" t="s">
        <v>104</v>
      </c>
      <c r="C70" s="119" t="s">
        <v>115</v>
      </c>
      <c r="D70" s="57">
        <v>205</v>
      </c>
      <c r="E70" s="93" t="s">
        <v>33</v>
      </c>
      <c r="F70" s="93" t="s">
        <v>43</v>
      </c>
      <c r="G70" s="119">
        <v>0.21</v>
      </c>
      <c r="H70" s="97">
        <f t="shared" si="3"/>
        <v>43.05</v>
      </c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</row>
    <row r="71" s="4" customFormat="1" ht="25" customHeight="1" spans="1:38">
      <c r="A71" s="56">
        <f t="shared" si="2"/>
        <v>49</v>
      </c>
      <c r="B71" s="119" t="s">
        <v>101</v>
      </c>
      <c r="C71" s="119" t="s">
        <v>116</v>
      </c>
      <c r="D71" s="57">
        <v>240</v>
      </c>
      <c r="E71" s="93" t="s">
        <v>33</v>
      </c>
      <c r="F71" s="93" t="s">
        <v>43</v>
      </c>
      <c r="G71" s="119">
        <v>0.21</v>
      </c>
      <c r="H71" s="97">
        <f t="shared" si="3"/>
        <v>50.4</v>
      </c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</row>
    <row r="72" s="4" customFormat="1" ht="25" customHeight="1" spans="1:38">
      <c r="A72" s="56">
        <f t="shared" si="2"/>
        <v>50</v>
      </c>
      <c r="B72" s="119" t="s">
        <v>101</v>
      </c>
      <c r="C72" s="119" t="s">
        <v>117</v>
      </c>
      <c r="D72" s="57">
        <v>155</v>
      </c>
      <c r="E72" s="93" t="s">
        <v>33</v>
      </c>
      <c r="F72" s="93" t="s">
        <v>43</v>
      </c>
      <c r="G72" s="119">
        <v>0.47</v>
      </c>
      <c r="H72" s="97">
        <f t="shared" si="3"/>
        <v>72.85</v>
      </c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</row>
    <row r="73" s="4" customFormat="1" ht="25" customHeight="1" spans="1:38">
      <c r="A73" s="56">
        <f t="shared" si="2"/>
        <v>51</v>
      </c>
      <c r="B73" s="119" t="s">
        <v>104</v>
      </c>
      <c r="C73" s="119" t="s">
        <v>118</v>
      </c>
      <c r="D73" s="57">
        <v>180</v>
      </c>
      <c r="E73" s="93" t="s">
        <v>33</v>
      </c>
      <c r="F73" s="93" t="s">
        <v>43</v>
      </c>
      <c r="G73" s="125">
        <v>0.3</v>
      </c>
      <c r="H73" s="97">
        <f t="shared" si="3"/>
        <v>54</v>
      </c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</row>
    <row r="74" s="4" customFormat="1" ht="25" customHeight="1" spans="1:38">
      <c r="A74" s="56">
        <f t="shared" si="2"/>
        <v>52</v>
      </c>
      <c r="B74" s="119" t="s">
        <v>101</v>
      </c>
      <c r="C74" s="119" t="s">
        <v>119</v>
      </c>
      <c r="D74" s="57">
        <v>150</v>
      </c>
      <c r="E74" s="93" t="s">
        <v>33</v>
      </c>
      <c r="F74" s="93" t="s">
        <v>43</v>
      </c>
      <c r="G74" s="119">
        <v>0.23</v>
      </c>
      <c r="H74" s="97">
        <f t="shared" si="3"/>
        <v>34.5</v>
      </c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</row>
    <row r="75" s="4" customFormat="1" ht="25" customHeight="1" spans="1:38">
      <c r="A75" s="56">
        <f t="shared" si="2"/>
        <v>53</v>
      </c>
      <c r="B75" s="119" t="s">
        <v>101</v>
      </c>
      <c r="C75" s="119" t="s">
        <v>120</v>
      </c>
      <c r="D75" s="57">
        <v>516</v>
      </c>
      <c r="E75" s="93" t="s">
        <v>33</v>
      </c>
      <c r="F75" s="93" t="s">
        <v>43</v>
      </c>
      <c r="G75" s="119">
        <v>0.26</v>
      </c>
      <c r="H75" s="97">
        <f t="shared" si="3"/>
        <v>134.16</v>
      </c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</row>
    <row r="76" s="4" customFormat="1" ht="25" customHeight="1" spans="1:38">
      <c r="A76" s="56">
        <f t="shared" si="2"/>
        <v>54</v>
      </c>
      <c r="B76" s="119" t="s">
        <v>104</v>
      </c>
      <c r="C76" s="119" t="s">
        <v>121</v>
      </c>
      <c r="D76" s="57">
        <v>200</v>
      </c>
      <c r="E76" s="93" t="s">
        <v>33</v>
      </c>
      <c r="F76" s="93" t="s">
        <v>43</v>
      </c>
      <c r="G76" s="119">
        <v>0.42</v>
      </c>
      <c r="H76" s="97">
        <f t="shared" si="3"/>
        <v>84</v>
      </c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</row>
    <row r="77" s="4" customFormat="1" ht="25" customHeight="1" spans="1:38">
      <c r="A77" s="56">
        <f t="shared" si="2"/>
        <v>55</v>
      </c>
      <c r="B77" s="119" t="s">
        <v>101</v>
      </c>
      <c r="C77" s="119" t="s">
        <v>122</v>
      </c>
      <c r="D77" s="57">
        <v>298</v>
      </c>
      <c r="E77" s="93" t="s">
        <v>33</v>
      </c>
      <c r="F77" s="93" t="s">
        <v>43</v>
      </c>
      <c r="G77" s="119">
        <v>0.4</v>
      </c>
      <c r="H77" s="97">
        <f t="shared" si="3"/>
        <v>119.2</v>
      </c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</row>
    <row r="78" s="4" customFormat="1" ht="25" customHeight="1" spans="1:38">
      <c r="A78" s="56">
        <f t="shared" si="2"/>
        <v>56</v>
      </c>
      <c r="B78" s="119" t="s">
        <v>101</v>
      </c>
      <c r="C78" s="119" t="s">
        <v>123</v>
      </c>
      <c r="D78" s="57">
        <v>165</v>
      </c>
      <c r="E78" s="93" t="s">
        <v>33</v>
      </c>
      <c r="F78" s="93" t="s">
        <v>43</v>
      </c>
      <c r="G78" s="119">
        <v>0.5</v>
      </c>
      <c r="H78" s="97">
        <f t="shared" si="3"/>
        <v>82.5</v>
      </c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</row>
    <row r="79" s="4" customFormat="1" ht="25" customHeight="1" spans="1:38">
      <c r="A79" s="56">
        <f t="shared" si="2"/>
        <v>57</v>
      </c>
      <c r="B79" s="119" t="s">
        <v>101</v>
      </c>
      <c r="C79" s="119" t="s">
        <v>124</v>
      </c>
      <c r="D79" s="57">
        <v>254</v>
      </c>
      <c r="E79" s="93" t="s">
        <v>33</v>
      </c>
      <c r="F79" s="93" t="s">
        <v>43</v>
      </c>
      <c r="G79" s="119">
        <v>0.47</v>
      </c>
      <c r="H79" s="97">
        <f t="shared" si="3"/>
        <v>119.38</v>
      </c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</row>
    <row r="80" s="4" customFormat="1" ht="25" customHeight="1" spans="1:38">
      <c r="A80" s="56">
        <f t="shared" si="2"/>
        <v>58</v>
      </c>
      <c r="B80" s="119" t="s">
        <v>104</v>
      </c>
      <c r="C80" s="119" t="s">
        <v>125</v>
      </c>
      <c r="D80" s="57">
        <v>1000</v>
      </c>
      <c r="E80" s="93" t="s">
        <v>33</v>
      </c>
      <c r="F80" s="93" t="s">
        <v>43</v>
      </c>
      <c r="G80" s="119">
        <v>0.99</v>
      </c>
      <c r="H80" s="97">
        <f t="shared" si="3"/>
        <v>990</v>
      </c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</row>
    <row r="81" s="4" customFormat="1" ht="25" customHeight="1" spans="1:38">
      <c r="A81" s="56">
        <f t="shared" si="2"/>
        <v>59</v>
      </c>
      <c r="B81" s="119" t="s">
        <v>104</v>
      </c>
      <c r="C81" s="119" t="s">
        <v>126</v>
      </c>
      <c r="D81" s="57">
        <v>175</v>
      </c>
      <c r="E81" s="93" t="s">
        <v>33</v>
      </c>
      <c r="F81" s="93" t="s">
        <v>43</v>
      </c>
      <c r="G81" s="119">
        <v>0.53</v>
      </c>
      <c r="H81" s="97">
        <f t="shared" si="3"/>
        <v>92.75</v>
      </c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</row>
    <row r="82" s="4" customFormat="1" ht="25" customHeight="1" spans="1:38">
      <c r="A82" s="56">
        <f t="shared" si="2"/>
        <v>60</v>
      </c>
      <c r="B82" s="119" t="s">
        <v>101</v>
      </c>
      <c r="C82" s="119" t="s">
        <v>127</v>
      </c>
      <c r="D82" s="57">
        <v>365</v>
      </c>
      <c r="E82" s="93" t="s">
        <v>33</v>
      </c>
      <c r="F82" s="93" t="s">
        <v>43</v>
      </c>
      <c r="G82" s="119">
        <v>0.59</v>
      </c>
      <c r="H82" s="97">
        <f t="shared" si="3"/>
        <v>215.35</v>
      </c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</row>
    <row r="83" s="4" customFormat="1" ht="25" customHeight="1" spans="1:38">
      <c r="A83" s="56">
        <f t="shared" si="2"/>
        <v>61</v>
      </c>
      <c r="B83" s="119" t="s">
        <v>101</v>
      </c>
      <c r="C83" s="119" t="s">
        <v>128</v>
      </c>
      <c r="D83" s="57">
        <v>477</v>
      </c>
      <c r="E83" s="93" t="s">
        <v>33</v>
      </c>
      <c r="F83" s="93" t="s">
        <v>43</v>
      </c>
      <c r="G83" s="125">
        <v>0.6</v>
      </c>
      <c r="H83" s="97">
        <f t="shared" si="3"/>
        <v>286.2</v>
      </c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</row>
    <row r="84" s="4" customFormat="1" ht="25" customHeight="1" spans="1:38">
      <c r="A84" s="56">
        <f t="shared" si="2"/>
        <v>62</v>
      </c>
      <c r="B84" s="119" t="s">
        <v>106</v>
      </c>
      <c r="C84" s="119" t="s">
        <v>129</v>
      </c>
      <c r="D84" s="57">
        <v>608</v>
      </c>
      <c r="E84" s="93" t="s">
        <v>33</v>
      </c>
      <c r="F84" s="93" t="s">
        <v>43</v>
      </c>
      <c r="G84" s="119">
        <v>0.47</v>
      </c>
      <c r="H84" s="97">
        <f t="shared" si="3"/>
        <v>285.76</v>
      </c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</row>
    <row r="85" s="4" customFormat="1" ht="25" customHeight="1" spans="1:38">
      <c r="A85" s="56">
        <f t="shared" si="2"/>
        <v>63</v>
      </c>
      <c r="B85" s="119" t="s">
        <v>106</v>
      </c>
      <c r="C85" s="119" t="s">
        <v>130</v>
      </c>
      <c r="D85" s="57">
        <v>262</v>
      </c>
      <c r="E85" s="93" t="s">
        <v>33</v>
      </c>
      <c r="F85" s="93" t="s">
        <v>43</v>
      </c>
      <c r="G85" s="119">
        <v>0.59</v>
      </c>
      <c r="H85" s="97">
        <f t="shared" si="3"/>
        <v>154.58</v>
      </c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</row>
    <row r="86" s="4" customFormat="1" ht="25" customHeight="1" spans="1:38">
      <c r="A86" s="56">
        <f t="shared" si="2"/>
        <v>64</v>
      </c>
      <c r="B86" s="119" t="s">
        <v>104</v>
      </c>
      <c r="C86" s="119" t="s">
        <v>131</v>
      </c>
      <c r="D86" s="57">
        <v>185</v>
      </c>
      <c r="E86" s="93" t="s">
        <v>33</v>
      </c>
      <c r="F86" s="93" t="s">
        <v>43</v>
      </c>
      <c r="G86" s="119">
        <v>0.86</v>
      </c>
      <c r="H86" s="97">
        <f t="shared" si="3"/>
        <v>159.1</v>
      </c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</row>
    <row r="87" s="4" customFormat="1" ht="25" customHeight="1" spans="1:38">
      <c r="A87" s="56">
        <f t="shared" si="2"/>
        <v>65</v>
      </c>
      <c r="B87" s="119" t="s">
        <v>132</v>
      </c>
      <c r="C87" s="119" t="s">
        <v>133</v>
      </c>
      <c r="D87" s="57">
        <v>1</v>
      </c>
      <c r="E87" s="93" t="s">
        <v>33</v>
      </c>
      <c r="F87" s="93" t="s">
        <v>43</v>
      </c>
      <c r="G87" s="119">
        <v>136.22</v>
      </c>
      <c r="H87" s="97">
        <f t="shared" si="3"/>
        <v>136.22</v>
      </c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</row>
    <row r="88" s="4" customFormat="1" ht="25" customHeight="1" spans="1:38">
      <c r="A88" s="56">
        <f t="shared" si="2"/>
        <v>66</v>
      </c>
      <c r="B88" s="119" t="s">
        <v>134</v>
      </c>
      <c r="C88" s="119" t="s">
        <v>135</v>
      </c>
      <c r="D88" s="57">
        <v>2</v>
      </c>
      <c r="E88" s="93" t="s">
        <v>33</v>
      </c>
      <c r="F88" s="93" t="s">
        <v>43</v>
      </c>
      <c r="G88" s="119">
        <v>190.39</v>
      </c>
      <c r="H88" s="97">
        <f t="shared" si="3"/>
        <v>380.78</v>
      </c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</row>
    <row r="89" s="4" customFormat="1" ht="25" customHeight="1" spans="1:38">
      <c r="A89" s="56">
        <f t="shared" si="2"/>
        <v>67</v>
      </c>
      <c r="B89" s="119" t="s">
        <v>136</v>
      </c>
      <c r="C89" s="119" t="s">
        <v>137</v>
      </c>
      <c r="D89" s="57">
        <v>1</v>
      </c>
      <c r="E89" s="93" t="s">
        <v>33</v>
      </c>
      <c r="F89" s="93" t="s">
        <v>43</v>
      </c>
      <c r="G89" s="119">
        <v>1740.07</v>
      </c>
      <c r="H89" s="97">
        <f t="shared" si="3"/>
        <v>1740.07</v>
      </c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</row>
    <row r="90" s="4" customFormat="1" ht="25" customHeight="1" spans="1:38">
      <c r="A90" s="56">
        <f t="shared" si="2"/>
        <v>68</v>
      </c>
      <c r="B90" s="119" t="s">
        <v>138</v>
      </c>
      <c r="C90" s="119" t="s">
        <v>58</v>
      </c>
      <c r="D90" s="57">
        <v>9</v>
      </c>
      <c r="E90" s="93" t="s">
        <v>33</v>
      </c>
      <c r="F90" s="93" t="s">
        <v>43</v>
      </c>
      <c r="G90" s="119">
        <v>1.62</v>
      </c>
      <c r="H90" s="97">
        <f t="shared" si="3"/>
        <v>14.58</v>
      </c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</row>
    <row r="91" s="4" customFormat="1" ht="25" customHeight="1" spans="1:38">
      <c r="A91" s="56">
        <f t="shared" si="2"/>
        <v>69</v>
      </c>
      <c r="B91" s="126" t="s">
        <v>139</v>
      </c>
      <c r="C91" s="127" t="s">
        <v>140</v>
      </c>
      <c r="D91" s="57">
        <v>100</v>
      </c>
      <c r="E91" s="93" t="s">
        <v>33</v>
      </c>
      <c r="F91" s="93" t="s">
        <v>43</v>
      </c>
      <c r="G91" s="119">
        <v>1</v>
      </c>
      <c r="H91" s="97">
        <f t="shared" si="3"/>
        <v>100</v>
      </c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</row>
    <row r="92" s="4" customFormat="1" ht="25" customHeight="1" spans="1:38">
      <c r="A92" s="56">
        <f t="shared" si="2"/>
        <v>70</v>
      </c>
      <c r="B92" s="126" t="s">
        <v>91</v>
      </c>
      <c r="C92" s="127" t="s">
        <v>141</v>
      </c>
      <c r="D92" s="57">
        <v>44</v>
      </c>
      <c r="E92" s="93" t="s">
        <v>33</v>
      </c>
      <c r="F92" s="93" t="s">
        <v>43</v>
      </c>
      <c r="G92" s="119">
        <v>3.6</v>
      </c>
      <c r="H92" s="97">
        <f t="shared" si="3"/>
        <v>158.4</v>
      </c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</row>
    <row r="93" s="4" customFormat="1" ht="25" customHeight="1" spans="1:38">
      <c r="A93" s="56">
        <f t="shared" si="2"/>
        <v>71</v>
      </c>
      <c r="B93" s="126" t="s">
        <v>142</v>
      </c>
      <c r="C93" s="127" t="s">
        <v>143</v>
      </c>
      <c r="D93" s="57">
        <v>19</v>
      </c>
      <c r="E93" s="93" t="s">
        <v>33</v>
      </c>
      <c r="F93" s="93" t="s">
        <v>43</v>
      </c>
      <c r="G93" s="119">
        <v>2.5</v>
      </c>
      <c r="H93" s="97">
        <f t="shared" si="3"/>
        <v>47.5</v>
      </c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</row>
    <row r="94" s="4" customFormat="1" ht="25" customHeight="1" spans="1:38">
      <c r="A94" s="56">
        <f t="shared" si="2"/>
        <v>72</v>
      </c>
      <c r="B94" s="128" t="s">
        <v>144</v>
      </c>
      <c r="C94" s="127" t="s">
        <v>145</v>
      </c>
      <c r="D94" s="57">
        <v>10</v>
      </c>
      <c r="E94" s="93" t="s">
        <v>33</v>
      </c>
      <c r="F94" s="93" t="s">
        <v>43</v>
      </c>
      <c r="G94" s="119">
        <v>3.8</v>
      </c>
      <c r="H94" s="97">
        <f t="shared" si="3"/>
        <v>38</v>
      </c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</row>
    <row r="95" s="4" customFormat="1" ht="25" customHeight="1" spans="1:38">
      <c r="A95" s="56">
        <f t="shared" si="2"/>
        <v>73</v>
      </c>
      <c r="B95" s="126" t="s">
        <v>91</v>
      </c>
      <c r="C95" s="127" t="s">
        <v>146</v>
      </c>
      <c r="D95" s="57">
        <v>31</v>
      </c>
      <c r="E95" s="93" t="s">
        <v>33</v>
      </c>
      <c r="F95" s="93" t="s">
        <v>43</v>
      </c>
      <c r="G95" s="119">
        <v>2.2</v>
      </c>
      <c r="H95" s="97">
        <f t="shared" si="3"/>
        <v>68.2</v>
      </c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</row>
    <row r="96" s="4" customFormat="1" ht="25" customHeight="1" spans="1:38">
      <c r="A96" s="56">
        <f t="shared" si="2"/>
        <v>74</v>
      </c>
      <c r="B96" s="62" t="s">
        <v>147</v>
      </c>
      <c r="C96" s="62" t="s">
        <v>148</v>
      </c>
      <c r="D96" s="129">
        <v>2</v>
      </c>
      <c r="E96" s="93" t="s">
        <v>33</v>
      </c>
      <c r="F96" s="93" t="s">
        <v>37</v>
      </c>
      <c r="G96" s="130">
        <v>5497.04</v>
      </c>
      <c r="H96" s="97">
        <f t="shared" si="3"/>
        <v>10994.08</v>
      </c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</row>
    <row r="97" s="4" customFormat="1" ht="25" customHeight="1" spans="1:38">
      <c r="A97" s="56">
        <f t="shared" si="2"/>
        <v>75</v>
      </c>
      <c r="B97" s="131" t="s">
        <v>149</v>
      </c>
      <c r="C97" s="132" t="s">
        <v>150</v>
      </c>
      <c r="D97" s="62">
        <v>2</v>
      </c>
      <c r="E97" s="93" t="s">
        <v>33</v>
      </c>
      <c r="F97" s="93" t="s">
        <v>37</v>
      </c>
      <c r="G97" s="130">
        <v>1035.58</v>
      </c>
      <c r="H97" s="97">
        <f t="shared" si="3"/>
        <v>2071.16</v>
      </c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</row>
    <row r="98" s="4" customFormat="1" ht="25" customHeight="1" spans="1:38">
      <c r="A98" s="56">
        <f t="shared" si="2"/>
        <v>76</v>
      </c>
      <c r="B98" s="131" t="s">
        <v>151</v>
      </c>
      <c r="C98" s="131" t="s">
        <v>152</v>
      </c>
      <c r="D98" s="62">
        <v>1000</v>
      </c>
      <c r="E98" s="93" t="s">
        <v>33</v>
      </c>
      <c r="F98" s="93" t="s">
        <v>20</v>
      </c>
      <c r="G98" s="130">
        <v>1.43459802115135</v>
      </c>
      <c r="H98" s="97">
        <f t="shared" si="3"/>
        <v>1434.59802115135</v>
      </c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</row>
    <row r="99" s="61" customFormat="1" ht="29" customHeight="1" spans="1:8">
      <c r="A99" s="133" t="s">
        <v>153</v>
      </c>
      <c r="B99" s="133"/>
      <c r="C99" s="133"/>
      <c r="D99" s="133"/>
      <c r="E99" s="133"/>
      <c r="F99" s="133"/>
      <c r="G99" s="133"/>
      <c r="H99" s="134">
        <f>SUM(H23:H98)</f>
        <v>93395.6935211513</v>
      </c>
    </row>
    <row r="100" s="61" customFormat="1" ht="29" customHeight="1" spans="1:8">
      <c r="A100" s="133" t="s">
        <v>154</v>
      </c>
      <c r="B100" s="133"/>
      <c r="C100" s="133"/>
      <c r="D100" s="133"/>
      <c r="E100" s="133"/>
      <c r="F100" s="133"/>
      <c r="G100" s="133"/>
      <c r="H100" s="134">
        <v>7000</v>
      </c>
    </row>
    <row r="101" s="61" customFormat="1" ht="29" customHeight="1" spans="1:8">
      <c r="A101" s="133" t="s">
        <v>155</v>
      </c>
      <c r="B101" s="133"/>
      <c r="C101" s="133"/>
      <c r="D101" s="133"/>
      <c r="E101" s="133"/>
      <c r="F101" s="133"/>
      <c r="G101" s="133"/>
      <c r="H101" s="134">
        <f>SUM(H99:H100)</f>
        <v>100395.693521151</v>
      </c>
    </row>
    <row r="102" s="102" customFormat="1" ht="25" customHeight="1" spans="1:8">
      <c r="A102" s="135" t="s">
        <v>156</v>
      </c>
      <c r="B102" s="135"/>
      <c r="C102" s="105"/>
      <c r="D102" s="105"/>
      <c r="E102" s="105"/>
      <c r="F102" s="105"/>
      <c r="G102" s="105"/>
      <c r="H102" s="105"/>
    </row>
    <row r="103" s="102" customFormat="1" ht="25" customHeight="1" spans="1:8">
      <c r="A103" s="135" t="s">
        <v>157</v>
      </c>
      <c r="B103" s="135"/>
      <c r="C103" s="105"/>
      <c r="D103" s="105"/>
      <c r="E103" s="105"/>
      <c r="F103" s="105"/>
      <c r="G103" s="105"/>
      <c r="H103" s="105"/>
    </row>
    <row r="104" s="102" customFormat="1" ht="25" customHeight="1" spans="1:8">
      <c r="A104" s="135" t="s">
        <v>158</v>
      </c>
      <c r="B104" s="135"/>
      <c r="C104" s="105"/>
      <c r="D104" s="105"/>
      <c r="E104" s="105"/>
      <c r="F104" s="105"/>
      <c r="G104" s="105"/>
      <c r="H104" s="105"/>
    </row>
    <row r="105" s="102" customFormat="1" ht="25" customHeight="1" spans="1:8">
      <c r="A105" s="135" t="s">
        <v>159</v>
      </c>
      <c r="B105" s="135"/>
      <c r="C105" s="105"/>
      <c r="D105" s="105"/>
      <c r="E105" s="105"/>
      <c r="F105" s="105"/>
      <c r="G105" s="105"/>
      <c r="H105" s="105"/>
    </row>
    <row r="106" s="102" customFormat="1" ht="25" customHeight="1" spans="1:8">
      <c r="A106" s="135" t="s">
        <v>160</v>
      </c>
      <c r="B106" s="135"/>
      <c r="C106" s="105"/>
      <c r="D106" s="105"/>
      <c r="E106" s="105"/>
      <c r="F106" s="105"/>
      <c r="G106" s="105"/>
      <c r="H106" s="105"/>
    </row>
    <row r="107" s="103" customFormat="1" ht="25" hidden="1" customHeight="1" spans="1:8">
      <c r="A107" s="136" t="s">
        <v>161</v>
      </c>
      <c r="B107" s="136"/>
      <c r="C107" s="137"/>
      <c r="D107" s="137"/>
      <c r="E107" s="137"/>
      <c r="F107" s="138"/>
      <c r="G107" s="137"/>
      <c r="H107" s="137"/>
    </row>
    <row r="108" s="104" customFormat="1" ht="25" customHeight="1" spans="1:8">
      <c r="A108" s="137"/>
      <c r="B108" s="137"/>
      <c r="C108" s="137"/>
      <c r="D108" s="137"/>
      <c r="E108" s="137"/>
      <c r="F108" s="137"/>
      <c r="G108" s="137"/>
      <c r="H108" s="137"/>
    </row>
    <row r="109" s="104" customFormat="1" ht="25" customHeight="1" spans="1:8">
      <c r="A109" s="139"/>
      <c r="B109" s="140"/>
      <c r="C109" s="140"/>
      <c r="D109" s="140"/>
      <c r="E109" s="140"/>
      <c r="F109" s="140"/>
      <c r="G109" s="140"/>
      <c r="H109" s="140"/>
    </row>
    <row r="110" s="105" customFormat="1" ht="15.6" spans="7:8">
      <c r="G110" s="141"/>
      <c r="H110" s="141"/>
    </row>
    <row r="111" s="105" customFormat="1" ht="15.6" spans="7:8">
      <c r="G111" s="141"/>
      <c r="H111" s="141"/>
    </row>
    <row r="112" s="105" customFormat="1" ht="15.6" spans="7:8">
      <c r="G112" s="141"/>
      <c r="H112" s="141"/>
    </row>
    <row r="113" s="105" customFormat="1" ht="15.6" spans="7:8">
      <c r="G113" s="141"/>
      <c r="H113" s="141"/>
    </row>
    <row r="114" s="105" customFormat="1" ht="15.6" spans="7:8">
      <c r="G114" s="141"/>
      <c r="H114" s="141"/>
    </row>
    <row r="115" s="105" customFormat="1" ht="15.6" spans="7:8">
      <c r="G115" s="141"/>
      <c r="H115" s="141"/>
    </row>
    <row r="116" s="105" customFormat="1" ht="15.6" spans="7:8">
      <c r="G116" s="141"/>
      <c r="H116" s="141"/>
    </row>
    <row r="117" s="105" customFormat="1" ht="15.6" spans="7:8">
      <c r="G117" s="141"/>
      <c r="H117" s="141"/>
    </row>
    <row r="118" s="105" customFormat="1" ht="15.6" spans="7:8">
      <c r="G118" s="141"/>
      <c r="H118" s="141"/>
    </row>
    <row r="119" s="105" customFormat="1" ht="15.6" spans="7:8">
      <c r="G119" s="141"/>
      <c r="H119" s="141"/>
    </row>
    <row r="120" s="105" customFormat="1" ht="15.6" spans="7:8">
      <c r="G120" s="141"/>
      <c r="H120" s="141"/>
    </row>
    <row r="121" s="105" customFormat="1" ht="15.6" spans="7:8">
      <c r="G121" s="141"/>
      <c r="H121" s="141"/>
    </row>
    <row r="122" s="105" customFormat="1" ht="15.6" spans="7:8">
      <c r="G122" s="141"/>
      <c r="H122" s="141"/>
    </row>
    <row r="123" s="105" customFormat="1" ht="15.6" spans="7:8">
      <c r="G123" s="141"/>
      <c r="H123" s="141"/>
    </row>
    <row r="124" s="105" customFormat="1" ht="15.6" spans="7:8">
      <c r="G124" s="141"/>
      <c r="H124" s="141"/>
    </row>
    <row r="125" s="105" customFormat="1" ht="15.6" spans="7:8">
      <c r="G125" s="141"/>
      <c r="H125" s="141"/>
    </row>
    <row r="126" s="105" customFormat="1" ht="15.6" spans="7:8">
      <c r="G126" s="141"/>
      <c r="H126" s="141"/>
    </row>
    <row r="127" s="105" customFormat="1" ht="15.6" spans="7:8">
      <c r="G127" s="141"/>
      <c r="H127" s="141"/>
    </row>
    <row r="128" s="105" customFormat="1" ht="15.6" spans="7:8">
      <c r="G128" s="141"/>
      <c r="H128" s="141"/>
    </row>
    <row r="129" s="105" customFormat="1" ht="15.6" spans="7:8">
      <c r="G129" s="141"/>
      <c r="H129" s="141"/>
    </row>
    <row r="130" s="105" customFormat="1" ht="15.6" spans="7:8">
      <c r="G130" s="141"/>
      <c r="H130" s="141"/>
    </row>
    <row r="131" s="105" customFormat="1" ht="15.6" spans="7:8">
      <c r="G131" s="141"/>
      <c r="H131" s="141"/>
    </row>
    <row r="132" s="105" customFormat="1" ht="15.6" spans="7:8">
      <c r="G132" s="141"/>
      <c r="H132" s="141"/>
    </row>
    <row r="133" s="105" customFormat="1" ht="15.6" spans="7:8">
      <c r="G133" s="141"/>
      <c r="H133" s="141"/>
    </row>
    <row r="134" s="105" customFormat="1" ht="15.6" spans="7:8">
      <c r="G134" s="141"/>
      <c r="H134" s="141"/>
    </row>
    <row r="135" s="105" customFormat="1" ht="15.6" spans="7:8">
      <c r="G135" s="141"/>
      <c r="H135" s="141"/>
    </row>
    <row r="136" s="105" customFormat="1" ht="15.6" spans="7:8">
      <c r="G136" s="141"/>
      <c r="H136" s="141"/>
    </row>
    <row r="137" s="105" customFormat="1" ht="15.6" spans="7:8">
      <c r="G137" s="141"/>
      <c r="H137" s="141"/>
    </row>
    <row r="138" s="105" customFormat="1" ht="15.6" spans="7:8">
      <c r="G138" s="141"/>
      <c r="H138" s="141"/>
    </row>
    <row r="139" s="105" customFormat="1" ht="15.6" spans="7:8">
      <c r="G139" s="141"/>
      <c r="H139" s="141"/>
    </row>
    <row r="140" s="105" customFormat="1" ht="15.6" spans="7:8">
      <c r="G140" s="141"/>
      <c r="H140" s="141"/>
    </row>
    <row r="141" s="105" customFormat="1" ht="15.6" spans="7:8">
      <c r="G141" s="141"/>
      <c r="H141" s="141"/>
    </row>
    <row r="142" s="105" customFormat="1" ht="15.6" spans="7:8">
      <c r="G142" s="141"/>
      <c r="H142" s="141"/>
    </row>
    <row r="143" s="105" customFormat="1" ht="15.6" spans="7:8">
      <c r="G143" s="141"/>
      <c r="H143" s="141"/>
    </row>
    <row r="144" s="105" customFormat="1" ht="15.6" spans="7:8">
      <c r="G144" s="141"/>
      <c r="H144" s="141"/>
    </row>
    <row r="145" s="105" customFormat="1" ht="15.6" spans="7:8">
      <c r="G145" s="141"/>
      <c r="H145" s="141"/>
    </row>
    <row r="146" s="105" customFormat="1" ht="15.6" spans="7:8">
      <c r="G146" s="141"/>
      <c r="H146" s="141"/>
    </row>
    <row r="147" s="105" customFormat="1" ht="15.6" spans="7:8">
      <c r="G147" s="141"/>
      <c r="H147" s="141"/>
    </row>
    <row r="148" s="105" customFormat="1" ht="15.6" spans="7:8">
      <c r="G148" s="141"/>
      <c r="H148" s="141"/>
    </row>
    <row r="149" s="105" customFormat="1" ht="15.6" spans="7:8">
      <c r="G149" s="141"/>
      <c r="H149" s="141"/>
    </row>
    <row r="150" s="105" customFormat="1" ht="15.6" spans="7:8">
      <c r="G150" s="141"/>
      <c r="H150" s="141"/>
    </row>
    <row r="151" s="105" customFormat="1" ht="15.6" spans="7:8">
      <c r="G151" s="141"/>
      <c r="H151" s="141"/>
    </row>
    <row r="152" s="105" customFormat="1" ht="15.6" spans="7:8">
      <c r="G152" s="141"/>
      <c r="H152" s="141"/>
    </row>
    <row r="153" s="105" customFormat="1" ht="15.6" spans="7:8">
      <c r="G153" s="141"/>
      <c r="H153" s="141"/>
    </row>
    <row r="154" s="105" customFormat="1" ht="15.6" spans="7:8">
      <c r="G154" s="141"/>
      <c r="H154" s="141"/>
    </row>
    <row r="155" s="105" customFormat="1" ht="15.6" spans="7:8">
      <c r="G155" s="141"/>
      <c r="H155" s="141"/>
    </row>
    <row r="156" s="105" customFormat="1" ht="15.6" spans="7:8">
      <c r="G156" s="141"/>
      <c r="H156" s="141"/>
    </row>
    <row r="157" s="105" customFormat="1" ht="15.6" spans="7:8">
      <c r="G157" s="141"/>
      <c r="H157" s="141"/>
    </row>
    <row r="158" s="105" customFormat="1" ht="15.6" spans="7:8">
      <c r="G158" s="141"/>
      <c r="H158" s="141"/>
    </row>
    <row r="159" s="105" customFormat="1" ht="15.6" spans="7:8">
      <c r="G159" s="141"/>
      <c r="H159" s="141"/>
    </row>
    <row r="160" s="105" customFormat="1" ht="15.6" spans="7:8">
      <c r="G160" s="141"/>
      <c r="H160" s="141"/>
    </row>
    <row r="161" s="105" customFormat="1" ht="15.6" spans="7:8">
      <c r="G161" s="141"/>
      <c r="H161" s="141"/>
    </row>
    <row r="162" s="105" customFormat="1" ht="15.6" spans="7:8">
      <c r="G162" s="141"/>
      <c r="H162" s="141"/>
    </row>
    <row r="163" s="105" customFormat="1" ht="15.6" spans="7:8">
      <c r="G163" s="141"/>
      <c r="H163" s="141"/>
    </row>
    <row r="164" s="105" customFormat="1" ht="15.6" spans="7:8">
      <c r="G164" s="141"/>
      <c r="H164" s="141"/>
    </row>
    <row r="165" s="105" customFormat="1" ht="15.6" spans="7:8">
      <c r="G165" s="141"/>
      <c r="H165" s="141"/>
    </row>
    <row r="166" s="105" customFormat="1" ht="15.6" spans="7:8">
      <c r="G166" s="141"/>
      <c r="H166" s="141"/>
    </row>
    <row r="167" s="105" customFormat="1" ht="15.6" spans="7:8">
      <c r="G167" s="141"/>
      <c r="H167" s="141"/>
    </row>
    <row r="168" s="105" customFormat="1" ht="15.6" spans="7:8">
      <c r="G168" s="141"/>
      <c r="H168" s="141"/>
    </row>
    <row r="169" s="105" customFormat="1" ht="15.6" spans="7:8">
      <c r="G169" s="141"/>
      <c r="H169" s="141"/>
    </row>
    <row r="170" s="105" customFormat="1" ht="15.6" spans="7:8">
      <c r="G170" s="141"/>
      <c r="H170" s="141"/>
    </row>
    <row r="171" s="105" customFormat="1" ht="15.6" spans="7:8">
      <c r="G171" s="141"/>
      <c r="H171" s="141"/>
    </row>
    <row r="172" s="105" customFormat="1" ht="15.6" spans="7:8">
      <c r="G172" s="141"/>
      <c r="H172" s="141"/>
    </row>
    <row r="173" s="105" customFormat="1" ht="15.6" spans="7:8">
      <c r="G173" s="141"/>
      <c r="H173" s="141"/>
    </row>
    <row r="174" s="105" customFormat="1" ht="15.6" spans="7:8">
      <c r="G174" s="141"/>
      <c r="H174" s="141"/>
    </row>
    <row r="175" s="105" customFormat="1" ht="15.6" spans="7:8">
      <c r="G175" s="141"/>
      <c r="H175" s="141"/>
    </row>
    <row r="176" s="105" customFormat="1" ht="15.6" spans="7:8">
      <c r="G176" s="141"/>
      <c r="H176" s="141"/>
    </row>
    <row r="177" s="105" customFormat="1" ht="15.6" spans="7:8">
      <c r="G177" s="141"/>
      <c r="H177" s="141"/>
    </row>
    <row r="178" s="105" customFormat="1" ht="15.6" spans="7:8">
      <c r="G178" s="141"/>
      <c r="H178" s="141"/>
    </row>
    <row r="179" s="105" customFormat="1" ht="15.6" spans="7:8">
      <c r="G179" s="141"/>
      <c r="H179" s="141"/>
    </row>
    <row r="180" s="105" customFormat="1" ht="15.6" spans="7:8">
      <c r="G180" s="141"/>
      <c r="H180" s="141"/>
    </row>
    <row r="181" s="105" customFormat="1" ht="15.6" spans="7:8">
      <c r="G181" s="141"/>
      <c r="H181" s="141"/>
    </row>
    <row r="182" s="105" customFormat="1" ht="15.6" spans="7:8">
      <c r="G182" s="141"/>
      <c r="H182" s="141"/>
    </row>
    <row r="183" ht="15.6" spans="1:38">
      <c r="A183" s="105"/>
      <c r="B183" s="105"/>
      <c r="C183" s="105"/>
      <c r="D183" s="105"/>
      <c r="E183" s="105"/>
      <c r="F183" s="105"/>
      <c r="G183" s="141"/>
      <c r="H183" s="141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  <c r="AK183" s="105"/>
      <c r="AL183" s="105"/>
    </row>
    <row r="184" ht="15.6" spans="1:38">
      <c r="A184" s="105"/>
      <c r="B184" s="105"/>
      <c r="C184" s="105"/>
      <c r="D184" s="105"/>
      <c r="E184" s="105"/>
      <c r="F184" s="105"/>
      <c r="G184" s="141"/>
      <c r="H184" s="141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105"/>
      <c r="AL184" s="105"/>
    </row>
    <row r="185" ht="15.6" spans="1:38">
      <c r="A185" s="105"/>
      <c r="B185" s="105"/>
      <c r="C185" s="105"/>
      <c r="D185" s="105"/>
      <c r="E185" s="105"/>
      <c r="F185" s="105"/>
      <c r="G185" s="141"/>
      <c r="H185" s="141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105"/>
      <c r="AL185" s="105"/>
    </row>
    <row r="186" ht="15.6" spans="1:38">
      <c r="A186" s="105"/>
      <c r="B186" s="105"/>
      <c r="C186" s="105"/>
      <c r="D186" s="105"/>
      <c r="E186" s="105"/>
      <c r="F186" s="105"/>
      <c r="G186" s="141"/>
      <c r="H186" s="141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  <c r="AK186" s="105"/>
      <c r="AL186" s="105"/>
    </row>
    <row r="187" ht="15.6" spans="1:38">
      <c r="A187" s="105"/>
      <c r="B187" s="105"/>
      <c r="C187" s="105"/>
      <c r="D187" s="105"/>
      <c r="E187" s="105"/>
      <c r="F187" s="105"/>
      <c r="G187" s="141"/>
      <c r="H187" s="141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105"/>
      <c r="AL187" s="105"/>
    </row>
    <row r="188" ht="15.6" spans="1:38">
      <c r="A188" s="105"/>
      <c r="B188" s="105"/>
      <c r="C188" s="105"/>
      <c r="D188" s="105"/>
      <c r="E188" s="105"/>
      <c r="F188" s="105"/>
      <c r="G188" s="141"/>
      <c r="H188" s="141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</row>
    <row r="189" ht="15.6" spans="1:38">
      <c r="A189" s="105"/>
      <c r="B189" s="105"/>
      <c r="C189" s="105"/>
      <c r="D189" s="105"/>
      <c r="E189" s="105"/>
      <c r="F189" s="105"/>
      <c r="G189" s="141"/>
      <c r="H189" s="141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</row>
    <row r="190" ht="15.6" spans="1:38">
      <c r="A190" s="105"/>
      <c r="B190" s="105"/>
      <c r="C190" s="105"/>
      <c r="D190" s="105"/>
      <c r="E190" s="105"/>
      <c r="F190" s="105"/>
      <c r="G190" s="141"/>
      <c r="H190" s="141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</row>
    <row r="191" ht="15.6" spans="1:38">
      <c r="A191" s="105"/>
      <c r="B191" s="105"/>
      <c r="C191" s="105"/>
      <c r="D191" s="105"/>
      <c r="E191" s="105"/>
      <c r="F191" s="105"/>
      <c r="G191" s="141"/>
      <c r="H191" s="141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</row>
    <row r="192" ht="15.6" spans="1:38">
      <c r="A192" s="105"/>
      <c r="B192" s="105"/>
      <c r="C192" s="105"/>
      <c r="D192" s="105"/>
      <c r="E192" s="105"/>
      <c r="F192" s="105"/>
      <c r="G192" s="141"/>
      <c r="H192" s="141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</row>
    <row r="193" ht="15.6" spans="1:38">
      <c r="A193" s="105"/>
      <c r="B193" s="105"/>
      <c r="C193" s="105"/>
      <c r="D193" s="105"/>
      <c r="E193" s="105"/>
      <c r="F193" s="105"/>
      <c r="G193" s="141"/>
      <c r="H193" s="141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105"/>
      <c r="AL193" s="105"/>
    </row>
    <row r="194" ht="15.6" spans="1:38">
      <c r="A194" s="105"/>
      <c r="B194" s="105"/>
      <c r="C194" s="105"/>
      <c r="D194" s="105"/>
      <c r="E194" s="105"/>
      <c r="F194" s="105"/>
      <c r="G194" s="141"/>
      <c r="H194" s="141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105"/>
      <c r="AL194" s="105"/>
    </row>
    <row r="195" ht="15.6" spans="1:38">
      <c r="A195" s="105"/>
      <c r="B195" s="105"/>
      <c r="C195" s="105"/>
      <c r="D195" s="105"/>
      <c r="E195" s="105"/>
      <c r="F195" s="105"/>
      <c r="G195" s="141"/>
      <c r="H195" s="141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</row>
    <row r="196" ht="15.6" spans="1:38">
      <c r="A196" s="105"/>
      <c r="B196" s="105"/>
      <c r="C196" s="105"/>
      <c r="D196" s="105"/>
      <c r="E196" s="105"/>
      <c r="F196" s="105"/>
      <c r="G196" s="141"/>
      <c r="H196" s="141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  <c r="AL196" s="105"/>
    </row>
    <row r="197" ht="15.6" spans="1:38">
      <c r="A197" s="105"/>
      <c r="B197" s="105"/>
      <c r="C197" s="105"/>
      <c r="D197" s="105"/>
      <c r="E197" s="105"/>
      <c r="F197" s="105"/>
      <c r="G197" s="141"/>
      <c r="H197" s="141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  <c r="AK197" s="105"/>
      <c r="AL197" s="105"/>
    </row>
    <row r="198" ht="15.6" spans="1:38">
      <c r="A198" s="105"/>
      <c r="B198" s="105"/>
      <c r="C198" s="105"/>
      <c r="D198" s="105"/>
      <c r="E198" s="105"/>
      <c r="F198" s="105"/>
      <c r="G198" s="141"/>
      <c r="H198" s="141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  <c r="AL198" s="105"/>
    </row>
    <row r="199" ht="15.6" spans="1:38">
      <c r="A199" s="105"/>
      <c r="B199" s="105"/>
      <c r="C199" s="105"/>
      <c r="D199" s="105"/>
      <c r="E199" s="105"/>
      <c r="F199" s="105"/>
      <c r="G199" s="141"/>
      <c r="H199" s="141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105"/>
      <c r="AL199" s="105"/>
    </row>
    <row r="200" ht="15.6" spans="1:38">
      <c r="A200" s="105"/>
      <c r="B200" s="105"/>
      <c r="C200" s="105"/>
      <c r="D200" s="105"/>
      <c r="E200" s="105"/>
      <c r="F200" s="105"/>
      <c r="G200" s="141"/>
      <c r="H200" s="141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  <c r="AH200" s="105"/>
      <c r="AI200" s="105"/>
      <c r="AJ200" s="105"/>
      <c r="AK200" s="105"/>
      <c r="AL200" s="105"/>
    </row>
    <row r="201" ht="15.6" spans="1:38">
      <c r="A201" s="105"/>
      <c r="B201" s="105"/>
      <c r="C201" s="105"/>
      <c r="D201" s="105"/>
      <c r="E201" s="105"/>
      <c r="F201" s="105"/>
      <c r="G201" s="141"/>
      <c r="H201" s="141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5"/>
      <c r="AG201" s="105"/>
      <c r="AH201" s="105"/>
      <c r="AI201" s="105"/>
      <c r="AJ201" s="105"/>
      <c r="AK201" s="105"/>
      <c r="AL201" s="105"/>
    </row>
    <row r="202" ht="15.6" spans="1:38">
      <c r="A202" s="105"/>
      <c r="B202" s="105"/>
      <c r="C202" s="105"/>
      <c r="D202" s="105"/>
      <c r="E202" s="105"/>
      <c r="F202" s="105"/>
      <c r="G202" s="141"/>
      <c r="H202" s="141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105"/>
      <c r="AL202" s="105"/>
    </row>
    <row r="203" ht="15.6" spans="1:38">
      <c r="A203" s="105"/>
      <c r="B203" s="105"/>
      <c r="C203" s="105"/>
      <c r="D203" s="105"/>
      <c r="E203" s="105"/>
      <c r="F203" s="105"/>
      <c r="G203" s="141"/>
      <c r="H203" s="141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105"/>
      <c r="AL203" s="105"/>
    </row>
    <row r="204" ht="15.6" spans="1:38">
      <c r="A204" s="105"/>
      <c r="B204" s="105"/>
      <c r="C204" s="105"/>
      <c r="D204" s="105"/>
      <c r="E204" s="105"/>
      <c r="F204" s="105"/>
      <c r="G204" s="141"/>
      <c r="H204" s="141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  <c r="AH204" s="105"/>
      <c r="AI204" s="105"/>
      <c r="AJ204" s="105"/>
      <c r="AK204" s="105"/>
      <c r="AL204" s="105"/>
    </row>
    <row r="205" ht="15.6" spans="1:38">
      <c r="A205" s="105"/>
      <c r="B205" s="105"/>
      <c r="C205" s="105"/>
      <c r="D205" s="105"/>
      <c r="E205" s="105"/>
      <c r="F205" s="105"/>
      <c r="G205" s="141"/>
      <c r="H205" s="141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5"/>
      <c r="AI205" s="105"/>
      <c r="AJ205" s="105"/>
      <c r="AK205" s="105"/>
      <c r="AL205" s="105"/>
    </row>
    <row r="206" ht="15.6" spans="1:38">
      <c r="A206" s="105"/>
      <c r="B206" s="105"/>
      <c r="C206" s="105"/>
      <c r="D206" s="105"/>
      <c r="E206" s="105"/>
      <c r="F206" s="105"/>
      <c r="G206" s="141"/>
      <c r="H206" s="141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5"/>
      <c r="AI206" s="105"/>
      <c r="AJ206" s="105"/>
      <c r="AK206" s="105"/>
      <c r="AL206" s="105"/>
    </row>
    <row r="207" ht="15.6" spans="1:38">
      <c r="A207" s="105"/>
      <c r="B207" s="105"/>
      <c r="C207" s="105"/>
      <c r="D207" s="105"/>
      <c r="E207" s="105"/>
      <c r="F207" s="105"/>
      <c r="G207" s="141"/>
      <c r="H207" s="141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  <c r="AL207" s="105"/>
    </row>
    <row r="208" ht="15.6" spans="1:38">
      <c r="A208" s="105"/>
      <c r="B208" s="105"/>
      <c r="C208" s="105"/>
      <c r="D208" s="105"/>
      <c r="E208" s="105"/>
      <c r="F208" s="105"/>
      <c r="G208" s="141"/>
      <c r="H208" s="141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  <c r="AL208" s="105"/>
    </row>
    <row r="209" ht="15.6" spans="1:38">
      <c r="A209" s="105"/>
      <c r="B209" s="105"/>
      <c r="C209" s="105"/>
      <c r="D209" s="105"/>
      <c r="E209" s="105"/>
      <c r="F209" s="105"/>
      <c r="G209" s="141"/>
      <c r="H209" s="141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  <c r="AH209" s="105"/>
      <c r="AI209" s="105"/>
      <c r="AJ209" s="105"/>
      <c r="AK209" s="105"/>
      <c r="AL209" s="105"/>
    </row>
    <row r="210" ht="15.6" spans="1:38">
      <c r="A210" s="105"/>
      <c r="B210" s="105"/>
      <c r="C210" s="105"/>
      <c r="D210" s="105"/>
      <c r="E210" s="105"/>
      <c r="F210" s="105"/>
      <c r="G210" s="141"/>
      <c r="H210" s="141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  <c r="AH210" s="105"/>
      <c r="AI210" s="105"/>
      <c r="AJ210" s="105"/>
      <c r="AK210" s="105"/>
      <c r="AL210" s="105"/>
    </row>
    <row r="211" ht="15.6" spans="1:38">
      <c r="A211" s="105"/>
      <c r="B211" s="105"/>
      <c r="C211" s="105"/>
      <c r="D211" s="105"/>
      <c r="E211" s="105"/>
      <c r="F211" s="105"/>
      <c r="G211" s="141"/>
      <c r="H211" s="141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</row>
    <row r="212" ht="15.6" spans="1:38">
      <c r="A212" s="105"/>
      <c r="B212" s="105"/>
      <c r="C212" s="105"/>
      <c r="D212" s="105"/>
      <c r="E212" s="105"/>
      <c r="F212" s="105"/>
      <c r="G212" s="141"/>
      <c r="H212" s="141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105"/>
      <c r="AL212" s="105"/>
    </row>
    <row r="213" ht="15.6" spans="9:38"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5"/>
      <c r="AK213" s="105"/>
      <c r="AL213" s="105"/>
    </row>
    <row r="214" ht="15.6" spans="9:38"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  <c r="AK214" s="105"/>
      <c r="AL214" s="105"/>
    </row>
    <row r="215" ht="15.6" spans="9:38"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</row>
    <row r="216" ht="15.6" spans="9:38"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</row>
    <row r="217" ht="15.6" spans="9:38"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  <c r="AK217" s="105"/>
      <c r="AL217" s="105"/>
    </row>
    <row r="218" ht="15.6" spans="9:38"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105"/>
      <c r="AL218" s="105"/>
    </row>
  </sheetData>
  <mergeCells count="36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D18:F18"/>
    <mergeCell ref="G18:H18"/>
    <mergeCell ref="A19:C19"/>
    <mergeCell ref="D19:F19"/>
    <mergeCell ref="G19:H19"/>
    <mergeCell ref="A20:C20"/>
    <mergeCell ref="D20:F20"/>
    <mergeCell ref="G20:H20"/>
    <mergeCell ref="A21:C21"/>
    <mergeCell ref="D21:H21"/>
    <mergeCell ref="A99:G99"/>
    <mergeCell ref="A100:G100"/>
    <mergeCell ref="A101:G101"/>
    <mergeCell ref="A102:B102"/>
    <mergeCell ref="A103:B103"/>
    <mergeCell ref="A104:B104"/>
    <mergeCell ref="A105:B105"/>
    <mergeCell ref="A106:B106"/>
    <mergeCell ref="A107:B107"/>
    <mergeCell ref="A108:H108"/>
    <mergeCell ref="A109:H109"/>
    <mergeCell ref="A1:B6"/>
    <mergeCell ref="C1:H6"/>
    <mergeCell ref="D7:H17"/>
  </mergeCells>
  <conditionalFormatting sqref="C87">
    <cfRule type="duplicateValues" dxfId="0" priority="2"/>
  </conditionalFormatting>
  <conditionalFormatting sqref="C91:C98">
    <cfRule type="duplicateValues" dxfId="1" priority="1"/>
  </conditionalFormatting>
  <hyperlinks>
    <hyperlink ref="A16" r:id="rId1" display=" Cell: +243 821355338&#10;"/>
  </hyperlinks>
  <pageMargins left="0.393055555555556" right="0.432638888888889" top="0.590277777777778" bottom="0.354166666666667" header="0.236111111111111" footer="0.313888888888889"/>
  <pageSetup paperSize="9" scale="62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99"/>
  <sheetViews>
    <sheetView showZeros="0" zoomScale="85" zoomScaleNormal="85" topLeftCell="A55" workbookViewId="0">
      <selection activeCell="J20" sqref="J20"/>
    </sheetView>
  </sheetViews>
  <sheetFormatPr defaultColWidth="8.88888888888889" defaultRowHeight="13.2" outlineLevelCol="6"/>
  <cols>
    <col min="1" max="1" width="8.88888888888889" customWidth="1"/>
    <col min="2" max="2" width="39.4722222222222" customWidth="1"/>
    <col min="3" max="3" width="31.5" customWidth="1"/>
    <col min="4" max="4" width="11.2407407407407" customWidth="1"/>
    <col min="5" max="5" width="9.7962962962963" customWidth="1"/>
    <col min="6" max="6" width="14.5092592592593" customWidth="1"/>
    <col min="7" max="7" width="20.6666666666667" customWidth="1"/>
  </cols>
  <sheetData>
    <row r="1" ht="25" customHeight="1" spans="1:7">
      <c r="A1" s="68" t="str">
        <f>_xlfn.DISPIMG("ID_E65AE71508824DF1A0EE21FE46759C99",1)</f>
        <v>=DISPIMG("ID_E65AE71508824DF1A0EE21FE46759C99",1)</v>
      </c>
      <c r="B1" s="69"/>
      <c r="C1" s="70" t="str">
        <f>'COMMERCIAL INVOICE'!C1</f>
        <v>JCHX MINING CONSTRUCTION ZAMBIA LTD
Buntungwa Drive West | Chambishi  Copperbelt | Zambia | P.O Box 10   
Email:houbohe@jchxmc.com;      Tel : +260 975969333
Email:yaoxinhui@jchxmc.com,                Tel : +260 963 453762</v>
      </c>
      <c r="D1" s="71"/>
      <c r="E1" s="71"/>
      <c r="F1" s="71"/>
      <c r="G1" s="72"/>
    </row>
    <row r="2" ht="25" customHeight="1" spans="1:7">
      <c r="A2" s="73"/>
      <c r="B2" s="74"/>
      <c r="C2" s="75"/>
      <c r="D2" s="76"/>
      <c r="E2" s="76"/>
      <c r="F2" s="76"/>
      <c r="G2" s="77"/>
    </row>
    <row r="3" ht="25" customHeight="1" spans="1:7">
      <c r="A3" s="73"/>
      <c r="B3" s="74"/>
      <c r="C3" s="75"/>
      <c r="D3" s="76"/>
      <c r="E3" s="76"/>
      <c r="F3" s="76"/>
      <c r="G3" s="77"/>
    </row>
    <row r="4" ht="25" customHeight="1" spans="1:7">
      <c r="A4" s="73"/>
      <c r="B4" s="74"/>
      <c r="C4" s="75"/>
      <c r="D4" s="76"/>
      <c r="E4" s="76"/>
      <c r="F4" s="76"/>
      <c r="G4" s="77"/>
    </row>
    <row r="5" ht="25" customHeight="1" spans="1:7">
      <c r="A5" s="73"/>
      <c r="B5" s="74"/>
      <c r="C5" s="75"/>
      <c r="D5" s="76"/>
      <c r="E5" s="76"/>
      <c r="F5" s="76"/>
      <c r="G5" s="77"/>
    </row>
    <row r="6" ht="25" customHeight="1" spans="1:7">
      <c r="A6" s="78"/>
      <c r="B6" s="79"/>
      <c r="C6" s="75"/>
      <c r="D6" s="76"/>
      <c r="E6" s="76"/>
      <c r="F6" s="76"/>
      <c r="G6" s="77"/>
    </row>
    <row r="7" ht="25" customHeight="1" spans="1:7">
      <c r="A7" s="80" t="str">
        <f>'COMMERCIAL INVOICE'!A7</f>
        <v>Exporter:</v>
      </c>
      <c r="B7" s="80"/>
      <c r="C7" s="81"/>
      <c r="D7" s="82" t="s">
        <v>162</v>
      </c>
      <c r="E7" s="82"/>
      <c r="F7" s="82"/>
      <c r="G7" s="82"/>
    </row>
    <row r="8" ht="25" customHeight="1" spans="1:7">
      <c r="A8" s="83" t="str">
        <f>'COMMERCIAL INVOICE'!A8</f>
        <v>JCHX MINING CONSTRUCTION ZAMBIA LTD</v>
      </c>
      <c r="B8" s="83"/>
      <c r="C8" s="84"/>
      <c r="D8" s="82"/>
      <c r="E8" s="82"/>
      <c r="F8" s="82"/>
      <c r="G8" s="82"/>
    </row>
    <row r="9" ht="25" customHeight="1" spans="1:7">
      <c r="A9" s="83" t="str">
        <f>'COMMERCIAL INVOICE'!A9</f>
        <v>TPIN NO. 1002018875</v>
      </c>
      <c r="B9" s="83"/>
      <c r="C9" s="84"/>
      <c r="D9" s="82"/>
      <c r="E9" s="82"/>
      <c r="F9" s="82"/>
      <c r="G9" s="82"/>
    </row>
    <row r="10" ht="25" customHeight="1" spans="1:7">
      <c r="A10" s="83" t="str">
        <f>'COMMERCIAL INVOICE'!A10</f>
        <v>Buntungwa Drive West | Chambishi  Copperbelt | Zambia | P.O Box 10   </v>
      </c>
      <c r="B10" s="83"/>
      <c r="C10" s="84"/>
      <c r="D10" s="82"/>
      <c r="E10" s="82"/>
      <c r="F10" s="82"/>
      <c r="G10" s="82"/>
    </row>
    <row r="11" ht="25" customHeight="1" spans="1:7">
      <c r="A11" s="83" t="str">
        <f>'COMMERCIAL INVOICE'!A11</f>
        <v>Email:houbohe@jchxmc.com;      Tel : +260 975969333
Email:yaoxinhui@jchxmc.com,Tel : +260 963 453762</v>
      </c>
      <c r="B11" s="83"/>
      <c r="C11" s="84"/>
      <c r="D11" s="82"/>
      <c r="E11" s="82"/>
      <c r="F11" s="82"/>
      <c r="G11" s="82"/>
    </row>
    <row r="12" ht="25" customHeight="1" spans="1:7">
      <c r="A12" s="80" t="str">
        <f>'COMMERCIAL INVOICE'!A12</f>
        <v>IMPORTER:</v>
      </c>
      <c r="B12" s="80"/>
      <c r="C12" s="81"/>
      <c r="D12" s="82"/>
      <c r="E12" s="82"/>
      <c r="F12" s="82"/>
      <c r="G12" s="82"/>
    </row>
    <row r="13" ht="25" customHeight="1" spans="1:7">
      <c r="A13" s="83" t="str">
        <f>'COMMERCIAL INVOICE'!A13</f>
        <v> Jimond Mining Management Company Sarl</v>
      </c>
      <c r="B13" s="83"/>
      <c r="C13" s="84"/>
      <c r="D13" s="82"/>
      <c r="E13" s="82"/>
      <c r="F13" s="82"/>
      <c r="G13" s="82"/>
    </row>
    <row r="14" ht="25" customHeight="1" spans="1:7">
      <c r="A14" s="83" t="str">
        <f>'COMMERCIAL INVOICE'!A14</f>
        <v>KAMOA MINING SA,KOLWEZI CITY,
LUALABA PROVINCE ,DRC</v>
      </c>
      <c r="B14" s="83"/>
      <c r="C14" s="84"/>
      <c r="D14" s="82"/>
      <c r="E14" s="82"/>
      <c r="F14" s="82"/>
      <c r="G14" s="82"/>
    </row>
    <row r="15" ht="25" customHeight="1" spans="1:7">
      <c r="A15" s="83" t="str">
        <f>'COMMERCIAL INVOICE'!A15</f>
        <v>Consignee:Raymon Zhang
</v>
      </c>
      <c r="B15" s="83"/>
      <c r="C15" s="84"/>
      <c r="D15" s="82"/>
      <c r="E15" s="82"/>
      <c r="F15" s="82"/>
      <c r="G15" s="82"/>
    </row>
    <row r="16" ht="25" customHeight="1" spans="1:7">
      <c r="A16" s="83" t="str">
        <f>'COMMERCIAL INVOICE'!A16</f>
        <v> Cell: +243 821355338
</v>
      </c>
      <c r="B16" s="83"/>
      <c r="C16" s="84"/>
      <c r="D16" s="82"/>
      <c r="E16" s="82"/>
      <c r="F16" s="82"/>
      <c r="G16" s="82"/>
    </row>
    <row r="17" ht="25" customHeight="1" spans="1:7">
      <c r="A17" s="83" t="str">
        <f>'COMMERCIAL INVOICE'!A17</f>
        <v>Email:zhangran@jchxmc.com </v>
      </c>
      <c r="B17" s="83"/>
      <c r="C17" s="84"/>
      <c r="D17" s="82"/>
      <c r="E17" s="82"/>
      <c r="F17" s="82"/>
      <c r="G17" s="82"/>
    </row>
    <row r="18" ht="25" customHeight="1" spans="1:7">
      <c r="A18" s="80" t="str">
        <f>'COMMERCIAL INVOICE'!A18</f>
        <v>Transport details</v>
      </c>
      <c r="B18" s="80"/>
      <c r="C18" s="81"/>
      <c r="D18" s="85" t="s">
        <v>14</v>
      </c>
      <c r="E18" s="85"/>
      <c r="F18" s="86">
        <f>'COMMERCIAL INVOICE'!G18</f>
        <v>44341</v>
      </c>
      <c r="G18" s="86"/>
    </row>
    <row r="19" ht="25" customHeight="1" spans="1:7">
      <c r="A19" s="83" t="str">
        <f>'COMMERCIAL INVOICE'!A19</f>
        <v>From:Kitwe, Zambia</v>
      </c>
      <c r="B19" s="83"/>
      <c r="C19" s="84"/>
      <c r="D19" s="85" t="s">
        <v>16</v>
      </c>
      <c r="E19" s="85"/>
      <c r="F19" s="86" t="str">
        <f>'COMMERCIAL INVOICE'!G19</f>
        <v>JCHX-Jimond20210520</v>
      </c>
      <c r="G19" s="86"/>
    </row>
    <row r="20" ht="25" customHeight="1" spans="1:7">
      <c r="A20" s="83" t="str">
        <f>'COMMERCIAL INVOICE'!A20</f>
        <v>To:KOLWEZI , D.R.C</v>
      </c>
      <c r="B20" s="83"/>
      <c r="C20" s="84"/>
      <c r="D20" s="85" t="s">
        <v>19</v>
      </c>
      <c r="E20" s="85"/>
      <c r="F20" s="86" t="str">
        <f>'COMMERCIAL INVOICE'!G20</f>
        <v>Zambia</v>
      </c>
      <c r="G20" s="86"/>
    </row>
    <row r="21" ht="25" customHeight="1" spans="1:7">
      <c r="A21" s="83" t="str">
        <f>'COMMERCIAL INVOICE'!A21</f>
        <v>Payment Term </v>
      </c>
      <c r="B21" s="83"/>
      <c r="C21" s="84"/>
      <c r="D21" s="87" t="s">
        <v>22</v>
      </c>
      <c r="E21" s="88"/>
      <c r="F21" s="89"/>
      <c r="G21" s="89"/>
    </row>
    <row r="22" ht="25" customHeight="1" spans="1:7">
      <c r="A22" s="52" t="str">
        <f>'COMMERCIAL INVOICE'!A22</f>
        <v>S/N</v>
      </c>
      <c r="B22" s="52" t="str">
        <f>'COMMERCIAL INVOICE'!B22</f>
        <v>Description</v>
      </c>
      <c r="C22" s="52" t="str">
        <f>'COMMERCIAL INVOICE'!C22</f>
        <v>specification</v>
      </c>
      <c r="D22" s="52" t="str">
        <f>'COMMERCIAL INVOICE'!D22</f>
        <v>Quantity</v>
      </c>
      <c r="E22" s="52" t="str">
        <f>'COMMERCIAL INVOICE'!E22</f>
        <v>Unit</v>
      </c>
      <c r="F22" s="54" t="s">
        <v>163</v>
      </c>
      <c r="G22" s="55" t="s">
        <v>164</v>
      </c>
    </row>
    <row r="23" ht="25" customHeight="1" spans="1:7">
      <c r="A23" s="56">
        <f>'COMMERCIAL INVOICE'!A23</f>
        <v>1</v>
      </c>
      <c r="B23" s="90" t="str">
        <f>'COMMERCIAL INVOICE'!B23</f>
        <v>FILTER ELEMENT</v>
      </c>
      <c r="C23" s="91" t="str">
        <f>'COMMERCIAL INVOICE'!C23</f>
        <v>P550372</v>
      </c>
      <c r="D23" s="92">
        <f>'COMMERCIAL INVOICE'!D23</f>
        <v>12</v>
      </c>
      <c r="E23" s="91" t="str">
        <f>'COMMERCIAL INVOICE'!E23</f>
        <v>Each</v>
      </c>
      <c r="F23" s="92">
        <v>1</v>
      </c>
      <c r="G23" s="92">
        <f>D23*F23</f>
        <v>12</v>
      </c>
    </row>
    <row r="24" ht="25" customHeight="1" spans="1:7">
      <c r="A24" s="56">
        <f>'COMMERCIAL INVOICE'!A24</f>
        <v>2</v>
      </c>
      <c r="B24" s="93" t="str">
        <f>'COMMERCIAL INVOICE'!B24</f>
        <v>Shank</v>
      </c>
      <c r="C24" s="93" t="str">
        <f>'COMMERCIAL INVOICE'!C24</f>
        <v>90516121</v>
      </c>
      <c r="D24" s="94">
        <f>'COMMERCIAL INVOICE'!D24</f>
        <v>15</v>
      </c>
      <c r="E24" s="93" t="str">
        <f>'COMMERCIAL INVOICE'!E24</f>
        <v>Each</v>
      </c>
      <c r="F24" s="92">
        <v>3</v>
      </c>
      <c r="G24" s="92">
        <f t="shared" ref="G24:G55" si="0">D24*F24</f>
        <v>45</v>
      </c>
    </row>
    <row r="25" ht="25" customHeight="1" spans="1:7">
      <c r="A25" s="56">
        <f>'COMMERCIAL INVOICE'!A25</f>
        <v>3</v>
      </c>
      <c r="B25" s="90" t="str">
        <f>'COMMERCIAL INVOICE'!B25</f>
        <v>T38 shank (Anbaituo)</v>
      </c>
      <c r="C25" s="90" t="str">
        <f>'COMMERCIAL INVOICE'!C25</f>
        <v>90516120</v>
      </c>
      <c r="D25" s="95">
        <f>'COMMERCIAL INVOICE'!D25</f>
        <v>30</v>
      </c>
      <c r="E25" s="93" t="str">
        <f>'COMMERCIAL INVOICE'!E25</f>
        <v>Each</v>
      </c>
      <c r="F25" s="92">
        <v>3</v>
      </c>
      <c r="G25" s="92">
        <f t="shared" si="0"/>
        <v>90</v>
      </c>
    </row>
    <row r="26" ht="25" customHeight="1" spans="1:7">
      <c r="A26" s="56">
        <f>'COMMERCIAL INVOICE'!A26</f>
        <v>4</v>
      </c>
      <c r="B26" s="90" t="str">
        <f>'COMMERCIAL INVOICE'!B26</f>
        <v>Hexagonal Drill Rod</v>
      </c>
      <c r="C26" s="90">
        <f>'COMMERCIAL INVOICE'!C26</f>
        <v>90500862</v>
      </c>
      <c r="D26" s="95">
        <f>'COMMERCIAL INVOICE'!D26</f>
        <v>30</v>
      </c>
      <c r="E26" s="93" t="str">
        <f>'COMMERCIAL INVOICE'!E26</f>
        <v>Each</v>
      </c>
      <c r="F26" s="92">
        <v>30</v>
      </c>
      <c r="G26" s="92">
        <f t="shared" si="0"/>
        <v>900</v>
      </c>
    </row>
    <row r="27" ht="25" customHeight="1" spans="1:7">
      <c r="A27" s="56">
        <f>'COMMERCIAL INVOICE'!A27</f>
        <v>5</v>
      </c>
      <c r="B27" s="90" t="str">
        <f>'COMMERCIAL INVOICE'!B27</f>
        <v> ELEMENT, FILTER</v>
      </c>
      <c r="C27" s="90" t="str">
        <f>'COMMERCIAL INVOICE'!C27</f>
        <v>BG00357250</v>
      </c>
      <c r="D27" s="95">
        <f>'COMMERCIAL INVOICE'!D27</f>
        <v>19</v>
      </c>
      <c r="E27" s="93" t="str">
        <f>'COMMERCIAL INVOICE'!E27</f>
        <v>Each</v>
      </c>
      <c r="F27" s="92">
        <v>1</v>
      </c>
      <c r="G27" s="92">
        <f t="shared" si="0"/>
        <v>19</v>
      </c>
    </row>
    <row r="28" ht="25" customHeight="1" spans="1:7">
      <c r="A28" s="56">
        <f>'COMMERCIAL INVOICE'!A28</f>
        <v>6</v>
      </c>
      <c r="B28" s="90" t="str">
        <f>'COMMERCIAL INVOICE'!B28</f>
        <v>Half rubber gloves</v>
      </c>
      <c r="C28" s="90">
        <f>'COMMERCIAL INVOICE'!C28</f>
        <v>0</v>
      </c>
      <c r="D28" s="95">
        <f>'COMMERCIAL INVOICE'!D28</f>
        <v>500</v>
      </c>
      <c r="E28" s="93" t="str">
        <f>'COMMERCIAL INVOICE'!E28</f>
        <v>PARS</v>
      </c>
      <c r="F28" s="92">
        <v>0.5</v>
      </c>
      <c r="G28" s="92">
        <f t="shared" si="0"/>
        <v>250</v>
      </c>
    </row>
    <row r="29" ht="25" customHeight="1" spans="1:7">
      <c r="A29" s="56">
        <f>'COMMERCIAL INVOICE'!A29</f>
        <v>7</v>
      </c>
      <c r="B29" s="90" t="str">
        <f>'COMMERCIAL INVOICE'!B29</f>
        <v>Ignition Key</v>
      </c>
      <c r="C29" s="143" t="str">
        <f>'COMMERCIAL INVOICE'!C29</f>
        <v>08000203</v>
      </c>
      <c r="D29" s="95">
        <f>'COMMERCIAL INVOICE'!D29</f>
        <v>13</v>
      </c>
      <c r="E29" s="93" t="str">
        <f>'COMMERCIAL INVOICE'!E29</f>
        <v>Each</v>
      </c>
      <c r="F29" s="92">
        <v>0.4</v>
      </c>
      <c r="G29" s="92">
        <f t="shared" si="0"/>
        <v>5.2</v>
      </c>
    </row>
    <row r="30" ht="25" customHeight="1" spans="1:7">
      <c r="A30" s="56">
        <f>'COMMERCIAL INVOICE'!A30</f>
        <v>8</v>
      </c>
      <c r="B30" s="90" t="str">
        <f>'COMMERCIAL INVOICE'!B30</f>
        <v>Trap, Water</v>
      </c>
      <c r="C30" s="90">
        <f>'COMMERCIAL INVOICE'!C30</f>
        <v>56203741</v>
      </c>
      <c r="D30" s="95">
        <f>'COMMERCIAL INVOICE'!D30</f>
        <v>12</v>
      </c>
      <c r="E30" s="93" t="str">
        <f>'COMMERCIAL INVOICE'!E30</f>
        <v>Each</v>
      </c>
      <c r="F30" s="92">
        <v>0.5</v>
      </c>
      <c r="G30" s="92">
        <f t="shared" si="0"/>
        <v>6</v>
      </c>
    </row>
    <row r="31" ht="25" customHeight="1" spans="1:7">
      <c r="A31" s="56">
        <f>'COMMERCIAL INVOICE'!A31</f>
        <v>9</v>
      </c>
      <c r="B31" s="90" t="str">
        <f>'COMMERCIAL INVOICE'!B31</f>
        <v>O-Ring</v>
      </c>
      <c r="C31" s="143" t="str">
        <f>'COMMERCIAL INVOICE'!C31</f>
        <v>09370382</v>
      </c>
      <c r="D31" s="95">
        <f>'COMMERCIAL INVOICE'!D31</f>
        <v>8</v>
      </c>
      <c r="E31" s="93" t="str">
        <f>'COMMERCIAL INVOICE'!E31</f>
        <v>Each</v>
      </c>
      <c r="F31" s="92">
        <v>0.2</v>
      </c>
      <c r="G31" s="92">
        <f t="shared" si="0"/>
        <v>1.6</v>
      </c>
    </row>
    <row r="32" ht="25" customHeight="1" spans="1:7">
      <c r="A32" s="56">
        <f>'COMMERCIAL INVOICE'!A32</f>
        <v>10</v>
      </c>
      <c r="B32" s="90" t="str">
        <f>'COMMERCIAL INVOICE'!B32</f>
        <v>Gauge</v>
      </c>
      <c r="C32" s="90">
        <f>'COMMERCIAL INVOICE'!C32</f>
        <v>73331014</v>
      </c>
      <c r="D32" s="95">
        <f>'COMMERCIAL INVOICE'!D32</f>
        <v>4</v>
      </c>
      <c r="E32" s="91" t="str">
        <f>'COMMERCIAL INVOICE'!E32</f>
        <v>Each</v>
      </c>
      <c r="F32" s="92">
        <v>1</v>
      </c>
      <c r="G32" s="92">
        <f t="shared" si="0"/>
        <v>4</v>
      </c>
    </row>
    <row r="33" ht="25" customHeight="1" spans="1:7">
      <c r="A33" s="56">
        <f>'COMMERCIAL INVOICE'!A33</f>
        <v>11</v>
      </c>
      <c r="B33" s="90" t="str">
        <f>'COMMERCIAL INVOICE'!B33</f>
        <v>SCREW, HEXAGON HEAD, PARTIAL THREAD M16X120</v>
      </c>
      <c r="C33" s="90" t="str">
        <f>'COMMERCIAL INVOICE'!C33</f>
        <v>AF00101232</v>
      </c>
      <c r="D33" s="95">
        <f>'COMMERCIAL INVOICE'!D33</f>
        <v>19</v>
      </c>
      <c r="E33" s="91" t="str">
        <f>'COMMERCIAL INVOICE'!E33</f>
        <v>Each</v>
      </c>
      <c r="F33" s="92">
        <v>0.01</v>
      </c>
      <c r="G33" s="92">
        <f t="shared" si="0"/>
        <v>0.19</v>
      </c>
    </row>
    <row r="34" ht="25" customHeight="1" spans="1:7">
      <c r="A34" s="56">
        <f>'COMMERCIAL INVOICE'!A34</f>
        <v>12</v>
      </c>
      <c r="B34" s="90" t="str">
        <f>'COMMERCIAL INVOICE'!B34</f>
        <v>Bearing, support</v>
      </c>
      <c r="C34" s="90" t="str">
        <f>'COMMERCIAL INVOICE'!C34</f>
        <v>BG00875479</v>
      </c>
      <c r="D34" s="95">
        <f>'COMMERCIAL INVOICE'!D34</f>
        <v>1</v>
      </c>
      <c r="E34" s="91" t="str">
        <f>'COMMERCIAL INVOICE'!E34</f>
        <v>Each</v>
      </c>
      <c r="F34" s="92">
        <v>1</v>
      </c>
      <c r="G34" s="92">
        <f t="shared" si="0"/>
        <v>1</v>
      </c>
    </row>
    <row r="35" ht="25" customHeight="1" spans="1:7">
      <c r="A35" s="56">
        <f>'COMMERCIAL INVOICE'!A35</f>
        <v>13</v>
      </c>
      <c r="B35" s="96" t="s">
        <v>61</v>
      </c>
      <c r="C35" s="90" t="str">
        <f>'COMMERCIAL INVOICE'!C35</f>
        <v>56017148</v>
      </c>
      <c r="D35" s="95">
        <f>'COMMERCIAL INVOICE'!D35</f>
        <v>5</v>
      </c>
      <c r="E35" s="91" t="str">
        <f>'COMMERCIAL INVOICE'!E35</f>
        <v>Each</v>
      </c>
      <c r="F35" s="92">
        <v>1</v>
      </c>
      <c r="G35" s="92">
        <f t="shared" si="0"/>
        <v>5</v>
      </c>
    </row>
    <row r="36" ht="25" customHeight="1" spans="1:7">
      <c r="A36" s="56">
        <f>'COMMERCIAL INVOICE'!A36</f>
        <v>14</v>
      </c>
      <c r="B36" s="90" t="str">
        <f>'COMMERCIAL INVOICE'!B36</f>
        <v>Intake Mainfold Gasket</v>
      </c>
      <c r="C36" s="90">
        <f>'COMMERCIAL INVOICE'!C36</f>
        <v>56209525</v>
      </c>
      <c r="D36" s="95">
        <f>'COMMERCIAL INVOICE'!D36</f>
        <v>2</v>
      </c>
      <c r="E36" s="91" t="str">
        <f>'COMMERCIAL INVOICE'!E36</f>
        <v>Each</v>
      </c>
      <c r="F36" s="92">
        <v>0.03</v>
      </c>
      <c r="G36" s="92">
        <f t="shared" si="0"/>
        <v>0.06</v>
      </c>
    </row>
    <row r="37" ht="25" customHeight="1" spans="1:7">
      <c r="A37" s="56">
        <f>'COMMERCIAL INVOICE'!A37</f>
        <v>15</v>
      </c>
      <c r="B37" s="90" t="str">
        <f>'COMMERCIAL INVOICE'!B37</f>
        <v>Bearing, front axle hub inner/outer</v>
      </c>
      <c r="C37" s="90" t="str">
        <f>'COMMERCIAL INVOICE'!C37</f>
        <v>56210439</v>
      </c>
      <c r="D37" s="95">
        <f>'COMMERCIAL INVOICE'!D37</f>
        <v>1</v>
      </c>
      <c r="E37" s="91" t="str">
        <f>'COMMERCIAL INVOICE'!E37</f>
        <v>Each</v>
      </c>
      <c r="F37" s="92">
        <v>1</v>
      </c>
      <c r="G37" s="92">
        <f t="shared" si="0"/>
        <v>1</v>
      </c>
    </row>
    <row r="38" ht="25" customHeight="1" spans="1:7">
      <c r="A38" s="56">
        <f>'COMMERCIAL INVOICE'!A38</f>
        <v>16</v>
      </c>
      <c r="B38" s="90" t="str">
        <f>'COMMERCIAL INVOICE'!B38</f>
        <v>Maintenance Kit</v>
      </c>
      <c r="C38" s="90" t="str">
        <f>'COMMERCIAL INVOICE'!C38</f>
        <v>BG00666017</v>
      </c>
      <c r="D38" s="95">
        <f>'COMMERCIAL INVOICE'!D38</f>
        <v>4</v>
      </c>
      <c r="E38" s="91" t="str">
        <f>'COMMERCIAL INVOICE'!E38</f>
        <v>Each</v>
      </c>
      <c r="F38" s="92">
        <v>1</v>
      </c>
      <c r="G38" s="92">
        <f t="shared" si="0"/>
        <v>4</v>
      </c>
    </row>
    <row r="39" ht="25" customHeight="1" spans="1:7">
      <c r="A39" s="56">
        <f>'COMMERCIAL INVOICE'!A39</f>
        <v>17</v>
      </c>
      <c r="B39" s="90" t="str">
        <f>'COMMERCIAL INVOICE'!B39</f>
        <v>Rebel steel mid sole boot size 6</v>
      </c>
      <c r="C39" s="90" t="str">
        <f>'COMMERCIAL INVOICE'!C39</f>
        <v>FX2-S1P-06</v>
      </c>
      <c r="D39" s="95">
        <f>'COMMERCIAL INVOICE'!D39</f>
        <v>100</v>
      </c>
      <c r="E39" s="91" t="str">
        <f>'COMMERCIAL INVOICE'!E39</f>
        <v>PARS</v>
      </c>
      <c r="F39" s="92">
        <v>1</v>
      </c>
      <c r="G39" s="92">
        <f t="shared" si="0"/>
        <v>100</v>
      </c>
    </row>
    <row r="40" ht="25" customHeight="1" spans="1:7">
      <c r="A40" s="56">
        <f>'COMMERCIAL INVOICE'!A40</f>
        <v>18</v>
      </c>
      <c r="B40" s="90" t="str">
        <f>'COMMERCIAL INVOICE'!B40</f>
        <v>Rebel steel mid sole boot size 7 </v>
      </c>
      <c r="C40" s="90" t="str">
        <f>'COMMERCIAL INVOICE'!C40</f>
        <v>FX2-SIP07</v>
      </c>
      <c r="D40" s="95">
        <f>'COMMERCIAL INVOICE'!D40</f>
        <v>100</v>
      </c>
      <c r="E40" s="91" t="str">
        <f>'COMMERCIAL INVOICE'!E40</f>
        <v>PARS</v>
      </c>
      <c r="F40" s="92">
        <v>1</v>
      </c>
      <c r="G40" s="92">
        <f t="shared" si="0"/>
        <v>100</v>
      </c>
    </row>
    <row r="41" ht="25" customHeight="1" spans="1:7">
      <c r="A41" s="56">
        <f>'COMMERCIAL INVOICE'!A41</f>
        <v>19</v>
      </c>
      <c r="B41" s="90" t="str">
        <f>'COMMERCIAL INVOICE'!B41</f>
        <v>Rebel steel mmid sole boot size 8 </v>
      </c>
      <c r="C41" s="90" t="str">
        <f>'COMMERCIAL INVOICE'!C41</f>
        <v>FX2-S1P-O8</v>
      </c>
      <c r="D41" s="95">
        <f>'COMMERCIAL INVOICE'!D41</f>
        <v>100</v>
      </c>
      <c r="E41" s="91" t="str">
        <f>'COMMERCIAL INVOICE'!E41</f>
        <v>PARS</v>
      </c>
      <c r="F41" s="92">
        <v>1</v>
      </c>
      <c r="G41" s="92">
        <f t="shared" si="0"/>
        <v>100</v>
      </c>
    </row>
    <row r="42" ht="25" customHeight="1" spans="1:7">
      <c r="A42" s="56">
        <f>'COMMERCIAL INVOICE'!A42</f>
        <v>20</v>
      </c>
      <c r="B42" s="90" t="str">
        <f>'COMMERCIAL INVOICE'!B42</f>
        <v>Blac frame CLR lens as UV</v>
      </c>
      <c r="C42" s="90" t="str">
        <f>'COMMERCIAL INVOICE'!C42</f>
        <v>VE2BLCL</v>
      </c>
      <c r="D42" s="95">
        <f>'COMMERCIAL INVOICE'!D42</f>
        <v>500</v>
      </c>
      <c r="E42" s="91" t="str">
        <f>'COMMERCIAL INVOICE'!E42</f>
        <v>PARS</v>
      </c>
      <c r="F42" s="92">
        <v>1</v>
      </c>
      <c r="G42" s="92">
        <f t="shared" si="0"/>
        <v>500</v>
      </c>
    </row>
    <row r="43" ht="25" customHeight="1" spans="1:7">
      <c r="A43" s="56">
        <f>'COMMERCIAL INVOICE'!A43</f>
        <v>21</v>
      </c>
      <c r="B43" s="90" t="str">
        <f>'COMMERCIAL INVOICE'!B43</f>
        <v> turbocharger</v>
      </c>
      <c r="C43" s="90" t="str">
        <f>'COMMERCIAL INVOICE'!C43</f>
        <v>04298278</v>
      </c>
      <c r="D43" s="95">
        <f>'COMMERCIAL INVOICE'!D43</f>
        <v>1</v>
      </c>
      <c r="E43" s="91" t="str">
        <f>'COMMERCIAL INVOICE'!E43</f>
        <v>Each</v>
      </c>
      <c r="F43" s="92">
        <v>1</v>
      </c>
      <c r="G43" s="92">
        <f t="shared" si="0"/>
        <v>1</v>
      </c>
    </row>
    <row r="44" ht="25" customHeight="1" spans="1:7">
      <c r="A44" s="56">
        <f>'COMMERCIAL INVOICE'!A44</f>
        <v>22</v>
      </c>
      <c r="B44" s="90" t="str">
        <f>'COMMERCIAL INVOICE'!B44</f>
        <v>Hexagon Bolt</v>
      </c>
      <c r="C44" s="143" t="str">
        <f>'COMMERCIAL INVOICE'!C44</f>
        <v>06543644</v>
      </c>
      <c r="D44" s="95">
        <f>'COMMERCIAL INVOICE'!D44</f>
        <v>24</v>
      </c>
      <c r="E44" s="91" t="str">
        <f>'COMMERCIAL INVOICE'!E44</f>
        <v>Each</v>
      </c>
      <c r="F44" s="92">
        <v>0.01</v>
      </c>
      <c r="G44" s="92">
        <f t="shared" si="0"/>
        <v>0.24</v>
      </c>
    </row>
    <row r="45" ht="25" customHeight="1" spans="1:7">
      <c r="A45" s="56">
        <f>'COMMERCIAL INVOICE'!A45</f>
        <v>23</v>
      </c>
      <c r="B45" s="90" t="str">
        <f>'COMMERCIAL INVOICE'!B45</f>
        <v>Filter</v>
      </c>
      <c r="C45" s="90" t="str">
        <f>'COMMERCIAL INVOICE'!C45</f>
        <v>BG00865308</v>
      </c>
      <c r="D45" s="95">
        <f>'COMMERCIAL INVOICE'!D45</f>
        <v>5</v>
      </c>
      <c r="E45" s="91" t="str">
        <f>'COMMERCIAL INVOICE'!E45</f>
        <v>Each</v>
      </c>
      <c r="F45" s="92">
        <v>1</v>
      </c>
      <c r="G45" s="92">
        <f t="shared" si="0"/>
        <v>5</v>
      </c>
    </row>
    <row r="46" ht="25" customHeight="1" spans="1:7">
      <c r="A46" s="56">
        <f>'COMMERCIAL INVOICE'!A46</f>
        <v>24</v>
      </c>
      <c r="B46" s="90" t="str">
        <f>'COMMERCIAL INVOICE'!B46</f>
        <v>Maintenance Kit TH551 1000H</v>
      </c>
      <c r="C46" s="90" t="str">
        <f>'COMMERCIAL INVOICE'!C46</f>
        <v>BG00730777</v>
      </c>
      <c r="D46" s="95">
        <f>'COMMERCIAL INVOICE'!D46</f>
        <v>1</v>
      </c>
      <c r="E46" s="91" t="str">
        <f>'COMMERCIAL INVOICE'!E46</f>
        <v>Each</v>
      </c>
      <c r="F46" s="92">
        <v>1</v>
      </c>
      <c r="G46" s="92">
        <f t="shared" si="0"/>
        <v>1</v>
      </c>
    </row>
    <row r="47" ht="25" customHeight="1" spans="1:7">
      <c r="A47" s="56">
        <f>'COMMERCIAL INVOICE'!A47</f>
        <v>25</v>
      </c>
      <c r="B47" s="90" t="str">
        <f>'COMMERCIAL INVOICE'!B47</f>
        <v>FILTER ELEMENT</v>
      </c>
      <c r="C47" s="90">
        <f>'COMMERCIAL INVOICE'!C47</f>
        <v>56212080</v>
      </c>
      <c r="D47" s="95">
        <f>'COMMERCIAL INVOICE'!D47</f>
        <v>8</v>
      </c>
      <c r="E47" s="91" t="str">
        <f>'COMMERCIAL INVOICE'!E47</f>
        <v>Each</v>
      </c>
      <c r="F47" s="92">
        <v>1</v>
      </c>
      <c r="G47" s="92">
        <f t="shared" si="0"/>
        <v>8</v>
      </c>
    </row>
    <row r="48" ht="25" customHeight="1" spans="1:7">
      <c r="A48" s="56">
        <f>'COMMERCIAL INVOICE'!A48</f>
        <v>26</v>
      </c>
      <c r="B48" s="90" t="str">
        <f>'COMMERCIAL INVOICE'!B48</f>
        <v>Element, Filter</v>
      </c>
      <c r="C48" s="90" t="str">
        <f>'COMMERCIAL INVOICE'!C48</f>
        <v>BG00357250</v>
      </c>
      <c r="D48" s="95">
        <f>'COMMERCIAL INVOICE'!D48</f>
        <v>5</v>
      </c>
      <c r="E48" s="91" t="str">
        <f>'COMMERCIAL INVOICE'!E48</f>
        <v>Each</v>
      </c>
      <c r="F48" s="92">
        <v>1</v>
      </c>
      <c r="G48" s="92">
        <f t="shared" si="0"/>
        <v>5</v>
      </c>
    </row>
    <row r="49" ht="25" customHeight="1" spans="1:7">
      <c r="A49" s="56">
        <f>'COMMERCIAL INVOICE'!A49</f>
        <v>27</v>
      </c>
      <c r="B49" s="90" t="str">
        <f>'COMMERCIAL INVOICE'!B49</f>
        <v>Maintenance Kit TH551 1000H</v>
      </c>
      <c r="C49" s="90" t="str">
        <f>'COMMERCIAL INVOICE'!C49</f>
        <v>BG00730777</v>
      </c>
      <c r="D49" s="95">
        <f>'COMMERCIAL INVOICE'!D49</f>
        <v>5</v>
      </c>
      <c r="E49" s="91" t="str">
        <f>'COMMERCIAL INVOICE'!E49</f>
        <v>Each</v>
      </c>
      <c r="F49" s="92">
        <v>1</v>
      </c>
      <c r="G49" s="92">
        <f t="shared" si="0"/>
        <v>5</v>
      </c>
    </row>
    <row r="50" ht="25" customHeight="1" spans="1:7">
      <c r="A50" s="56">
        <f>'COMMERCIAL INVOICE'!A50</f>
        <v>28</v>
      </c>
      <c r="B50" s="90" t="str">
        <f>'COMMERCIAL INVOICE'!B50</f>
        <v>Pressure Transmitter</v>
      </c>
      <c r="C50" s="90">
        <f>'COMMERCIAL INVOICE'!C50</f>
        <v>55158399</v>
      </c>
      <c r="D50" s="95">
        <f>'COMMERCIAL INVOICE'!D50</f>
        <v>8</v>
      </c>
      <c r="E50" s="91" t="str">
        <f>'COMMERCIAL INVOICE'!E50</f>
        <v>Each</v>
      </c>
      <c r="F50" s="92">
        <v>1</v>
      </c>
      <c r="G50" s="92">
        <f t="shared" si="0"/>
        <v>8</v>
      </c>
    </row>
    <row r="51" ht="25" customHeight="1" spans="1:7">
      <c r="A51" s="56">
        <f>'COMMERCIAL INVOICE'!A51</f>
        <v>29</v>
      </c>
      <c r="B51" s="90" t="str">
        <f>'COMMERCIAL INVOICE'!B51</f>
        <v>Copper connection pipe</v>
      </c>
      <c r="C51" s="90">
        <f>'COMMERCIAL INVOICE'!C51</f>
        <v>0</v>
      </c>
      <c r="D51" s="95">
        <f>'COMMERCIAL INVOICE'!D51</f>
        <v>17</v>
      </c>
      <c r="E51" s="91" t="str">
        <f>'COMMERCIAL INVOICE'!E51</f>
        <v>Each</v>
      </c>
      <c r="F51" s="92">
        <v>1</v>
      </c>
      <c r="G51" s="92">
        <f t="shared" si="0"/>
        <v>17</v>
      </c>
    </row>
    <row r="52" ht="25" customHeight="1" spans="1:7">
      <c r="A52" s="56">
        <f>'COMMERCIAL INVOICE'!A52</f>
        <v>30</v>
      </c>
      <c r="B52" s="90" t="str">
        <f>'COMMERCIAL INVOICE'!B52</f>
        <v>cutting disk</v>
      </c>
      <c r="C52" s="90">
        <f>'COMMERCIAL INVOICE'!C52</f>
        <v>0</v>
      </c>
      <c r="D52" s="95">
        <f>'COMMERCIAL INVOICE'!D52</f>
        <v>6</v>
      </c>
      <c r="E52" s="91" t="str">
        <f>'COMMERCIAL INVOICE'!E52</f>
        <v>Each</v>
      </c>
      <c r="F52" s="92">
        <v>1</v>
      </c>
      <c r="G52" s="92">
        <f t="shared" si="0"/>
        <v>6</v>
      </c>
    </row>
    <row r="53" ht="25" customHeight="1" spans="1:7">
      <c r="A53" s="56">
        <f>'COMMERCIAL INVOICE'!A53</f>
        <v>31</v>
      </c>
      <c r="B53" s="90" t="str">
        <f>'COMMERCIAL INVOICE'!B53</f>
        <v>crimpling pliers</v>
      </c>
      <c r="C53" s="90">
        <f>'COMMERCIAL INVOICE'!C53</f>
        <v>0</v>
      </c>
      <c r="D53" s="95">
        <f>'COMMERCIAL INVOICE'!D53</f>
        <v>1</v>
      </c>
      <c r="E53" s="91" t="str">
        <f>'COMMERCIAL INVOICE'!E53</f>
        <v>Each</v>
      </c>
      <c r="F53" s="92">
        <v>1</v>
      </c>
      <c r="G53" s="92">
        <f t="shared" si="0"/>
        <v>1</v>
      </c>
    </row>
    <row r="54" ht="25" customHeight="1" spans="1:7">
      <c r="A54" s="56">
        <f>'COMMERCIAL INVOICE'!A54</f>
        <v>32</v>
      </c>
      <c r="B54" s="90" t="str">
        <f>'COMMERCIAL INVOICE'!B54</f>
        <v>spring inside callipers</v>
      </c>
      <c r="C54" s="90" t="str">
        <f>'COMMERCIAL INVOICE'!C54</f>
        <v>10''</v>
      </c>
      <c r="D54" s="95">
        <f>'COMMERCIAL INVOICE'!D54</f>
        <v>9</v>
      </c>
      <c r="E54" s="91" t="str">
        <f>'COMMERCIAL INVOICE'!E54</f>
        <v>Each</v>
      </c>
      <c r="F54" s="92">
        <v>1</v>
      </c>
      <c r="G54" s="92">
        <f t="shared" si="0"/>
        <v>9</v>
      </c>
    </row>
    <row r="55" ht="25" customHeight="1" spans="1:7">
      <c r="A55" s="56">
        <f>'COMMERCIAL INVOICE'!A55</f>
        <v>33</v>
      </c>
      <c r="B55" s="90" t="str">
        <f>'COMMERCIAL INVOICE'!B55</f>
        <v>wrench (hexagon socket) </v>
      </c>
      <c r="C55" s="90" t="str">
        <f>'COMMERCIAL INVOICE'!C55</f>
        <v>1/16" to 3/8</v>
      </c>
      <c r="D55" s="95">
        <f>'COMMERCIAL INVOICE'!D55</f>
        <v>3</v>
      </c>
      <c r="E55" s="91" t="str">
        <f>'COMMERCIAL INVOICE'!E55</f>
        <v>Each</v>
      </c>
      <c r="F55" s="92">
        <v>1</v>
      </c>
      <c r="G55" s="92">
        <f t="shared" si="0"/>
        <v>3</v>
      </c>
    </row>
    <row r="56" ht="25" customHeight="1" spans="1:7">
      <c r="A56" s="56">
        <f>'COMMERCIAL INVOICE'!A56</f>
        <v>34</v>
      </c>
      <c r="B56" s="90" t="str">
        <f>'COMMERCIAL INVOICE'!B56</f>
        <v>flath washer</v>
      </c>
      <c r="C56" s="90" t="str">
        <f>'COMMERCIAL INVOICE'!C56</f>
        <v>M18</v>
      </c>
      <c r="D56" s="95">
        <f>'COMMERCIAL INVOICE'!D56</f>
        <v>400</v>
      </c>
      <c r="E56" s="91" t="str">
        <f>'COMMERCIAL INVOICE'!E56</f>
        <v>Each</v>
      </c>
      <c r="F56" s="92">
        <v>0.001</v>
      </c>
      <c r="G56" s="92">
        <f t="shared" ref="G56:G98" si="1">D56*F56</f>
        <v>0.4</v>
      </c>
    </row>
    <row r="57" ht="25" customHeight="1" spans="1:7">
      <c r="A57" s="56">
        <f>'COMMERCIAL INVOICE'!A57</f>
        <v>35</v>
      </c>
      <c r="B57" s="90" t="str">
        <f>'COMMERCIAL INVOICE'!B57</f>
        <v>plain nut</v>
      </c>
      <c r="C57" s="90" t="str">
        <f>'COMMERCIAL INVOICE'!C57</f>
        <v>M18</v>
      </c>
      <c r="D57" s="95">
        <f>'COMMERCIAL INVOICE'!D57</f>
        <v>550</v>
      </c>
      <c r="E57" s="91" t="str">
        <f>'COMMERCIAL INVOICE'!E57</f>
        <v>Each</v>
      </c>
      <c r="F57" s="92">
        <v>0.02</v>
      </c>
      <c r="G57" s="92">
        <f t="shared" si="1"/>
        <v>11</v>
      </c>
    </row>
    <row r="58" ht="25" customHeight="1" spans="1:7">
      <c r="A58" s="56">
        <f>'COMMERCIAL INVOICE'!A58</f>
        <v>36</v>
      </c>
      <c r="B58" s="90" t="str">
        <f>'COMMERCIAL INVOICE'!B58</f>
        <v>plain nut</v>
      </c>
      <c r="C58" s="90" t="str">
        <f>'COMMERCIAL INVOICE'!C58</f>
        <v>M20</v>
      </c>
      <c r="D58" s="95">
        <f>'COMMERCIAL INVOICE'!D58</f>
        <v>550</v>
      </c>
      <c r="E58" s="91" t="str">
        <f>'COMMERCIAL INVOICE'!E58</f>
        <v>Each</v>
      </c>
      <c r="F58" s="92">
        <v>0.02</v>
      </c>
      <c r="G58" s="92">
        <f t="shared" si="1"/>
        <v>11</v>
      </c>
    </row>
    <row r="59" ht="25" customHeight="1" spans="1:7">
      <c r="A59" s="56">
        <f>'COMMERCIAL INVOICE'!A59</f>
        <v>37</v>
      </c>
      <c r="B59" s="90" t="str">
        <f>'COMMERCIAL INVOICE'!B59</f>
        <v>plain bolt</v>
      </c>
      <c r="C59" s="90" t="str">
        <f>'COMMERCIAL INVOICE'!C59</f>
        <v>M6*50</v>
      </c>
      <c r="D59" s="95">
        <f>'COMMERCIAL INVOICE'!D59</f>
        <v>222</v>
      </c>
      <c r="E59" s="91" t="str">
        <f>'COMMERCIAL INVOICE'!E59</f>
        <v>Each</v>
      </c>
      <c r="F59" s="92">
        <v>0.02</v>
      </c>
      <c r="G59" s="92">
        <f t="shared" si="1"/>
        <v>4.44</v>
      </c>
    </row>
    <row r="60" ht="25" customHeight="1" spans="1:7">
      <c r="A60" s="56">
        <f>'COMMERCIAL INVOICE'!A60</f>
        <v>38</v>
      </c>
      <c r="B60" s="90" t="str">
        <f>'COMMERCIAL INVOICE'!B60</f>
        <v>plain bolt</v>
      </c>
      <c r="C60" s="90" t="str">
        <f>'COMMERCIAL INVOICE'!C60</f>
        <v>M6*40</v>
      </c>
      <c r="D60" s="95">
        <f>'COMMERCIAL INVOICE'!D60</f>
        <v>200</v>
      </c>
      <c r="E60" s="91" t="str">
        <f>'COMMERCIAL INVOICE'!E60</f>
        <v>Each</v>
      </c>
      <c r="F60" s="92">
        <v>0.02</v>
      </c>
      <c r="G60" s="92">
        <f t="shared" si="1"/>
        <v>4</v>
      </c>
    </row>
    <row r="61" ht="25" customHeight="1" spans="1:7">
      <c r="A61" s="56">
        <f>'COMMERCIAL INVOICE'!A61</f>
        <v>39</v>
      </c>
      <c r="B61" s="90" t="str">
        <f>'COMMERCIAL INVOICE'!B61</f>
        <v>bolt stregnthening</v>
      </c>
      <c r="C61" s="90" t="str">
        <f>'COMMERCIAL INVOICE'!C61</f>
        <v>M8*15</v>
      </c>
      <c r="D61" s="95">
        <f>'COMMERCIAL INVOICE'!D61</f>
        <v>215</v>
      </c>
      <c r="E61" s="91" t="str">
        <f>'COMMERCIAL INVOICE'!E61</f>
        <v>Each</v>
      </c>
      <c r="F61" s="92">
        <v>0.02</v>
      </c>
      <c r="G61" s="92">
        <f t="shared" si="1"/>
        <v>4.3</v>
      </c>
    </row>
    <row r="62" ht="25" customHeight="1" spans="1:7">
      <c r="A62" s="56">
        <f>'COMMERCIAL INVOICE'!A62</f>
        <v>40</v>
      </c>
      <c r="B62" s="90" t="str">
        <f>'COMMERCIAL INVOICE'!B62</f>
        <v>plain bolt </v>
      </c>
      <c r="C62" s="90" t="str">
        <f>'COMMERCIAL INVOICE'!C62</f>
        <v>M8*20</v>
      </c>
      <c r="D62" s="95">
        <f>'COMMERCIAL INVOICE'!D62</f>
        <v>260</v>
      </c>
      <c r="E62" s="91" t="str">
        <f>'COMMERCIAL INVOICE'!E62</f>
        <v>Each</v>
      </c>
      <c r="F62" s="92">
        <v>0.02</v>
      </c>
      <c r="G62" s="92">
        <f t="shared" si="1"/>
        <v>5.2</v>
      </c>
    </row>
    <row r="63" ht="25" customHeight="1" spans="1:7">
      <c r="A63" s="56">
        <f>'COMMERCIAL INVOICE'!A63</f>
        <v>41</v>
      </c>
      <c r="B63" s="90" t="str">
        <f>'COMMERCIAL INVOICE'!B63</f>
        <v>bolt stregnthening</v>
      </c>
      <c r="C63" s="90" t="str">
        <f>'COMMERCIAL INVOICE'!C63</f>
        <v>M8*40</v>
      </c>
      <c r="D63" s="95">
        <f>'COMMERCIAL INVOICE'!D63</f>
        <v>395</v>
      </c>
      <c r="E63" s="91" t="str">
        <f>'COMMERCIAL INVOICE'!E63</f>
        <v>Each</v>
      </c>
      <c r="F63" s="92">
        <v>0.02</v>
      </c>
      <c r="G63" s="92">
        <f t="shared" si="1"/>
        <v>7.9</v>
      </c>
    </row>
    <row r="64" ht="25" customHeight="1" spans="1:7">
      <c r="A64" s="56">
        <f>'COMMERCIAL INVOICE'!A64</f>
        <v>42</v>
      </c>
      <c r="B64" s="90" t="str">
        <f>'COMMERCIAL INVOICE'!B64</f>
        <v>bolt stregnthening</v>
      </c>
      <c r="C64" s="90" t="str">
        <f>'COMMERCIAL INVOICE'!C64</f>
        <v>M8*45</v>
      </c>
      <c r="D64" s="95">
        <f>'COMMERCIAL INVOICE'!D64</f>
        <v>220</v>
      </c>
      <c r="E64" s="91" t="str">
        <f>'COMMERCIAL INVOICE'!E64</f>
        <v>Each</v>
      </c>
      <c r="F64" s="92">
        <v>0.02</v>
      </c>
      <c r="G64" s="92">
        <f t="shared" si="1"/>
        <v>4.4</v>
      </c>
    </row>
    <row r="65" ht="25" customHeight="1" spans="1:7">
      <c r="A65" s="56">
        <f>'COMMERCIAL INVOICE'!A65</f>
        <v>43</v>
      </c>
      <c r="B65" s="90" t="str">
        <f>'COMMERCIAL INVOICE'!B65</f>
        <v>plain bolt </v>
      </c>
      <c r="C65" s="90" t="str">
        <f>'COMMERCIAL INVOICE'!C65</f>
        <v>M8*50</v>
      </c>
      <c r="D65" s="95">
        <f>'COMMERCIAL INVOICE'!D65</f>
        <v>410</v>
      </c>
      <c r="E65" s="91" t="str">
        <f>'COMMERCIAL INVOICE'!E65</f>
        <v>Each</v>
      </c>
      <c r="F65" s="92">
        <v>0.02</v>
      </c>
      <c r="G65" s="92">
        <f t="shared" si="1"/>
        <v>8.2</v>
      </c>
    </row>
    <row r="66" ht="25" customHeight="1" spans="1:7">
      <c r="A66" s="56">
        <f>'COMMERCIAL INVOICE'!A66</f>
        <v>44</v>
      </c>
      <c r="B66" s="90" t="str">
        <f>'COMMERCIAL INVOICE'!B66</f>
        <v>bolt stregnthening</v>
      </c>
      <c r="C66" s="90" t="str">
        <f>'COMMERCIAL INVOICE'!C66</f>
        <v>M8*75</v>
      </c>
      <c r="D66" s="95">
        <f>'COMMERCIAL INVOICE'!D66</f>
        <v>185</v>
      </c>
      <c r="E66" s="91" t="str">
        <f>'COMMERCIAL INVOICE'!E66</f>
        <v>Each</v>
      </c>
      <c r="F66" s="92">
        <v>0.02</v>
      </c>
      <c r="G66" s="92">
        <f t="shared" si="1"/>
        <v>3.7</v>
      </c>
    </row>
    <row r="67" ht="25" customHeight="1" spans="1:7">
      <c r="A67" s="56">
        <f>'COMMERCIAL INVOICE'!A67</f>
        <v>45</v>
      </c>
      <c r="B67" s="90" t="str">
        <f>'COMMERCIAL INVOICE'!B67</f>
        <v>plain bolt</v>
      </c>
      <c r="C67" s="90" t="str">
        <f>'COMMERCIAL INVOICE'!C67</f>
        <v>M10*40</v>
      </c>
      <c r="D67" s="95">
        <f>'COMMERCIAL INVOICE'!D67</f>
        <v>530</v>
      </c>
      <c r="E67" s="91" t="str">
        <f>'COMMERCIAL INVOICE'!E67</f>
        <v>Each</v>
      </c>
      <c r="F67" s="92">
        <v>0.02</v>
      </c>
      <c r="G67" s="92">
        <f t="shared" si="1"/>
        <v>10.6</v>
      </c>
    </row>
    <row r="68" ht="25" customHeight="1" spans="1:7">
      <c r="A68" s="56">
        <f>'COMMERCIAL INVOICE'!A68</f>
        <v>46</v>
      </c>
      <c r="B68" s="90" t="str">
        <f>'COMMERCIAL INVOICE'!B68</f>
        <v>plain bolt</v>
      </c>
      <c r="C68" s="90" t="str">
        <f>'COMMERCIAL INVOICE'!C68</f>
        <v>M10*45</v>
      </c>
      <c r="D68" s="95">
        <f>'COMMERCIAL INVOICE'!D68</f>
        <v>240</v>
      </c>
      <c r="E68" s="91" t="str">
        <f>'COMMERCIAL INVOICE'!E68</f>
        <v>Each</v>
      </c>
      <c r="F68" s="92">
        <v>0.02</v>
      </c>
      <c r="G68" s="92">
        <f t="shared" si="1"/>
        <v>4.8</v>
      </c>
    </row>
    <row r="69" ht="25" customHeight="1" spans="1:7">
      <c r="A69" s="56">
        <f>'COMMERCIAL INVOICE'!A69</f>
        <v>47</v>
      </c>
      <c r="B69" s="90" t="str">
        <f>'COMMERCIAL INVOICE'!B69</f>
        <v>plain bolt</v>
      </c>
      <c r="C69" s="90" t="str">
        <f>'COMMERCIAL INVOICE'!C69</f>
        <v>M10*50</v>
      </c>
      <c r="D69" s="95">
        <f>'COMMERCIAL INVOICE'!D69</f>
        <v>780</v>
      </c>
      <c r="E69" s="91" t="str">
        <f>'COMMERCIAL INVOICE'!E69</f>
        <v>Each</v>
      </c>
      <c r="F69" s="92">
        <v>0.02</v>
      </c>
      <c r="G69" s="92">
        <f t="shared" si="1"/>
        <v>15.6</v>
      </c>
    </row>
    <row r="70" ht="25" customHeight="1" spans="1:7">
      <c r="A70" s="56">
        <f>'COMMERCIAL INVOICE'!A70</f>
        <v>48</v>
      </c>
      <c r="B70" s="90" t="str">
        <f>'COMMERCIAL INVOICE'!B70</f>
        <v>bolt stregnthening</v>
      </c>
      <c r="C70" s="90" t="str">
        <f>'COMMERCIAL INVOICE'!C70</f>
        <v>M10*55</v>
      </c>
      <c r="D70" s="95">
        <f>'COMMERCIAL INVOICE'!D70</f>
        <v>205</v>
      </c>
      <c r="E70" s="91" t="str">
        <f>'COMMERCIAL INVOICE'!E70</f>
        <v>Each</v>
      </c>
      <c r="F70" s="92">
        <v>0.02</v>
      </c>
      <c r="G70" s="92">
        <f t="shared" si="1"/>
        <v>4.1</v>
      </c>
    </row>
    <row r="71" ht="25" customHeight="1" spans="1:7">
      <c r="A71" s="56">
        <f>'COMMERCIAL INVOICE'!A71</f>
        <v>49</v>
      </c>
      <c r="B71" s="90" t="str">
        <f>'COMMERCIAL INVOICE'!B71</f>
        <v>plain bolt</v>
      </c>
      <c r="C71" s="90" t="str">
        <f>'COMMERCIAL INVOICE'!C71</f>
        <v>M10*60</v>
      </c>
      <c r="D71" s="95">
        <f>'COMMERCIAL INVOICE'!D71</f>
        <v>240</v>
      </c>
      <c r="E71" s="91" t="str">
        <f>'COMMERCIAL INVOICE'!E71</f>
        <v>Each</v>
      </c>
      <c r="F71" s="92">
        <v>0.02</v>
      </c>
      <c r="G71" s="92">
        <f t="shared" si="1"/>
        <v>4.8</v>
      </c>
    </row>
    <row r="72" ht="25" customHeight="1" spans="1:7">
      <c r="A72" s="56">
        <f>'COMMERCIAL INVOICE'!A72</f>
        <v>50</v>
      </c>
      <c r="B72" s="90" t="str">
        <f>'COMMERCIAL INVOICE'!B72</f>
        <v>plain bolt</v>
      </c>
      <c r="C72" s="90" t="str">
        <f>'COMMERCIAL INVOICE'!C72</f>
        <v>M12*100</v>
      </c>
      <c r="D72" s="95">
        <f>'COMMERCIAL INVOICE'!D72</f>
        <v>155</v>
      </c>
      <c r="E72" s="91" t="str">
        <f>'COMMERCIAL INVOICE'!E72</f>
        <v>Each</v>
      </c>
      <c r="F72" s="92">
        <v>0.02</v>
      </c>
      <c r="G72" s="92">
        <f t="shared" si="1"/>
        <v>3.1</v>
      </c>
    </row>
    <row r="73" ht="25" customHeight="1" spans="1:7">
      <c r="A73" s="56">
        <f>'COMMERCIAL INVOICE'!A73</f>
        <v>51</v>
      </c>
      <c r="B73" s="90" t="str">
        <f>'COMMERCIAL INVOICE'!B73</f>
        <v>bolt stregnthening</v>
      </c>
      <c r="C73" s="90" t="str">
        <f>'COMMERCIAL INVOICE'!C73</f>
        <v>M12*20</v>
      </c>
      <c r="D73" s="95">
        <f>'COMMERCIAL INVOICE'!D73</f>
        <v>180</v>
      </c>
      <c r="E73" s="91" t="str">
        <f>'COMMERCIAL INVOICE'!E73</f>
        <v>Each</v>
      </c>
      <c r="F73" s="92">
        <v>0.02</v>
      </c>
      <c r="G73" s="92">
        <f t="shared" si="1"/>
        <v>3.6</v>
      </c>
    </row>
    <row r="74" ht="25" customHeight="1" spans="1:7">
      <c r="A74" s="56">
        <f>'COMMERCIAL INVOICE'!A74</f>
        <v>52</v>
      </c>
      <c r="B74" s="90" t="str">
        <f>'COMMERCIAL INVOICE'!B74</f>
        <v>plain bolt</v>
      </c>
      <c r="C74" s="90" t="str">
        <f>'COMMERCIAL INVOICE'!C74</f>
        <v>M12*25</v>
      </c>
      <c r="D74" s="95">
        <f>'COMMERCIAL INVOICE'!D74</f>
        <v>150</v>
      </c>
      <c r="E74" s="91" t="str">
        <f>'COMMERCIAL INVOICE'!E74</f>
        <v>Each</v>
      </c>
      <c r="F74" s="92">
        <v>0.02</v>
      </c>
      <c r="G74" s="92">
        <f t="shared" si="1"/>
        <v>3</v>
      </c>
    </row>
    <row r="75" ht="25" customHeight="1" spans="1:7">
      <c r="A75" s="56">
        <f>'COMMERCIAL INVOICE'!A75</f>
        <v>53</v>
      </c>
      <c r="B75" s="90" t="str">
        <f>'COMMERCIAL INVOICE'!B75</f>
        <v>plain bolt</v>
      </c>
      <c r="C75" s="90" t="str">
        <f>'COMMERCIAL INVOICE'!C75</f>
        <v>M12*50</v>
      </c>
      <c r="D75" s="95">
        <f>'COMMERCIAL INVOICE'!D75</f>
        <v>516</v>
      </c>
      <c r="E75" s="91" t="str">
        <f>'COMMERCIAL INVOICE'!E75</f>
        <v>Each</v>
      </c>
      <c r="F75" s="92">
        <v>0.02</v>
      </c>
      <c r="G75" s="92">
        <f t="shared" si="1"/>
        <v>10.32</v>
      </c>
    </row>
    <row r="76" ht="25" customHeight="1" spans="1:7">
      <c r="A76" s="56">
        <f>'COMMERCIAL INVOICE'!A76</f>
        <v>54</v>
      </c>
      <c r="B76" s="90" t="str">
        <f>'COMMERCIAL INVOICE'!B76</f>
        <v>bolt stregnthening</v>
      </c>
      <c r="C76" s="90" t="str">
        <f>'COMMERCIAL INVOICE'!C76</f>
        <v>M14*35</v>
      </c>
      <c r="D76" s="95">
        <f>'COMMERCIAL INVOICE'!D76</f>
        <v>200</v>
      </c>
      <c r="E76" s="91" t="str">
        <f>'COMMERCIAL INVOICE'!E76</f>
        <v>Each</v>
      </c>
      <c r="F76" s="92">
        <v>0.02</v>
      </c>
      <c r="G76" s="92">
        <f t="shared" si="1"/>
        <v>4</v>
      </c>
    </row>
    <row r="77" ht="25" customHeight="1" spans="1:7">
      <c r="A77" s="56">
        <f>'COMMERCIAL INVOICE'!A77</f>
        <v>55</v>
      </c>
      <c r="B77" s="90" t="str">
        <f>'COMMERCIAL INVOICE'!B77</f>
        <v>plain bolt</v>
      </c>
      <c r="C77" s="90" t="str">
        <f>'COMMERCIAL INVOICE'!C77</f>
        <v>M14*30</v>
      </c>
      <c r="D77" s="95">
        <f>'COMMERCIAL INVOICE'!D77</f>
        <v>298</v>
      </c>
      <c r="E77" s="91" t="str">
        <f>'COMMERCIAL INVOICE'!E77</f>
        <v>Each</v>
      </c>
      <c r="F77" s="92">
        <v>0.02</v>
      </c>
      <c r="G77" s="92">
        <f t="shared" si="1"/>
        <v>5.96</v>
      </c>
    </row>
    <row r="78" ht="25" customHeight="1" spans="1:7">
      <c r="A78" s="56">
        <f>'COMMERCIAL INVOICE'!A78</f>
        <v>56</v>
      </c>
      <c r="B78" s="90" t="str">
        <f>'COMMERCIAL INVOICE'!B78</f>
        <v>plain bolt</v>
      </c>
      <c r="C78" s="90" t="str">
        <f>'COMMERCIAL INVOICE'!C78</f>
        <v>M14*70</v>
      </c>
      <c r="D78" s="95">
        <f>'COMMERCIAL INVOICE'!D78</f>
        <v>165</v>
      </c>
      <c r="E78" s="91" t="str">
        <f>'COMMERCIAL INVOICE'!E78</f>
        <v>Each</v>
      </c>
      <c r="F78" s="92">
        <v>0.02</v>
      </c>
      <c r="G78" s="92">
        <f t="shared" si="1"/>
        <v>3.3</v>
      </c>
    </row>
    <row r="79" ht="25" customHeight="1" spans="1:7">
      <c r="A79" s="56">
        <f>'COMMERCIAL INVOICE'!A79</f>
        <v>57</v>
      </c>
      <c r="B79" s="90" t="str">
        <f>'COMMERCIAL INVOICE'!B79</f>
        <v>plain bolt</v>
      </c>
      <c r="C79" s="90" t="str">
        <f>'COMMERCIAL INVOICE'!C79</f>
        <v>M14*40</v>
      </c>
      <c r="D79" s="95">
        <f>'COMMERCIAL INVOICE'!D79</f>
        <v>254</v>
      </c>
      <c r="E79" s="91" t="str">
        <f>'COMMERCIAL INVOICE'!E79</f>
        <v>Each</v>
      </c>
      <c r="F79" s="92">
        <v>0.02</v>
      </c>
      <c r="G79" s="92">
        <f t="shared" si="1"/>
        <v>5.08</v>
      </c>
    </row>
    <row r="80" ht="25" customHeight="1" spans="1:7">
      <c r="A80" s="56">
        <f>'COMMERCIAL INVOICE'!A80</f>
        <v>58</v>
      </c>
      <c r="B80" s="90" t="str">
        <f>'COMMERCIAL INVOICE'!B80</f>
        <v>bolt stregnthening</v>
      </c>
      <c r="C80" s="90" t="str">
        <f>'COMMERCIAL INVOICE'!C80</f>
        <v>M16*120</v>
      </c>
      <c r="D80" s="95">
        <f>'COMMERCIAL INVOICE'!D80</f>
        <v>1000</v>
      </c>
      <c r="E80" s="91" t="str">
        <f>'COMMERCIAL INVOICE'!E80</f>
        <v>Each</v>
      </c>
      <c r="F80" s="92">
        <v>0.02</v>
      </c>
      <c r="G80" s="92">
        <f t="shared" si="1"/>
        <v>20</v>
      </c>
    </row>
    <row r="81" ht="25" customHeight="1" spans="1:7">
      <c r="A81" s="56">
        <f>'COMMERCIAL INVOICE'!A81</f>
        <v>59</v>
      </c>
      <c r="B81" s="90" t="str">
        <f>'COMMERCIAL INVOICE'!B81</f>
        <v>bolt stregnthening</v>
      </c>
      <c r="C81" s="90" t="str">
        <f>'COMMERCIAL INVOICE'!C81</f>
        <v>M16*30</v>
      </c>
      <c r="D81" s="95">
        <f>'COMMERCIAL INVOICE'!D81</f>
        <v>175</v>
      </c>
      <c r="E81" s="91" t="str">
        <f>'COMMERCIAL INVOICE'!E81</f>
        <v>Each</v>
      </c>
      <c r="F81" s="92">
        <v>0.02</v>
      </c>
      <c r="G81" s="92">
        <f t="shared" si="1"/>
        <v>3.5</v>
      </c>
    </row>
    <row r="82" ht="25" customHeight="1" spans="1:7">
      <c r="A82" s="56">
        <f>'COMMERCIAL INVOICE'!A82</f>
        <v>60</v>
      </c>
      <c r="B82" s="90" t="str">
        <f>'COMMERCIAL INVOICE'!B82</f>
        <v>plain bolt</v>
      </c>
      <c r="C82" s="90" t="str">
        <f>'COMMERCIAL INVOICE'!C82</f>
        <v>M16*40</v>
      </c>
      <c r="D82" s="95">
        <f>'COMMERCIAL INVOICE'!D82</f>
        <v>365</v>
      </c>
      <c r="E82" s="91" t="str">
        <f>'COMMERCIAL INVOICE'!E82</f>
        <v>Each</v>
      </c>
      <c r="F82" s="92">
        <v>0.02</v>
      </c>
      <c r="G82" s="92">
        <f t="shared" si="1"/>
        <v>7.3</v>
      </c>
    </row>
    <row r="83" ht="25" customHeight="1" spans="1:7">
      <c r="A83" s="56">
        <f>'COMMERCIAL INVOICE'!A83</f>
        <v>61</v>
      </c>
      <c r="B83" s="90" t="str">
        <f>'COMMERCIAL INVOICE'!B83</f>
        <v>plain bolt</v>
      </c>
      <c r="C83" s="90" t="str">
        <f>'COMMERCIAL INVOICE'!C83</f>
        <v>M16*45</v>
      </c>
      <c r="D83" s="95">
        <f>'COMMERCIAL INVOICE'!D83</f>
        <v>477</v>
      </c>
      <c r="E83" s="91" t="str">
        <f>'COMMERCIAL INVOICE'!E83</f>
        <v>Each</v>
      </c>
      <c r="F83" s="92">
        <v>0.02</v>
      </c>
      <c r="G83" s="92">
        <f t="shared" si="1"/>
        <v>9.54</v>
      </c>
    </row>
    <row r="84" ht="25" customHeight="1" spans="1:7">
      <c r="A84" s="56">
        <f>'COMMERCIAL INVOICE'!A84</f>
        <v>62</v>
      </c>
      <c r="B84" s="90" t="str">
        <f>'COMMERCIAL INVOICE'!B84</f>
        <v>plain bolt </v>
      </c>
      <c r="C84" s="90" t="str">
        <f>'COMMERCIAL INVOICE'!C84</f>
        <v>M16*50</v>
      </c>
      <c r="D84" s="95">
        <f>'COMMERCIAL INVOICE'!D84</f>
        <v>608</v>
      </c>
      <c r="E84" s="91" t="str">
        <f>'COMMERCIAL INVOICE'!E84</f>
        <v>Each</v>
      </c>
      <c r="F84" s="92">
        <v>0.02</v>
      </c>
      <c r="G84" s="92">
        <f t="shared" si="1"/>
        <v>12.16</v>
      </c>
    </row>
    <row r="85" ht="25" customHeight="1" spans="1:7">
      <c r="A85" s="56">
        <f>'COMMERCIAL INVOICE'!A85</f>
        <v>63</v>
      </c>
      <c r="B85" s="90" t="str">
        <f>'COMMERCIAL INVOICE'!B85</f>
        <v>plain bolt </v>
      </c>
      <c r="C85" s="90" t="str">
        <f>'COMMERCIAL INVOICE'!C85</f>
        <v>M16*65</v>
      </c>
      <c r="D85" s="95">
        <f>'COMMERCIAL INVOICE'!D85</f>
        <v>262</v>
      </c>
      <c r="E85" s="91" t="str">
        <f>'COMMERCIAL INVOICE'!E85</f>
        <v>Each</v>
      </c>
      <c r="F85" s="92">
        <v>0.02</v>
      </c>
      <c r="G85" s="92">
        <f t="shared" si="1"/>
        <v>5.24</v>
      </c>
    </row>
    <row r="86" ht="25" customHeight="1" spans="1:7">
      <c r="A86" s="56">
        <f>'COMMERCIAL INVOICE'!A86</f>
        <v>64</v>
      </c>
      <c r="B86" s="90" t="str">
        <f>'COMMERCIAL INVOICE'!B86</f>
        <v>bolt stregnthening</v>
      </c>
      <c r="C86" s="90" t="str">
        <f>'COMMERCIAL INVOICE'!C86</f>
        <v>M18*50</v>
      </c>
      <c r="D86" s="95">
        <f>'COMMERCIAL INVOICE'!D86</f>
        <v>185</v>
      </c>
      <c r="E86" s="91" t="str">
        <f>'COMMERCIAL INVOICE'!E86</f>
        <v>Each</v>
      </c>
      <c r="F86" s="92">
        <v>0.02</v>
      </c>
      <c r="G86" s="92">
        <f t="shared" si="1"/>
        <v>3.7</v>
      </c>
    </row>
    <row r="87" ht="25" customHeight="1" spans="1:7">
      <c r="A87" s="56">
        <f>'COMMERCIAL INVOICE'!A87</f>
        <v>65</v>
      </c>
      <c r="B87" s="90" t="str">
        <f>'COMMERCIAL INVOICE'!B87</f>
        <v>BELT</v>
      </c>
      <c r="C87" s="90" t="str">
        <f>'COMMERCIAL INVOICE'!C87</f>
        <v>BG00243728</v>
      </c>
      <c r="D87" s="95">
        <f>'COMMERCIAL INVOICE'!D87</f>
        <v>1</v>
      </c>
      <c r="E87" s="91" t="str">
        <f>'COMMERCIAL INVOICE'!E87</f>
        <v>Each</v>
      </c>
      <c r="F87" s="92">
        <v>0.5</v>
      </c>
      <c r="G87" s="92">
        <f t="shared" si="1"/>
        <v>0.5</v>
      </c>
    </row>
    <row r="88" ht="25" customHeight="1" spans="1:7">
      <c r="A88" s="56">
        <f>'COMMERCIAL INVOICE'!A88</f>
        <v>66</v>
      </c>
      <c r="B88" s="90" t="str">
        <f>'COMMERCIAL INVOICE'!B88</f>
        <v>BEARING DEEP GROOVE BALL </v>
      </c>
      <c r="C88" s="90" t="str">
        <f>'COMMERCIAL INVOICE'!C88</f>
        <v>AF21010296</v>
      </c>
      <c r="D88" s="95">
        <f>'COMMERCIAL INVOICE'!D88</f>
        <v>2</v>
      </c>
      <c r="E88" s="91" t="str">
        <f>'COMMERCIAL INVOICE'!E88</f>
        <v>Each</v>
      </c>
      <c r="F88" s="92">
        <v>1</v>
      </c>
      <c r="G88" s="92">
        <f t="shared" si="1"/>
        <v>2</v>
      </c>
    </row>
    <row r="89" ht="25" customHeight="1" spans="1:7">
      <c r="A89" s="56">
        <f>'COMMERCIAL INVOICE'!A89</f>
        <v>67</v>
      </c>
      <c r="B89" s="90" t="str">
        <f>'COMMERCIAL INVOICE'!B89</f>
        <v>Hydraulic motor</v>
      </c>
      <c r="C89" s="90" t="str">
        <f>'COMMERCIAL INVOICE'!C89</f>
        <v>BG00602884</v>
      </c>
      <c r="D89" s="95">
        <f>'COMMERCIAL INVOICE'!D89</f>
        <v>1</v>
      </c>
      <c r="E89" s="91" t="str">
        <f>'COMMERCIAL INVOICE'!E89</f>
        <v>Each</v>
      </c>
      <c r="F89" s="92">
        <v>2</v>
      </c>
      <c r="G89" s="92">
        <f t="shared" si="1"/>
        <v>2</v>
      </c>
    </row>
    <row r="90" ht="25" customHeight="1" spans="1:7">
      <c r="A90" s="56">
        <f>'COMMERCIAL INVOICE'!A90</f>
        <v>68</v>
      </c>
      <c r="B90" s="90" t="str">
        <f>'COMMERCIAL INVOICE'!B90</f>
        <v>Screw Hexagon Head, Partial area</v>
      </c>
      <c r="C90" s="90" t="str">
        <f>'COMMERCIAL INVOICE'!C90</f>
        <v>AF00101232</v>
      </c>
      <c r="D90" s="95">
        <f>'COMMERCIAL INVOICE'!D90</f>
        <v>9</v>
      </c>
      <c r="E90" s="91" t="str">
        <f>'COMMERCIAL INVOICE'!E90</f>
        <v>Each</v>
      </c>
      <c r="F90" s="92">
        <v>0.01</v>
      </c>
      <c r="G90" s="92">
        <f t="shared" si="1"/>
        <v>0.09</v>
      </c>
    </row>
    <row r="91" ht="25" customHeight="1" spans="1:7">
      <c r="A91" s="56">
        <f>'COMMERCIAL INVOICE'!A91</f>
        <v>69</v>
      </c>
      <c r="B91" s="90" t="str">
        <f>'COMMERCIAL INVOICE'!B91</f>
        <v>nipple</v>
      </c>
      <c r="C91" s="90" t="str">
        <f>'COMMERCIAL INVOICE'!C91</f>
        <v>ф25</v>
      </c>
      <c r="D91" s="95">
        <f>'COMMERCIAL INVOICE'!D91</f>
        <v>100</v>
      </c>
      <c r="E91" s="91" t="str">
        <f>'COMMERCIAL INVOICE'!E91</f>
        <v>Each</v>
      </c>
      <c r="F91" s="92">
        <v>0.01</v>
      </c>
      <c r="G91" s="92">
        <f t="shared" si="1"/>
        <v>1</v>
      </c>
    </row>
    <row r="92" ht="25" customHeight="1" spans="1:7">
      <c r="A92" s="56">
        <f>'COMMERCIAL INVOICE'!A92</f>
        <v>70</v>
      </c>
      <c r="B92" s="90" t="str">
        <f>'COMMERCIAL INVOICE'!B92</f>
        <v>cutting disk</v>
      </c>
      <c r="C92" s="90" t="str">
        <f>'COMMERCIAL INVOICE'!C92</f>
        <v>400mm</v>
      </c>
      <c r="D92" s="95">
        <f>'COMMERCIAL INVOICE'!D92</f>
        <v>44</v>
      </c>
      <c r="E92" s="91" t="str">
        <f>'COMMERCIAL INVOICE'!E92</f>
        <v>Each</v>
      </c>
      <c r="F92" s="92">
        <v>1</v>
      </c>
      <c r="G92" s="92">
        <f t="shared" si="1"/>
        <v>44</v>
      </c>
    </row>
    <row r="93" ht="25" customHeight="1" spans="1:7">
      <c r="A93" s="56">
        <f>'COMMERCIAL INVOICE'!A93</f>
        <v>71</v>
      </c>
      <c r="B93" s="90" t="str">
        <f>'COMMERCIAL INVOICE'!B93</f>
        <v>wire rope clip</v>
      </c>
      <c r="C93" s="93" t="str">
        <f>'COMMERCIAL INVOICE'!C93</f>
        <v>18#</v>
      </c>
      <c r="D93" s="93">
        <f>'COMMERCIAL INVOICE'!D93</f>
        <v>19</v>
      </c>
      <c r="E93" s="91" t="str">
        <f>'COMMERCIAL INVOICE'!E93</f>
        <v>Each</v>
      </c>
      <c r="F93" s="92">
        <v>0.5</v>
      </c>
      <c r="G93" s="92">
        <f t="shared" si="1"/>
        <v>9.5</v>
      </c>
    </row>
    <row r="94" ht="25" customHeight="1" spans="1:7">
      <c r="A94" s="56">
        <f>'COMMERCIAL INVOICE'!A94</f>
        <v>72</v>
      </c>
      <c r="B94" s="90" t="str">
        <f>'COMMERCIAL INVOICE'!B94</f>
        <v>steel saw bow</v>
      </c>
      <c r="C94" s="93" t="str">
        <f>'COMMERCIAL INVOICE'!C94</f>
        <v>300mm</v>
      </c>
      <c r="D94" s="93">
        <f>'COMMERCIAL INVOICE'!D94</f>
        <v>10</v>
      </c>
      <c r="E94" s="91" t="str">
        <f>'COMMERCIAL INVOICE'!E94</f>
        <v>Each</v>
      </c>
      <c r="F94" s="92">
        <v>0.2</v>
      </c>
      <c r="G94" s="92">
        <f t="shared" si="1"/>
        <v>2</v>
      </c>
    </row>
    <row r="95" ht="25" customHeight="1" spans="1:7">
      <c r="A95" s="56">
        <f>'COMMERCIAL INVOICE'!A95</f>
        <v>73</v>
      </c>
      <c r="B95" s="90" t="str">
        <f>'COMMERCIAL INVOICE'!B95</f>
        <v>cutting disk</v>
      </c>
      <c r="C95" s="93" t="str">
        <f>'COMMERCIAL INVOICE'!C95</f>
        <v>230mm*7.2mm*22.23mm</v>
      </c>
      <c r="D95" s="93">
        <f>'COMMERCIAL INVOICE'!D95</f>
        <v>31</v>
      </c>
      <c r="E95" s="91" t="str">
        <f>'COMMERCIAL INVOICE'!E95</f>
        <v>Each</v>
      </c>
      <c r="F95" s="92">
        <v>1</v>
      </c>
      <c r="G95" s="92">
        <f t="shared" si="1"/>
        <v>31</v>
      </c>
    </row>
    <row r="96" ht="25" customHeight="1" spans="1:7">
      <c r="A96" s="56">
        <f>'COMMERCIAL INVOICE'!A96</f>
        <v>74</v>
      </c>
      <c r="B96" s="90" t="str">
        <f>'COMMERCIAL INVOICE'!B96</f>
        <v>REPAIR KIT FOR BRAKE</v>
      </c>
      <c r="C96" s="93" t="str">
        <f>'COMMERCIAL INVOICE'!C96</f>
        <v>BG00395428</v>
      </c>
      <c r="D96" s="93">
        <f>'COMMERCIAL INVOICE'!D96</f>
        <v>2</v>
      </c>
      <c r="E96" s="91" t="str">
        <f>'COMMERCIAL INVOICE'!E96</f>
        <v>Each</v>
      </c>
      <c r="F96" s="92">
        <v>10</v>
      </c>
      <c r="G96" s="92">
        <f t="shared" si="1"/>
        <v>20</v>
      </c>
    </row>
    <row r="97" ht="25" customHeight="1" spans="1:7">
      <c r="A97" s="56">
        <f>'COMMERCIAL INVOICE'!A97</f>
        <v>75</v>
      </c>
      <c r="B97" s="90" t="str">
        <f>'COMMERCIAL INVOICE'!B97</f>
        <v>ELECTRICS KIT</v>
      </c>
      <c r="C97" s="93" t="str">
        <f>'COMMERCIAL INVOICE'!C97</f>
        <v>LH 621, axle BG00534769,
repair kit brake</v>
      </c>
      <c r="D97" s="93">
        <f>'COMMERCIAL INVOICE'!D97</f>
        <v>2</v>
      </c>
      <c r="E97" s="91" t="str">
        <f>'COMMERCIAL INVOICE'!E97</f>
        <v>Each</v>
      </c>
      <c r="F97" s="92">
        <v>1</v>
      </c>
      <c r="G97" s="92">
        <f t="shared" si="1"/>
        <v>2</v>
      </c>
    </row>
    <row r="98" ht="25" customHeight="1" spans="1:7">
      <c r="A98" s="56">
        <f>'COMMERCIAL INVOICE'!A98</f>
        <v>76</v>
      </c>
      <c r="B98" s="90" t="str">
        <f>'COMMERCIAL INVOICE'!B98</f>
        <v>Delivery note</v>
      </c>
      <c r="C98" s="93" t="str">
        <f>'COMMERCIAL INVOICE'!C98</f>
        <v>50*30pages</v>
      </c>
      <c r="D98" s="93">
        <f>'COMMERCIAL INVOICE'!D98</f>
        <v>1000</v>
      </c>
      <c r="E98" s="91" t="str">
        <f>'COMMERCIAL INVOICE'!E98</f>
        <v>Each</v>
      </c>
      <c r="F98" s="92">
        <v>0.25</v>
      </c>
      <c r="G98" s="92">
        <f t="shared" si="1"/>
        <v>250</v>
      </c>
    </row>
    <row r="99" ht="25" customHeight="1" spans="1:7">
      <c r="A99" s="56"/>
      <c r="B99" s="64"/>
      <c r="C99" s="62"/>
      <c r="D99" s="62">
        <f>SUM(D23:D98)</f>
        <v>13381</v>
      </c>
      <c r="E99" s="57"/>
      <c r="F99" s="97"/>
      <c r="G99" s="62">
        <f>SUM(G23:G98)</f>
        <v>2781.62</v>
      </c>
    </row>
  </sheetData>
  <mergeCells count="25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D18:E18"/>
    <mergeCell ref="F18:G18"/>
    <mergeCell ref="A19:C19"/>
    <mergeCell ref="D19:E19"/>
    <mergeCell ref="F19:G19"/>
    <mergeCell ref="A20:C20"/>
    <mergeCell ref="D20:E20"/>
    <mergeCell ref="F20:G20"/>
    <mergeCell ref="A21:C21"/>
    <mergeCell ref="D21:G21"/>
    <mergeCell ref="A1:B6"/>
    <mergeCell ref="C1:G6"/>
    <mergeCell ref="D7:G17"/>
  </mergeCells>
  <hyperlinks>
    <hyperlink ref="A16" r:id="rId1" display="='COMMERCIAL INVOICE'!A16"/>
  </hyperlinks>
  <pageMargins left="0.75" right="0.75" top="1" bottom="1" header="0.5" footer="0.5"/>
  <pageSetup paperSize="9" scale="6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34"/>
  <sheetViews>
    <sheetView zoomScale="85" zoomScaleNormal="85" topLeftCell="A10" workbookViewId="0">
      <selection activeCell="G27" sqref="G27"/>
    </sheetView>
  </sheetViews>
  <sheetFormatPr defaultColWidth="11.4259259259259" defaultRowHeight="12" customHeight="1"/>
  <cols>
    <col min="1" max="1" width="13.5462962962963" style="5" customWidth="1"/>
    <col min="2" max="2" width="41.037037037037" style="5" customWidth="1"/>
    <col min="3" max="3" width="35.4259259259259" style="6" customWidth="1"/>
    <col min="4" max="5" width="11.4259259259259" style="5" customWidth="1"/>
    <col min="6" max="6" width="12.2777777777778" style="7" customWidth="1"/>
    <col min="7" max="7" width="33.8240740740741" style="8" customWidth="1"/>
    <col min="8" max="16384" width="11.4259259259259" style="5"/>
  </cols>
  <sheetData>
    <row r="1" ht="24.95" customHeight="1" spans="1:7">
      <c r="A1" s="9" t="str">
        <f>_xlfn.DISPIMG("ID_66FDAD80DCF9430BBCE43DF2448097D5",1)</f>
        <v>=DISPIMG("ID_66FDAD80DCF9430BBCE43DF2448097D5",1)</v>
      </c>
      <c r="B1" s="10"/>
      <c r="C1" s="11" t="str">
        <f>'COMMERCIAL INVOICE'!C1</f>
        <v>JCHX MINING CONSTRUCTION ZAMBIA LTD
Buntungwa Drive West | Chambishi  Copperbelt | Zambia | P.O Box 10   
Email:houbohe@jchxmc.com;      Tel : +260 975969333
Email:yaoxinhui@jchxmc.com,                Tel : +260 963 453762</v>
      </c>
      <c r="D1" s="11"/>
      <c r="E1" s="11"/>
      <c r="F1" s="11"/>
      <c r="G1" s="11"/>
    </row>
    <row r="2" ht="24.95" customHeight="1" spans="1:7">
      <c r="A2" s="12"/>
      <c r="B2" s="13"/>
      <c r="C2" s="11"/>
      <c r="D2" s="11"/>
      <c r="E2" s="11"/>
      <c r="F2" s="11"/>
      <c r="G2" s="11"/>
    </row>
    <row r="3" ht="24.95" customHeight="1" spans="1:7">
      <c r="A3" s="12"/>
      <c r="B3" s="13"/>
      <c r="C3" s="11"/>
      <c r="D3" s="11"/>
      <c r="E3" s="11"/>
      <c r="F3" s="11"/>
      <c r="G3" s="11"/>
    </row>
    <row r="4" ht="24.95" customHeight="1" spans="1:7">
      <c r="A4" s="12"/>
      <c r="B4" s="13"/>
      <c r="C4" s="11"/>
      <c r="D4" s="11"/>
      <c r="E4" s="11"/>
      <c r="F4" s="11"/>
      <c r="G4" s="11"/>
    </row>
    <row r="5" ht="24.95" customHeight="1" spans="1:7">
      <c r="A5" s="12"/>
      <c r="B5" s="13"/>
      <c r="C5" s="11"/>
      <c r="D5" s="11"/>
      <c r="E5" s="11"/>
      <c r="F5" s="11"/>
      <c r="G5" s="11"/>
    </row>
    <row r="6" ht="24.95" customHeight="1" spans="1:7">
      <c r="A6" s="14"/>
      <c r="B6" s="15"/>
      <c r="C6" s="11"/>
      <c r="D6" s="11"/>
      <c r="E6" s="11"/>
      <c r="F6" s="11"/>
      <c r="G6" s="11"/>
    </row>
    <row r="7" ht="24.95" customHeight="1" spans="1:7">
      <c r="A7" s="16" t="s">
        <v>1</v>
      </c>
      <c r="B7" s="16"/>
      <c r="C7" s="17"/>
      <c r="D7" s="18">
        <f>'COMMERCIAL INVOICE'!H5</f>
        <v>0</v>
      </c>
      <c r="E7" s="19"/>
      <c r="F7" s="19"/>
      <c r="G7" s="20"/>
    </row>
    <row r="8" ht="24.95" customHeight="1" spans="1:7">
      <c r="A8" s="21" t="s">
        <v>3</v>
      </c>
      <c r="B8" s="21"/>
      <c r="C8" s="22"/>
      <c r="D8" s="23" t="s">
        <v>162</v>
      </c>
      <c r="E8" s="24"/>
      <c r="F8" s="24"/>
      <c r="G8" s="25"/>
    </row>
    <row r="9" ht="24.95" customHeight="1" spans="1:7">
      <c r="A9" s="26" t="s">
        <v>4</v>
      </c>
      <c r="B9" s="26"/>
      <c r="C9" s="27"/>
      <c r="D9" s="28"/>
      <c r="E9" s="29"/>
      <c r="F9" s="29"/>
      <c r="G9" s="30"/>
    </row>
    <row r="10" ht="24.95" customHeight="1" spans="1:7">
      <c r="A10" s="26" t="s">
        <v>5</v>
      </c>
      <c r="B10" s="26"/>
      <c r="C10" s="27"/>
      <c r="D10" s="28"/>
      <c r="E10" s="29"/>
      <c r="F10" s="29"/>
      <c r="G10" s="30"/>
    </row>
    <row r="11" ht="24.95" customHeight="1" spans="1:7">
      <c r="A11" s="21" t="str">
        <f>'COMMERCIAL INVOICE'!A11</f>
        <v>Email:houbohe@jchxmc.com;      Tel : +260 975969333
Email:yaoxinhui@jchxmc.com,Tel : +260 963 453762</v>
      </c>
      <c r="B11" s="21"/>
      <c r="C11" s="27"/>
      <c r="D11" s="28"/>
      <c r="E11" s="29"/>
      <c r="F11" s="29"/>
      <c r="G11" s="30"/>
    </row>
    <row r="12" s="1" customFormat="1" ht="24.95" customHeight="1" spans="1:38">
      <c r="A12" s="31" t="s">
        <v>7</v>
      </c>
      <c r="B12" s="31"/>
      <c r="C12" s="32"/>
      <c r="D12" s="28"/>
      <c r="E12" s="29"/>
      <c r="F12" s="29"/>
      <c r="G12" s="3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="1" customFormat="1" ht="24.95" customHeight="1" spans="1:38">
      <c r="A13" s="34" t="s">
        <v>8</v>
      </c>
      <c r="B13" s="34"/>
      <c r="C13" s="27"/>
      <c r="D13" s="28"/>
      <c r="E13" s="29"/>
      <c r="F13" s="29"/>
      <c r="G13" s="3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="1" customFormat="1" ht="32.1" customHeight="1" spans="1:38">
      <c r="A14" s="34" t="s">
        <v>9</v>
      </c>
      <c r="B14" s="34"/>
      <c r="C14" s="22"/>
      <c r="D14" s="28"/>
      <c r="E14" s="29"/>
      <c r="F14" s="29"/>
      <c r="G14" s="30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="1" customFormat="1" ht="24.95" customHeight="1" spans="1:38">
      <c r="A15" s="21" t="s">
        <v>165</v>
      </c>
      <c r="B15" s="21"/>
      <c r="C15" s="22"/>
      <c r="D15" s="28"/>
      <c r="E15" s="29"/>
      <c r="F15" s="29"/>
      <c r="G15" s="30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="1" customFormat="1" ht="24.95" customHeight="1" spans="1:38">
      <c r="A16" s="21" t="s">
        <v>166</v>
      </c>
      <c r="B16" s="21"/>
      <c r="C16" s="27"/>
      <c r="D16" s="28"/>
      <c r="E16" s="29"/>
      <c r="F16" s="29"/>
      <c r="G16" s="30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="1" customFormat="1" ht="24.95" customHeight="1" spans="1:38">
      <c r="A17" s="26" t="s">
        <v>12</v>
      </c>
      <c r="B17" s="26"/>
      <c r="C17" s="27"/>
      <c r="D17" s="35"/>
      <c r="E17" s="36"/>
      <c r="F17" s="36"/>
      <c r="G17" s="37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="2" customFormat="1" ht="25" customHeight="1" spans="1:7">
      <c r="A18" s="38"/>
      <c r="B18" s="39"/>
      <c r="C18" s="40"/>
      <c r="D18" s="27" t="s">
        <v>16</v>
      </c>
      <c r="E18" s="27"/>
      <c r="F18" s="41" t="str">
        <f>'COMMERCIAL INVOICE'!G19</f>
        <v>JCHX-Jimond20210520</v>
      </c>
      <c r="G18" s="42"/>
    </row>
    <row r="19" s="2" customFormat="1" ht="25" customHeight="1" spans="1:7">
      <c r="A19" s="43"/>
      <c r="B19" s="44"/>
      <c r="C19" s="45"/>
      <c r="D19" s="27" t="s">
        <v>14</v>
      </c>
      <c r="E19" s="27"/>
      <c r="F19" s="46">
        <f>'COMMERCIAL INVOICE'!E18</f>
        <v>0</v>
      </c>
      <c r="G19" s="46"/>
    </row>
    <row r="20" s="2" customFormat="1" ht="25" customHeight="1" spans="1:7">
      <c r="A20" s="47"/>
      <c r="B20" s="48"/>
      <c r="C20" s="49"/>
      <c r="D20" s="27" t="s">
        <v>19</v>
      </c>
      <c r="E20" s="27"/>
      <c r="F20" s="50" t="s">
        <v>20</v>
      </c>
      <c r="G20" s="51"/>
    </row>
    <row r="21" s="3" customFormat="1" ht="25" customHeight="1" spans="1:7">
      <c r="A21" s="52" t="s">
        <v>23</v>
      </c>
      <c r="B21" s="53" t="s">
        <v>24</v>
      </c>
      <c r="C21" s="53" t="s">
        <v>25</v>
      </c>
      <c r="D21" s="53" t="s">
        <v>26</v>
      </c>
      <c r="E21" s="53" t="s">
        <v>27</v>
      </c>
      <c r="F21" s="54" t="s">
        <v>163</v>
      </c>
      <c r="G21" s="55" t="s">
        <v>164</v>
      </c>
    </row>
    <row r="22" s="4" customFormat="1" ht="25" customHeight="1" spans="1:37">
      <c r="A22" s="144" t="s">
        <v>167</v>
      </c>
      <c r="B22" s="57" t="str">
        <f>'COMMERCIAL INVOICE'!B23</f>
        <v>FILTER ELEMENT</v>
      </c>
      <c r="C22" s="57" t="str">
        <f>'COMMERCIAL INVOICE'!C23</f>
        <v>P550372</v>
      </c>
      <c r="D22" s="58">
        <f>'COMMERCIAL INVOICE'!D23</f>
        <v>12</v>
      </c>
      <c r="E22" s="57" t="str">
        <f>'COMMERCIAL INVOICE'!E23</f>
        <v>Each</v>
      </c>
      <c r="F22" s="59">
        <v>1.5</v>
      </c>
      <c r="G22" s="60">
        <f>D22*F22</f>
        <v>18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="4" customFormat="1" ht="25" customHeight="1" spans="1:37">
      <c r="A23" s="144" t="s">
        <v>168</v>
      </c>
      <c r="B23" s="62" t="str">
        <f>'COMMERCIAL INVOICE'!B24</f>
        <v>Shank</v>
      </c>
      <c r="C23" s="62" t="str">
        <f>'COMMERCIAL INVOICE'!C24</f>
        <v>90516121</v>
      </c>
      <c r="D23" s="63">
        <f>'COMMERCIAL INVOICE'!D24</f>
        <v>15</v>
      </c>
      <c r="E23" s="62" t="str">
        <f>'COMMERCIAL INVOICE'!E24</f>
        <v>Each</v>
      </c>
      <c r="F23" s="59">
        <v>1</v>
      </c>
      <c r="G23" s="60">
        <f t="shared" ref="G23:G32" si="0">D23*F23</f>
        <v>15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="4" customFormat="1" ht="25" customHeight="1" spans="1:37">
      <c r="A24" s="144" t="s">
        <v>169</v>
      </c>
      <c r="B24" s="64" t="str">
        <f>'COMMERCIAL INVOICE'!B25</f>
        <v>T38 shank (Anbaituo)</v>
      </c>
      <c r="C24" s="64" t="str">
        <f>'COMMERCIAL INVOICE'!C25</f>
        <v>90516120</v>
      </c>
      <c r="D24" s="65">
        <f>'COMMERCIAL INVOICE'!D25</f>
        <v>30</v>
      </c>
      <c r="E24" s="62" t="str">
        <f>'COMMERCIAL INVOICE'!E25</f>
        <v>Each</v>
      </c>
      <c r="F24" s="59">
        <v>1.8</v>
      </c>
      <c r="G24" s="60">
        <f t="shared" si="0"/>
        <v>54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</row>
    <row r="25" s="4" customFormat="1" ht="25" customHeight="1" spans="1:37">
      <c r="A25" s="144" t="s">
        <v>170</v>
      </c>
      <c r="B25" s="64" t="str">
        <f>'COMMERCIAL INVOICE'!B26</f>
        <v>Hexagonal Drill Rod</v>
      </c>
      <c r="C25" s="64">
        <f>'COMMERCIAL INVOICE'!C26</f>
        <v>90500862</v>
      </c>
      <c r="D25" s="65">
        <f>'COMMERCIAL INVOICE'!D26</f>
        <v>30</v>
      </c>
      <c r="E25" s="62" t="str">
        <f>'COMMERCIAL INVOICE'!E26</f>
        <v>Each</v>
      </c>
      <c r="F25" s="59">
        <v>1.8</v>
      </c>
      <c r="G25" s="60">
        <f t="shared" si="0"/>
        <v>54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</row>
    <row r="26" s="4" customFormat="1" ht="25" customHeight="1" spans="1:37">
      <c r="A26" s="144" t="s">
        <v>171</v>
      </c>
      <c r="B26" s="64" t="str">
        <f>'COMMERCIAL INVOICE'!B27</f>
        <v> ELEMENT, FILTER</v>
      </c>
      <c r="C26" s="64" t="str">
        <f>'COMMERCIAL INVOICE'!C27</f>
        <v>BG00357250</v>
      </c>
      <c r="D26" s="65">
        <f>'COMMERCIAL INVOICE'!D27</f>
        <v>19</v>
      </c>
      <c r="E26" s="62" t="str">
        <f>'COMMERCIAL INVOICE'!E27</f>
        <v>Each</v>
      </c>
      <c r="F26" s="59">
        <v>1.8</v>
      </c>
      <c r="G26" s="60">
        <f t="shared" si="0"/>
        <v>34.2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</row>
    <row r="27" s="4" customFormat="1" ht="25" customHeight="1" spans="1:37">
      <c r="A27" s="144" t="s">
        <v>172</v>
      </c>
      <c r="B27" s="64" t="str">
        <f>'COMMERCIAL INVOICE'!B28</f>
        <v>Half rubber gloves</v>
      </c>
      <c r="C27" s="64">
        <f>'COMMERCIAL INVOICE'!C28</f>
        <v>0</v>
      </c>
      <c r="D27" s="65">
        <f>'COMMERCIAL INVOICE'!D28</f>
        <v>500</v>
      </c>
      <c r="E27" s="62" t="str">
        <f>'COMMERCIAL INVOICE'!E28</f>
        <v>PARS</v>
      </c>
      <c r="F27" s="59">
        <v>1.8</v>
      </c>
      <c r="G27" s="60">
        <f t="shared" si="0"/>
        <v>900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</row>
    <row r="28" s="4" customFormat="1" ht="25" customHeight="1" spans="1:37">
      <c r="A28" s="144" t="s">
        <v>173</v>
      </c>
      <c r="B28" s="64" t="str">
        <f>'COMMERCIAL INVOICE'!B29</f>
        <v>Ignition Key</v>
      </c>
      <c r="C28" s="145" t="str">
        <f>'COMMERCIAL INVOICE'!C29</f>
        <v>08000203</v>
      </c>
      <c r="D28" s="65">
        <f>'COMMERCIAL INVOICE'!D29</f>
        <v>13</v>
      </c>
      <c r="E28" s="62" t="str">
        <f>'COMMERCIAL INVOICE'!E29</f>
        <v>Each</v>
      </c>
      <c r="F28" s="59">
        <v>1.8</v>
      </c>
      <c r="G28" s="60">
        <f t="shared" si="0"/>
        <v>23.4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</row>
    <row r="29" s="4" customFormat="1" ht="25" customHeight="1" spans="1:37">
      <c r="A29" s="144" t="s">
        <v>174</v>
      </c>
      <c r="B29" s="64" t="str">
        <f>'COMMERCIAL INVOICE'!B30</f>
        <v>Trap, Water</v>
      </c>
      <c r="C29" s="64">
        <f>'COMMERCIAL INVOICE'!C30</f>
        <v>56203741</v>
      </c>
      <c r="D29" s="65">
        <f>'COMMERCIAL INVOICE'!D30</f>
        <v>12</v>
      </c>
      <c r="E29" s="62" t="str">
        <f>'COMMERCIAL INVOICE'!E30</f>
        <v>Each</v>
      </c>
      <c r="F29" s="59">
        <v>1.8</v>
      </c>
      <c r="G29" s="60">
        <f t="shared" si="0"/>
        <v>21.6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</row>
    <row r="30" s="4" customFormat="1" ht="25" customHeight="1" spans="1:37">
      <c r="A30" s="144" t="s">
        <v>175</v>
      </c>
      <c r="B30" s="64" t="str">
        <f>'COMMERCIAL INVOICE'!B31</f>
        <v>O-Ring</v>
      </c>
      <c r="C30" s="145" t="str">
        <f>'COMMERCIAL INVOICE'!C31</f>
        <v>09370382</v>
      </c>
      <c r="D30" s="65">
        <f>'COMMERCIAL INVOICE'!D31</f>
        <v>8</v>
      </c>
      <c r="E30" s="62" t="str">
        <f>'COMMERCIAL INVOICE'!E31</f>
        <v>Each</v>
      </c>
      <c r="F30" s="59">
        <v>1.8</v>
      </c>
      <c r="G30" s="60">
        <f t="shared" si="0"/>
        <v>14.4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</row>
    <row r="31" s="4" customFormat="1" ht="25" customHeight="1" spans="1:37">
      <c r="A31" s="144" t="s">
        <v>176</v>
      </c>
      <c r="B31" s="64" t="str">
        <f>'COMMERCIAL INVOICE'!B32</f>
        <v>Gauge</v>
      </c>
      <c r="C31" s="64">
        <f>'COMMERCIAL INVOICE'!C32</f>
        <v>73331014</v>
      </c>
      <c r="D31" s="65">
        <f>'COMMERCIAL INVOICE'!D32</f>
        <v>4</v>
      </c>
      <c r="E31" s="57" t="str">
        <f>'COMMERCIAL INVOICE'!E32</f>
        <v>Each</v>
      </c>
      <c r="F31" s="59">
        <v>0.5</v>
      </c>
      <c r="G31" s="60">
        <f t="shared" si="0"/>
        <v>2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</row>
    <row r="32" s="4" customFormat="1" ht="25" customHeight="1" spans="1:37">
      <c r="A32" s="144" t="s">
        <v>177</v>
      </c>
      <c r="B32" s="62" t="e">
        <f>'COMMERCIAL INVOICE'!#REF!</f>
        <v>#REF!</v>
      </c>
      <c r="C32" s="62" t="e">
        <f>'COMMERCIAL INVOICE'!#REF!</f>
        <v>#REF!</v>
      </c>
      <c r="D32" s="62" t="e">
        <f>'COMMERCIAL INVOICE'!#REF!</f>
        <v>#REF!</v>
      </c>
      <c r="E32" s="57" t="e">
        <f>'COMMERCIAL INVOICE'!#REF!</f>
        <v>#REF!</v>
      </c>
      <c r="F32" s="59">
        <v>2</v>
      </c>
      <c r="G32" s="60" t="e">
        <f t="shared" si="0"/>
        <v>#REF!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</row>
    <row r="33" s="4" customFormat="1" ht="25" customHeight="1" spans="1:37">
      <c r="A33" s="56"/>
      <c r="B33" s="66"/>
      <c r="C33" s="57"/>
      <c r="D33" s="67" t="e">
        <f>SUM(D22:D32)</f>
        <v>#REF!</v>
      </c>
      <c r="E33" s="67"/>
      <c r="F33" s="59"/>
      <c r="G33" s="60" t="e">
        <f>SUM(G22:G32)</f>
        <v>#REF!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ht="25" customHeight="1"/>
  </sheetData>
  <mergeCells count="22">
    <mergeCell ref="A7:C7"/>
    <mergeCell ref="D7:G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D18:E18"/>
    <mergeCell ref="F18:G18"/>
    <mergeCell ref="D19:E19"/>
    <mergeCell ref="F19:G19"/>
    <mergeCell ref="D20:E20"/>
    <mergeCell ref="F20:G20"/>
    <mergeCell ref="A1:B6"/>
    <mergeCell ref="A18:C20"/>
    <mergeCell ref="D8:G17"/>
    <mergeCell ref="C1:G6"/>
  </mergeCells>
  <hyperlinks>
    <hyperlink ref="A16" r:id="rId1" display=" Cell: +243 821355338"/>
  </hyperlinks>
  <pageMargins left="0.511805555555556" right="0.984027777777778" top="0.984027777777778" bottom="0.984027777777778" header="0.313888888888889" footer="0.313888888888889"/>
  <pageSetup paperSize="9" scale="55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Norinco-intl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COMMERCIAL INVOICE</vt:lpstr>
      <vt:lpstr>Packing List</vt:lpstr>
      <vt:lpstr>Packing List-1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赖真宝</dc:creator>
  <cp:lastModifiedBy>侯</cp:lastModifiedBy>
  <dcterms:created xsi:type="dcterms:W3CDTF">2011-01-30T07:58:00Z</dcterms:created>
  <cp:lastPrinted>2019-06-04T10:30:00Z</cp:lastPrinted>
  <dcterms:modified xsi:type="dcterms:W3CDTF">2021-05-25T14:16:15Z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9B8B87C5F6E9407081D64F458E622094</vt:lpwstr>
  </property>
</Properties>
</file>