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75"/>
  </bookViews>
  <sheets>
    <sheet name="COMMERCIAL INVOICE" sheetId="5" r:id="rId1"/>
    <sheet name="Packing List" sheetId="7" r:id="rId2"/>
    <sheet name="Packing List-1" sheetId="6" state="hidden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E65AE71508824DF1A0EE21FE46759C99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070" y="45085"/>
          <a:ext cx="3129280" cy="178371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66FDAD80DCF9430BBCE43DF2448097D5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10" y="114300"/>
          <a:ext cx="2307590" cy="168148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<sst xmlns="http://schemas.openxmlformats.org/spreadsheetml/2006/main" count="158" uniqueCount="91">
  <si>
    <r>
      <rPr>
        <b/>
        <sz val="24"/>
        <color rgb="FF000000"/>
        <rFont val="Times New Roman"/>
        <charset val="134"/>
      </rPr>
      <t>JCHX MINING CONSTRUCTION ZAMBIA LTD</t>
    </r>
    <r>
      <rPr>
        <b/>
        <sz val="16"/>
        <color rgb="FF000000"/>
        <rFont val="Times New Roman"/>
        <charset val="134"/>
      </rPr>
      <t xml:space="preserve">
Buntungwa Drive West | Chambishi  Copperbelt | Zambia | P.O Box 10   
Email:houbohe@jchxmc.com;      Tel : +260 975969333
Email:yaoxinhui@jchxmc.com,                Tel : +260 963 453762</t>
    </r>
  </si>
  <si>
    <t>Exporter:</t>
  </si>
  <si>
    <t>COMMERCIAL INVOICE</t>
  </si>
  <si>
    <t>JCHX MINING CONSTRUCTION ZAMBIA LTD</t>
  </si>
  <si>
    <t>TPIN NO. 1002018875</t>
  </si>
  <si>
    <t xml:space="preserve">Buntungwa Drive West | Chambishi  Copperbelt | Zambia | P.O Box 10   </t>
  </si>
  <si>
    <t>Email:houbohe@jchxmc.com;      Tel : +260 975969333
Email:yaoxinhui@jchxmc.com,Tel : +260 963 453762</t>
  </si>
  <si>
    <t>IMPORTER:</t>
  </si>
  <si>
    <t xml:space="preserve"> Jimond Mining Management Company Sarl</t>
  </si>
  <si>
    <t>Musonni Mining Plant Kolwezi, DRC</t>
  </si>
  <si>
    <t xml:space="preserve">Vincent Zhang: +2430824057512  Email:zhangxianwen@jchxmc.com 
</t>
  </si>
  <si>
    <t xml:space="preserve">Jackii    :  +243820311134    Email:chencong@jchxmc.com 
</t>
  </si>
  <si>
    <t>Transport details</t>
  </si>
  <si>
    <t>Date</t>
  </si>
  <si>
    <t>From:Kitwe, Zambia</t>
  </si>
  <si>
    <t>Invoice No.</t>
  </si>
  <si>
    <t>JCHX-Musonni20210428</t>
  </si>
  <si>
    <t>To:Musonni , D.R.C</t>
  </si>
  <si>
    <t>Country of Provenance</t>
  </si>
  <si>
    <t>Zambia</t>
  </si>
  <si>
    <t xml:space="preserve">Payment Term </t>
  </si>
  <si>
    <t xml:space="preserve">RAWBANK   (  TRANSFER DIRECT )  </t>
  </si>
  <si>
    <t>S/N</t>
  </si>
  <si>
    <t>Description</t>
  </si>
  <si>
    <t>specification</t>
  </si>
  <si>
    <t>Quantity</t>
  </si>
  <si>
    <t>Unit</t>
  </si>
  <si>
    <t>Country of Origin</t>
  </si>
  <si>
    <t>UNIT PRICE
 (FOB USD )</t>
  </si>
  <si>
    <t>TOTAL PRICE
(FOB USD )</t>
  </si>
  <si>
    <t>Gumboot</t>
  </si>
  <si>
    <t>SZ10</t>
  </si>
  <si>
    <t>Paris</t>
  </si>
  <si>
    <t>South Africa</t>
  </si>
  <si>
    <t>safety shoes</t>
  </si>
  <si>
    <t>SZ7</t>
  </si>
  <si>
    <t>SZ9</t>
  </si>
  <si>
    <t>Insulation Tape</t>
  </si>
  <si>
    <t>Each</t>
  </si>
  <si>
    <t xml:space="preserve">China </t>
  </si>
  <si>
    <t xml:space="preserve"> Gumboots</t>
  </si>
  <si>
    <t>SZ8</t>
  </si>
  <si>
    <t>Galvanized steel coil</t>
  </si>
  <si>
    <t>137mm*0.8mm</t>
  </si>
  <si>
    <t>KG</t>
  </si>
  <si>
    <t>I-BEAM</t>
  </si>
  <si>
    <t>I56b</t>
  </si>
  <si>
    <t>Pieces</t>
  </si>
  <si>
    <t>I45b</t>
  </si>
  <si>
    <t>I30b</t>
  </si>
  <si>
    <t>I25b</t>
  </si>
  <si>
    <t>channel steel</t>
  </si>
  <si>
    <r>
      <rPr>
        <sz val="11"/>
        <color indexed="8"/>
        <rFont val="宋体"/>
        <charset val="134"/>
      </rPr>
      <t>【</t>
    </r>
    <r>
      <rPr>
        <sz val="11"/>
        <color indexed="8"/>
        <rFont val="Tahoma"/>
        <charset val="0"/>
      </rPr>
      <t>20b</t>
    </r>
  </si>
  <si>
    <t>Equal Angle Steel</t>
  </si>
  <si>
    <r>
      <rPr>
        <sz val="11"/>
        <color indexed="8"/>
        <rFont val="宋体"/>
        <charset val="134"/>
      </rPr>
      <t>∠</t>
    </r>
    <r>
      <rPr>
        <sz val="11"/>
        <color indexed="8"/>
        <rFont val="Tahoma"/>
        <charset val="0"/>
      </rPr>
      <t>70*6</t>
    </r>
  </si>
  <si>
    <r>
      <rPr>
        <sz val="11"/>
        <color indexed="8"/>
        <rFont val="宋体"/>
        <charset val="134"/>
      </rPr>
      <t>∠</t>
    </r>
    <r>
      <rPr>
        <sz val="11"/>
        <color indexed="8"/>
        <rFont val="Tahoma"/>
        <charset val="0"/>
      </rPr>
      <t>50*5</t>
    </r>
  </si>
  <si>
    <t>General steel plate</t>
  </si>
  <si>
    <t>Thickness = 12</t>
  </si>
  <si>
    <t>Tear Plate</t>
  </si>
  <si>
    <t>Thickness = 5</t>
  </si>
  <si>
    <t>δ=20</t>
  </si>
  <si>
    <t>Round bar</t>
  </si>
  <si>
    <t>Φ36</t>
  </si>
  <si>
    <t>Thickness = 8</t>
  </si>
  <si>
    <t xml:space="preserve"> Subtotal(FOB  KITWE)</t>
  </si>
  <si>
    <t>Freight</t>
  </si>
  <si>
    <t>Total amount(CPT DRC)</t>
  </si>
  <si>
    <t>Bank Details</t>
  </si>
  <si>
    <t xml:space="preserve">Barclays Bank Zambia KAFUE HOUSE </t>
  </si>
  <si>
    <t>USD account number: 1147070</t>
  </si>
  <si>
    <t>Swift code: BARCZMLX</t>
  </si>
  <si>
    <t>Sort code: 020001</t>
  </si>
  <si>
    <t>1. Transport: Wild Oxen Haulage LTD
2. Truck No: 
3. Driver :
4.  Import Agent: Malabar</t>
  </si>
  <si>
    <t>Packing List</t>
  </si>
  <si>
    <t>Net Weight (KG)</t>
  </si>
  <si>
    <t>Total  Weight (KG)</t>
  </si>
  <si>
    <t>KAMOA MINING SA,KOLWEZI CITY,
LUALABA PROVINCE ,DRC</t>
  </si>
  <si>
    <t>Consignee:Raymon Zhang</t>
  </si>
  <si>
    <t xml:space="preserve"> Cell: +243 821355338</t>
  </si>
  <si>
    <t xml:space="preserve">Email:zhangran@jchxmc.com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</si>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</sst>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,##0_ "/>
    <numFmt numFmtId="43" formatCode="_ * #,##0.00_ ;_ * \-#,##0.00_ ;_ * &quot;-&quot;??_ ;_ @_ "/>
    <numFmt numFmtId="177" formatCode="#,##0.000_ "/>
    <numFmt numFmtId="178" formatCode="0.00_);[Red]\(0.00\)"/>
    <numFmt numFmtId="179" formatCode="yyyy/m/d;@"/>
    <numFmt numFmtId="180" formatCode="#,##0.00_ "/>
    <numFmt numFmtId="181" formatCode="\$#,##0.00;\-\$#,##0.00"/>
  </numFmts>
  <fonts count="65">
    <font>
      <sz val="10"/>
      <name val="Arial"/>
      <charset val="134"/>
    </font>
    <font>
      <b/>
      <sz val="12"/>
      <name val="等线 Light"/>
      <charset val="134"/>
    </font>
    <font>
      <sz val="12"/>
      <name val="等线 Light"/>
      <charset val="134"/>
    </font>
    <font>
      <sz val="12"/>
      <name val="Tahoma"/>
      <charset val="134"/>
    </font>
    <font>
      <sz val="10"/>
      <name val="Tahoma"/>
      <charset val="134"/>
    </font>
    <font>
      <sz val="10"/>
      <color rgb="FF000000"/>
      <name val="Calibri"/>
      <charset val="134"/>
    </font>
    <font>
      <b/>
      <sz val="16"/>
      <color rgb="FF000000"/>
      <name val="Calibri"/>
      <charset val="134"/>
    </font>
    <font>
      <b/>
      <sz val="11"/>
      <name val="Times New Roman"/>
      <charset val="134"/>
    </font>
    <font>
      <sz val="10"/>
      <name val="Calibri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9"/>
      <name val="等线 Light"/>
      <charset val="134"/>
    </font>
    <font>
      <sz val="10"/>
      <color theme="1"/>
      <name val="Times New Roman"/>
      <charset val="134"/>
    </font>
    <font>
      <b/>
      <sz val="10"/>
      <name val="Tahoma"/>
      <charset val="134"/>
    </font>
    <font>
      <sz val="11"/>
      <color theme="1"/>
      <name val="宋体"/>
      <charset val="134"/>
    </font>
    <font>
      <sz val="11"/>
      <color theme="1"/>
      <name val="DengXian"/>
      <charset val="134"/>
      <scheme val="minor"/>
    </font>
    <font>
      <sz val="11"/>
      <color theme="1"/>
      <name val="Tahoma"/>
      <charset val="134"/>
    </font>
    <font>
      <sz val="10"/>
      <color theme="1"/>
      <name val="Tahoma"/>
      <charset val="134"/>
    </font>
    <font>
      <b/>
      <sz val="16"/>
      <color rgb="FF000000"/>
      <name val="Times New Roman"/>
      <charset val="134"/>
    </font>
    <font>
      <b/>
      <sz val="14"/>
      <name val="Times New Roman"/>
      <charset val="134"/>
    </font>
    <font>
      <b/>
      <sz val="20"/>
      <name val="Times New Roman"/>
      <charset val="134"/>
    </font>
    <font>
      <sz val="9"/>
      <name val="Times New Roman"/>
      <charset val="134"/>
    </font>
    <font>
      <b/>
      <sz val="10"/>
      <name val="Times New Roman"/>
      <charset val="134"/>
    </font>
    <font>
      <b/>
      <sz val="8"/>
      <name val="Times New Roman"/>
      <charset val="134"/>
    </font>
    <font>
      <sz val="8"/>
      <name val="等线 Light"/>
      <charset val="134"/>
    </font>
    <font>
      <b/>
      <sz val="8"/>
      <name val="等线 Light"/>
      <charset val="134"/>
    </font>
    <font>
      <sz val="8"/>
      <name val="Tahoma"/>
      <charset val="134"/>
    </font>
    <font>
      <b/>
      <sz val="24"/>
      <color rgb="FF000000"/>
      <name val="Times New Roman"/>
      <charset val="134"/>
    </font>
    <font>
      <b/>
      <sz val="11"/>
      <color theme="1"/>
      <name val="DengXian"/>
      <charset val="134"/>
      <scheme val="minor"/>
    </font>
    <font>
      <sz val="9"/>
      <name val="宋体"/>
      <charset val="134"/>
    </font>
    <font>
      <sz val="11"/>
      <color rgb="FF2E3033"/>
      <name val="Tahoma"/>
      <charset val="0"/>
    </font>
    <font>
      <sz val="11"/>
      <color indexed="8"/>
      <name val="Tahoma"/>
      <charset val="0"/>
    </font>
    <font>
      <sz val="11"/>
      <color theme="1"/>
      <name val="Tahoma"/>
      <charset val="0"/>
    </font>
    <font>
      <sz val="11"/>
      <name val="Tahoma"/>
      <charset val="134"/>
    </font>
    <font>
      <sz val="11"/>
      <color indexed="8"/>
      <name val="宋体"/>
      <charset val="134"/>
    </font>
    <font>
      <sz val="11"/>
      <color rgb="FF000000"/>
      <name val="Tahoma"/>
      <charset val="134"/>
    </font>
    <font>
      <sz val="11"/>
      <name val="Tahoma"/>
      <charset val="0"/>
    </font>
    <font>
      <sz val="11"/>
      <color rgb="FF333333"/>
      <name val="Tahoma"/>
      <charset val="0"/>
    </font>
    <font>
      <b/>
      <sz val="10"/>
      <color theme="1"/>
      <name val="Tahoma"/>
      <charset val="134"/>
    </font>
    <font>
      <sz val="12"/>
      <color rgb="FF000000"/>
      <name val="Tahoma"/>
      <charset val="134"/>
    </font>
    <font>
      <u/>
      <sz val="10"/>
      <color rgb="FF000000"/>
      <name val="Tahoma"/>
      <charset val="134"/>
    </font>
    <font>
      <sz val="10"/>
      <color rgb="FF000000"/>
      <name val="Tahoma"/>
      <charset val="134"/>
    </font>
    <font>
      <sz val="10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0"/>
      <scheme val="minor"/>
    </font>
    <font>
      <sz val="12"/>
      <name val="宋体"/>
      <charset val="134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0000"/>
      <name val="宋体"/>
      <charset val="134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9"/>
      <color indexed="8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2" fontId="15" fillId="0" borderId="0" applyFon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9" fillId="13" borderId="1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5" fillId="18" borderId="19" applyNumberFormat="0" applyFont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3" fillId="2" borderId="14" applyNumberFormat="0" applyAlignment="0" applyProtection="0">
      <alignment vertical="center"/>
    </xf>
    <xf numFmtId="0" fontId="62" fillId="2" borderId="16" applyNumberFormat="0" applyAlignment="0" applyProtection="0">
      <alignment vertical="center"/>
    </xf>
    <xf numFmtId="0" fontId="52" fillId="15" borderId="17" applyNumberFormat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8" fillId="0" borderId="15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64" fillId="32" borderId="0">
      <alignment horizontal="center" vertical="top"/>
    </xf>
    <xf numFmtId="0" fontId="51" fillId="14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0" fillId="0" borderId="0">
      <protection locked="0"/>
    </xf>
    <xf numFmtId="0" fontId="45" fillId="0" borderId="0"/>
    <xf numFmtId="0" fontId="50" fillId="0" borderId="0"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29" fillId="0" borderId="0">
      <alignment vertical="top"/>
      <protection locked="0"/>
    </xf>
  </cellStyleXfs>
  <cellXfs count="14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77" fontId="2" fillId="0" borderId="0" xfId="0" applyNumberFormat="1" applyFont="1" applyAlignment="1">
      <alignment horizontal="center"/>
    </xf>
    <xf numFmtId="178" fontId="2" fillId="0" borderId="0" xfId="0" applyNumberFormat="1" applyFont="1"/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center" vertical="center" wrapText="1"/>
    </xf>
    <xf numFmtId="178" fontId="8" fillId="0" borderId="6" xfId="0" applyNumberFormat="1" applyFont="1" applyFill="1" applyBorder="1" applyAlignment="1">
      <alignment horizontal="center" vertical="center" wrapText="1"/>
    </xf>
    <xf numFmtId="178" fontId="8" fillId="0" borderId="9" xfId="0" applyNumberFormat="1" applyFont="1" applyFill="1" applyBorder="1" applyAlignment="1">
      <alignment horizontal="center" vertical="center" wrapText="1"/>
    </xf>
    <xf numFmtId="178" fontId="8" fillId="0" borderId="7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9" fillId="0" borderId="3" xfId="0" applyFont="1" applyFill="1" applyBorder="1" applyAlignment="1">
      <alignment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79" fontId="9" fillId="0" borderId="3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177" fontId="9" fillId="0" borderId="3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177" fontId="13" fillId="0" borderId="3" xfId="0" applyNumberFormat="1" applyFont="1" applyFill="1" applyBorder="1" applyAlignment="1">
      <alignment horizontal="center" vertical="center" wrapText="1"/>
    </xf>
    <xf numFmtId="178" fontId="13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4" fillId="0" borderId="3" xfId="0" applyNumberFormat="1" applyFont="1" applyFill="1" applyBorder="1" applyAlignment="1">
      <alignment horizontal="center" vertical="center" wrapText="1"/>
    </xf>
    <xf numFmtId="0" fontId="14" fillId="0" borderId="12" xfId="0" applyNumberFormat="1" applyFont="1" applyFill="1" applyBorder="1" applyAlignment="1">
      <alignment horizontal="center" vertical="center" wrapText="1"/>
    </xf>
    <xf numFmtId="177" fontId="4" fillId="0" borderId="12" xfId="0" applyNumberFormat="1" applyFont="1" applyFill="1" applyBorder="1" applyAlignment="1">
      <alignment horizontal="center" vertical="center" wrapText="1"/>
    </xf>
    <xf numFmtId="180" fontId="4" fillId="0" borderId="3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 wrapText="1"/>
    </xf>
    <xf numFmtId="0" fontId="14" fillId="0" borderId="3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top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top" wrapText="1"/>
    </xf>
    <xf numFmtId="0" fontId="5" fillId="0" borderId="7" xfId="0" applyFont="1" applyFill="1" applyBorder="1" applyAlignment="1">
      <alignment horizontal="center" vertical="top" wrapText="1"/>
    </xf>
    <xf numFmtId="0" fontId="19" fillId="0" borderId="11" xfId="0" applyFont="1" applyFill="1" applyBorder="1" applyAlignment="1">
      <alignment horizontal="left" vertical="top" wrapText="1"/>
    </xf>
    <xf numFmtId="0" fontId="19" fillId="0" borderId="1" xfId="0" applyFont="1" applyFill="1" applyBorder="1" applyAlignment="1">
      <alignment horizontal="left" vertical="top" wrapText="1"/>
    </xf>
    <xf numFmtId="0" fontId="20" fillId="0" borderId="3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80" fontId="22" fillId="0" borderId="3" xfId="8" applyNumberFormat="1" applyFont="1" applyFill="1" applyBorder="1" applyAlignment="1">
      <alignment horizontal="right" vertical="center"/>
    </xf>
    <xf numFmtId="179" fontId="22" fillId="0" borderId="3" xfId="8" applyNumberFormat="1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left" vertical="center" wrapText="1"/>
    </xf>
    <xf numFmtId="0" fontId="23" fillId="0" borderId="3" xfId="0" applyFont="1" applyFill="1" applyBorder="1" applyAlignment="1">
      <alignment horizontal="left" vertical="center"/>
    </xf>
    <xf numFmtId="180" fontId="23" fillId="0" borderId="3" xfId="8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24" fillId="0" borderId="0" xfId="0" applyFont="1"/>
    <xf numFmtId="0" fontId="25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180" fontId="2" fillId="0" borderId="0" xfId="8" applyNumberFormat="1" applyFont="1" applyAlignment="1">
      <alignment horizontal="center"/>
    </xf>
    <xf numFmtId="0" fontId="27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top" wrapText="1"/>
    </xf>
    <xf numFmtId="0" fontId="19" fillId="0" borderId="13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 wrapText="1"/>
    </xf>
    <xf numFmtId="179" fontId="22" fillId="0" borderId="3" xfId="8" applyNumberFormat="1" applyFont="1" applyFill="1" applyBorder="1" applyAlignment="1">
      <alignment horizontal="left" vertical="center"/>
    </xf>
    <xf numFmtId="180" fontId="22" fillId="0" borderId="3" xfId="8" applyNumberFormat="1" applyFont="1" applyFill="1" applyBorder="1" applyAlignment="1">
      <alignment horizontal="left" vertical="center"/>
    </xf>
    <xf numFmtId="180" fontId="13" fillId="0" borderId="3" xfId="8" applyNumberFormat="1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 wrapText="1"/>
    </xf>
    <xf numFmtId="176" fontId="15" fillId="0" borderId="3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180" fontId="15" fillId="0" borderId="3" xfId="8" applyNumberFormat="1" applyBorder="1" applyAlignment="1">
      <alignment horizontal="center" vertical="center"/>
    </xf>
    <xf numFmtId="181" fontId="17" fillId="0" borderId="3" xfId="8" applyNumberFormat="1" applyFont="1" applyFill="1" applyBorder="1" applyAlignment="1">
      <alignment horizontal="center" vertical="center" wrapText="1"/>
    </xf>
    <xf numFmtId="0" fontId="29" fillId="0" borderId="3" xfId="0" applyFont="1" applyFill="1" applyBorder="1" applyAlignment="1" applyProtection="1">
      <alignment horizontal="center" vertical="center"/>
      <protection locked="0"/>
    </xf>
    <xf numFmtId="0" fontId="14" fillId="0" borderId="3" xfId="0" applyFont="1" applyFill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3" fillId="0" borderId="3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36" fillId="0" borderId="3" xfId="0" applyFont="1" applyFill="1" applyBorder="1" applyAlignment="1" applyProtection="1">
      <alignment horizontal="center" vertical="center"/>
      <protection locked="0"/>
    </xf>
    <xf numFmtId="0" fontId="37" fillId="0" borderId="3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right" vertical="center" wrapText="1"/>
    </xf>
    <xf numFmtId="181" fontId="38" fillId="0" borderId="3" xfId="8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 vertical="center" wrapText="1"/>
    </xf>
    <xf numFmtId="0" fontId="40" fillId="0" borderId="0" xfId="0" applyFont="1" applyFill="1" applyAlignment="1">
      <alignment horizontal="left" vertical="top" wrapText="1"/>
    </xf>
    <xf numFmtId="0" fontId="41" fillId="0" borderId="0" xfId="0" applyFont="1" applyFill="1" applyBorder="1" applyAlignment="1">
      <alignment horizontal="left" vertical="top" wrapText="1"/>
    </xf>
    <xf numFmtId="0" fontId="42" fillId="0" borderId="0" xfId="0" applyFont="1" applyFill="1" applyBorder="1" applyAlignment="1">
      <alignment horizontal="left" vertical="center" wrapText="1"/>
    </xf>
    <xf numFmtId="0" fontId="41" fillId="0" borderId="4" xfId="0" applyFont="1" applyFill="1" applyBorder="1" applyAlignment="1">
      <alignment horizontal="left" vertical="top" wrapText="1"/>
    </xf>
    <xf numFmtId="0" fontId="41" fillId="0" borderId="0" xfId="0" applyFont="1" applyFill="1" applyAlignment="1">
      <alignment horizontal="left" vertical="top" wrapText="1"/>
    </xf>
    <xf numFmtId="180" fontId="2" fillId="0" borderId="0" xfId="8" applyNumberFormat="1" applyFont="1" applyBorder="1" applyAlignment="1">
      <alignment horizontal="center"/>
    </xf>
    <xf numFmtId="0" fontId="25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4" fillId="0" borderId="3" xfId="0" applyFont="1" applyFill="1" applyBorder="1" applyAlignment="1" quotePrefix="1">
      <alignment horizontal="center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S8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 2 3" xfId="50"/>
    <cellStyle name="常规 2" xfId="51"/>
    <cellStyle name="常规 3" xfId="52"/>
    <cellStyle name="常规 4" xfId="53"/>
    <cellStyle name="常规 5" xfId="54"/>
    <cellStyle name="Normal" xfId="5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tel:00243-82066527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tel:00243-82066527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tel:00243-8206652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L161"/>
  <sheetViews>
    <sheetView showZeros="0" tabSelected="1" zoomScale="85" zoomScaleNormal="85" topLeftCell="A25" workbookViewId="0">
      <selection activeCell="L41" sqref="L41"/>
    </sheetView>
  </sheetViews>
  <sheetFormatPr defaultColWidth="11.4259259259259" defaultRowHeight="12" customHeight="1"/>
  <cols>
    <col min="1" max="1" width="10.7037037037037" style="5" customWidth="1"/>
    <col min="2" max="2" width="35.6851851851852" style="5" customWidth="1"/>
    <col min="3" max="3" width="26.4074074074074" style="5" customWidth="1"/>
    <col min="4" max="4" width="11" style="5" customWidth="1"/>
    <col min="5" max="5" width="19.6666666666667" style="5" customWidth="1"/>
    <col min="6" max="6" width="17.2222222222222" style="5" customWidth="1"/>
    <col min="7" max="7" width="12.2222222222222" style="99" customWidth="1"/>
    <col min="8" max="8" width="22.8888888888889" style="99" customWidth="1"/>
    <col min="9" max="16384" width="11.4259259259259" style="5"/>
  </cols>
  <sheetData>
    <row r="1" ht="24.95" customHeight="1" spans="1:8">
      <c r="A1" s="68" t="str">
        <f>_xlfn.DISPIMG("ID_E65AE71508824DF1A0EE21FE46759C99",1)</f>
        <v>=DISPIMG("ID_E65AE71508824DF1A0EE21FE46759C99",1)</v>
      </c>
      <c r="B1" s="69"/>
      <c r="C1" s="100" t="s">
        <v>0</v>
      </c>
      <c r="D1" s="71"/>
      <c r="E1" s="71"/>
      <c r="F1" s="71"/>
      <c r="G1" s="71"/>
      <c r="H1" s="72"/>
    </row>
    <row r="2" ht="24.95" customHeight="1" spans="1:8">
      <c r="A2" s="73"/>
      <c r="B2" s="74"/>
      <c r="C2" s="75"/>
      <c r="D2" s="76"/>
      <c r="E2" s="76"/>
      <c r="F2" s="76"/>
      <c r="G2" s="76"/>
      <c r="H2" s="77"/>
    </row>
    <row r="3" ht="24.95" customHeight="1" spans="1:8">
      <c r="A3" s="73"/>
      <c r="B3" s="74"/>
      <c r="C3" s="75"/>
      <c r="D3" s="76"/>
      <c r="E3" s="76"/>
      <c r="F3" s="76"/>
      <c r="G3" s="76"/>
      <c r="H3" s="77"/>
    </row>
    <row r="4" ht="24.95" customHeight="1" spans="1:8">
      <c r="A4" s="73"/>
      <c r="B4" s="74"/>
      <c r="C4" s="75"/>
      <c r="D4" s="76"/>
      <c r="E4" s="76"/>
      <c r="F4" s="76"/>
      <c r="G4" s="76"/>
      <c r="H4" s="77"/>
    </row>
    <row r="5" ht="24.95" customHeight="1" spans="1:8">
      <c r="A5" s="73"/>
      <c r="B5" s="74"/>
      <c r="C5" s="75"/>
      <c r="D5" s="76"/>
      <c r="E5" s="76"/>
      <c r="F5" s="76"/>
      <c r="G5" s="76"/>
      <c r="H5" s="77"/>
    </row>
    <row r="6" ht="24.95" customHeight="1" spans="1:8">
      <c r="A6" s="78"/>
      <c r="B6" s="79"/>
      <c r="C6" s="75"/>
      <c r="D6" s="76"/>
      <c r="E6" s="76"/>
      <c r="F6" s="76"/>
      <c r="G6" s="76"/>
      <c r="H6" s="77"/>
    </row>
    <row r="7" s="91" customFormat="1" ht="20.1" customHeight="1" spans="1:8">
      <c r="A7" s="80" t="s">
        <v>1</v>
      </c>
      <c r="B7" s="80"/>
      <c r="C7" s="81"/>
      <c r="D7" s="82" t="s">
        <v>2</v>
      </c>
      <c r="E7" s="82"/>
      <c r="F7" s="82"/>
      <c r="G7" s="82"/>
      <c r="H7" s="82"/>
    </row>
    <row r="8" s="91" customFormat="1" ht="20.1" customHeight="1" spans="1:8">
      <c r="A8" s="101" t="s">
        <v>3</v>
      </c>
      <c r="B8" s="101"/>
      <c r="C8" s="101"/>
      <c r="D8" s="82"/>
      <c r="E8" s="82"/>
      <c r="F8" s="82"/>
      <c r="G8" s="82"/>
      <c r="H8" s="82"/>
    </row>
    <row r="9" s="91" customFormat="1" ht="20.1" customHeight="1" spans="1:8">
      <c r="A9" s="102" t="s">
        <v>4</v>
      </c>
      <c r="B9" s="102"/>
      <c r="C9" s="102"/>
      <c r="D9" s="82"/>
      <c r="E9" s="82"/>
      <c r="F9" s="82"/>
      <c r="G9" s="82"/>
      <c r="H9" s="82"/>
    </row>
    <row r="10" s="91" customFormat="1" ht="20.1" customHeight="1" spans="1:8">
      <c r="A10" s="102" t="s">
        <v>5</v>
      </c>
      <c r="B10" s="102"/>
      <c r="C10" s="102"/>
      <c r="D10" s="82"/>
      <c r="E10" s="82"/>
      <c r="F10" s="82"/>
      <c r="G10" s="82"/>
      <c r="H10" s="82"/>
    </row>
    <row r="11" s="91" customFormat="1" ht="37" customHeight="1" spans="1:8">
      <c r="A11" s="103" t="s">
        <v>6</v>
      </c>
      <c r="B11" s="103"/>
      <c r="C11" s="104"/>
      <c r="D11" s="82"/>
      <c r="E11" s="82"/>
      <c r="F11" s="82"/>
      <c r="G11" s="82"/>
      <c r="H11" s="82"/>
    </row>
    <row r="12" s="92" customFormat="1" ht="20.1" customHeight="1" spans="1:38">
      <c r="A12" s="105" t="s">
        <v>7</v>
      </c>
      <c r="B12" s="105"/>
      <c r="C12" s="106"/>
      <c r="D12" s="82"/>
      <c r="E12" s="82"/>
      <c r="F12" s="82"/>
      <c r="G12" s="82"/>
      <c r="H12" s="82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</row>
    <row r="13" s="92" customFormat="1" ht="20.1" customHeight="1" spans="1:38">
      <c r="A13" s="21" t="s">
        <v>8</v>
      </c>
      <c r="B13" s="21"/>
      <c r="C13" s="26"/>
      <c r="D13" s="82"/>
      <c r="E13" s="82"/>
      <c r="F13" s="82"/>
      <c r="G13" s="82"/>
      <c r="H13" s="82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</row>
    <row r="14" s="92" customFormat="1" ht="30" customHeight="1" spans="1:38">
      <c r="A14" s="34" t="s">
        <v>9</v>
      </c>
      <c r="B14" s="34"/>
      <c r="C14" s="34"/>
      <c r="D14" s="82"/>
      <c r="E14" s="82"/>
      <c r="F14" s="82"/>
      <c r="G14" s="82"/>
      <c r="H14" s="82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</row>
    <row r="15" s="92" customFormat="1" ht="30" customHeight="1" spans="1:38">
      <c r="A15" s="107" t="s">
        <v>10</v>
      </c>
      <c r="B15" s="108"/>
      <c r="C15" s="109"/>
      <c r="D15" s="82"/>
      <c r="E15" s="82"/>
      <c r="F15" s="82"/>
      <c r="G15" s="82"/>
      <c r="H15" s="82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</row>
    <row r="16" s="92" customFormat="1" ht="30" customHeight="1" spans="1:38">
      <c r="A16" s="101" t="s">
        <v>11</v>
      </c>
      <c r="B16" s="102"/>
      <c r="C16" s="102"/>
      <c r="D16" s="82"/>
      <c r="E16" s="82"/>
      <c r="F16" s="82"/>
      <c r="G16" s="82"/>
      <c r="H16" s="82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</row>
    <row r="17" s="92" customFormat="1" ht="24.95" customHeight="1" spans="1:38">
      <c r="A17" s="105" t="s">
        <v>12</v>
      </c>
      <c r="B17" s="105"/>
      <c r="C17" s="106"/>
      <c r="D17" s="85" t="s">
        <v>13</v>
      </c>
      <c r="E17" s="85"/>
      <c r="F17" s="85"/>
      <c r="G17" s="110">
        <v>44340</v>
      </c>
      <c r="H17" s="11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</row>
    <row r="18" s="92" customFormat="1" ht="24.95" customHeight="1" spans="1:38">
      <c r="A18" s="102" t="s">
        <v>14</v>
      </c>
      <c r="B18" s="102"/>
      <c r="C18" s="102"/>
      <c r="D18" s="85" t="s">
        <v>15</v>
      </c>
      <c r="E18" s="85"/>
      <c r="F18" s="85"/>
      <c r="G18" s="86" t="s">
        <v>16</v>
      </c>
      <c r="H18" s="86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</row>
    <row r="19" s="92" customFormat="1" ht="24.95" customHeight="1" spans="1:38">
      <c r="A19" s="102" t="s">
        <v>17</v>
      </c>
      <c r="B19" s="102"/>
      <c r="C19" s="102"/>
      <c r="D19" s="85" t="s">
        <v>18</v>
      </c>
      <c r="E19" s="85"/>
      <c r="F19" s="85"/>
      <c r="G19" s="111" t="s">
        <v>19</v>
      </c>
      <c r="H19" s="111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</row>
    <row r="20" s="93" customFormat="1" ht="24.95" customHeight="1" spans="1:38">
      <c r="A20" s="102" t="s">
        <v>20</v>
      </c>
      <c r="B20" s="102"/>
      <c r="C20" s="102"/>
      <c r="D20" s="87" t="s">
        <v>21</v>
      </c>
      <c r="E20" s="88"/>
      <c r="F20" s="88"/>
      <c r="G20" s="89"/>
      <c r="H20" s="89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</row>
    <row r="21" s="94" customFormat="1" ht="40" customHeight="1" spans="1:38">
      <c r="A21" s="52" t="s">
        <v>22</v>
      </c>
      <c r="B21" s="52" t="s">
        <v>23</v>
      </c>
      <c r="C21" s="52" t="s">
        <v>24</v>
      </c>
      <c r="D21" s="52" t="s">
        <v>25</v>
      </c>
      <c r="E21" s="52" t="s">
        <v>26</v>
      </c>
      <c r="F21" s="52" t="s">
        <v>27</v>
      </c>
      <c r="G21" s="112" t="s">
        <v>28</v>
      </c>
      <c r="H21" s="112" t="s">
        <v>29</v>
      </c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</row>
    <row r="22" s="4" customFormat="1" ht="25" customHeight="1" spans="1:38">
      <c r="A22" s="56">
        <f>ROW(A22)-21</f>
        <v>1</v>
      </c>
      <c r="B22" s="113" t="s">
        <v>30</v>
      </c>
      <c r="C22" s="114" t="s">
        <v>31</v>
      </c>
      <c r="D22" s="115">
        <v>29</v>
      </c>
      <c r="E22" s="62" t="s">
        <v>32</v>
      </c>
      <c r="F22" s="116" t="s">
        <v>33</v>
      </c>
      <c r="G22" s="117">
        <v>19</v>
      </c>
      <c r="H22" s="118">
        <f>D22*G22</f>
        <v>551</v>
      </c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</row>
    <row r="23" s="4" customFormat="1" ht="25" customHeight="1" spans="1:38">
      <c r="A23" s="56">
        <f t="shared" ref="A23:A29" si="0">ROW(A23)-21</f>
        <v>2</v>
      </c>
      <c r="B23" s="119" t="s">
        <v>34</v>
      </c>
      <c r="C23" s="114" t="s">
        <v>35</v>
      </c>
      <c r="D23" s="115">
        <v>10</v>
      </c>
      <c r="E23" s="62" t="s">
        <v>32</v>
      </c>
      <c r="F23" s="116" t="s">
        <v>33</v>
      </c>
      <c r="G23" s="117">
        <v>27.5</v>
      </c>
      <c r="H23" s="118">
        <f t="shared" ref="H23:H29" si="1">D23*G23</f>
        <v>275</v>
      </c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</row>
    <row r="24" s="4" customFormat="1" ht="25" customHeight="1" spans="1:38">
      <c r="A24" s="56">
        <f t="shared" si="0"/>
        <v>3</v>
      </c>
      <c r="B24" s="119" t="s">
        <v>34</v>
      </c>
      <c r="C24" s="114" t="s">
        <v>36</v>
      </c>
      <c r="D24" s="115">
        <v>5</v>
      </c>
      <c r="E24" s="62" t="s">
        <v>32</v>
      </c>
      <c r="F24" s="116" t="s">
        <v>33</v>
      </c>
      <c r="G24" s="117">
        <v>27.5</v>
      </c>
      <c r="H24" s="118">
        <f t="shared" si="1"/>
        <v>137.5</v>
      </c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</row>
    <row r="25" s="4" customFormat="1" ht="25" customHeight="1" spans="1:38">
      <c r="A25" s="56">
        <f t="shared" si="0"/>
        <v>4</v>
      </c>
      <c r="B25" s="62" t="s">
        <v>37</v>
      </c>
      <c r="C25" s="62"/>
      <c r="D25" s="115">
        <v>1000</v>
      </c>
      <c r="E25" s="62" t="s">
        <v>38</v>
      </c>
      <c r="F25" s="116" t="s">
        <v>39</v>
      </c>
      <c r="G25" s="117">
        <v>0.2523</v>
      </c>
      <c r="H25" s="118">
        <f t="shared" si="1"/>
        <v>252.3</v>
      </c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</row>
    <row r="26" s="4" customFormat="1" ht="25" customHeight="1" spans="1:38">
      <c r="A26" s="56">
        <f t="shared" si="0"/>
        <v>5</v>
      </c>
      <c r="B26" s="120" t="s">
        <v>40</v>
      </c>
      <c r="C26" s="114" t="s">
        <v>41</v>
      </c>
      <c r="D26" s="115">
        <v>99</v>
      </c>
      <c r="E26" s="62" t="s">
        <v>32</v>
      </c>
      <c r="F26" s="116" t="s">
        <v>33</v>
      </c>
      <c r="G26" s="117">
        <v>19</v>
      </c>
      <c r="H26" s="118">
        <f t="shared" si="1"/>
        <v>1881</v>
      </c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</row>
    <row r="27" s="4" customFormat="1" ht="25" customHeight="1" spans="1:38">
      <c r="A27" s="56">
        <f t="shared" si="0"/>
        <v>6</v>
      </c>
      <c r="B27" s="120" t="s">
        <v>40</v>
      </c>
      <c r="C27" s="114" t="s">
        <v>36</v>
      </c>
      <c r="D27" s="115">
        <v>90</v>
      </c>
      <c r="E27" s="62" t="s">
        <v>32</v>
      </c>
      <c r="F27" s="116" t="s">
        <v>33</v>
      </c>
      <c r="G27" s="117">
        <v>19</v>
      </c>
      <c r="H27" s="118">
        <f t="shared" si="1"/>
        <v>1710</v>
      </c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</row>
    <row r="28" s="4" customFormat="1" ht="25" customHeight="1" spans="1:38">
      <c r="A28" s="56">
        <f t="shared" si="0"/>
        <v>7</v>
      </c>
      <c r="B28" s="120" t="s">
        <v>34</v>
      </c>
      <c r="C28" s="114" t="s">
        <v>31</v>
      </c>
      <c r="D28" s="115">
        <v>9</v>
      </c>
      <c r="E28" s="62" t="s">
        <v>32</v>
      </c>
      <c r="F28" s="116" t="s">
        <v>33</v>
      </c>
      <c r="G28" s="117">
        <v>27</v>
      </c>
      <c r="H28" s="118">
        <f t="shared" si="1"/>
        <v>243</v>
      </c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</row>
    <row r="29" s="4" customFormat="1" ht="25" customHeight="1" spans="1:38">
      <c r="A29" s="56">
        <f t="shared" si="0"/>
        <v>8</v>
      </c>
      <c r="B29" s="62" t="s">
        <v>42</v>
      </c>
      <c r="C29" s="62" t="s">
        <v>43</v>
      </c>
      <c r="D29" s="115">
        <v>16145</v>
      </c>
      <c r="E29" s="62" t="s">
        <v>44</v>
      </c>
      <c r="F29" s="116" t="s">
        <v>39</v>
      </c>
      <c r="G29" s="117">
        <v>0.8971</v>
      </c>
      <c r="H29" s="118">
        <f t="shared" si="1"/>
        <v>14483.6795</v>
      </c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</row>
    <row r="30" s="4" customFormat="1" ht="25" customHeight="1" spans="1:38">
      <c r="A30" s="56">
        <f t="shared" ref="A30:A41" si="2">ROW(A30)-21</f>
        <v>9</v>
      </c>
      <c r="B30" s="121" t="s">
        <v>45</v>
      </c>
      <c r="C30" s="122" t="s">
        <v>46</v>
      </c>
      <c r="D30" s="123">
        <v>9</v>
      </c>
      <c r="E30" s="123" t="s">
        <v>47</v>
      </c>
      <c r="F30" s="116" t="s">
        <v>33</v>
      </c>
      <c r="G30" s="124">
        <v>1733.16</v>
      </c>
      <c r="H30" s="118">
        <f t="shared" ref="H30:H41" si="3">D30*G30</f>
        <v>15598.44</v>
      </c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</row>
    <row r="31" s="4" customFormat="1" ht="25" customHeight="1" spans="1:38">
      <c r="A31" s="56">
        <f t="shared" si="2"/>
        <v>10</v>
      </c>
      <c r="B31" s="121" t="s">
        <v>45</v>
      </c>
      <c r="C31" s="122" t="s">
        <v>48</v>
      </c>
      <c r="D31" s="123">
        <v>12</v>
      </c>
      <c r="E31" s="123" t="s">
        <v>47</v>
      </c>
      <c r="F31" s="116" t="s">
        <v>33</v>
      </c>
      <c r="G31" s="124">
        <v>1407.12</v>
      </c>
      <c r="H31" s="118">
        <f t="shared" si="3"/>
        <v>16885.44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</row>
    <row r="32" s="4" customFormat="1" ht="25" customHeight="1" spans="1:38">
      <c r="A32" s="56">
        <f t="shared" si="2"/>
        <v>11</v>
      </c>
      <c r="B32" s="121" t="s">
        <v>45</v>
      </c>
      <c r="C32" s="122" t="s">
        <v>49</v>
      </c>
      <c r="D32" s="123">
        <v>12</v>
      </c>
      <c r="E32" s="123" t="s">
        <v>47</v>
      </c>
      <c r="F32" s="116" t="s">
        <v>33</v>
      </c>
      <c r="G32" s="124">
        <v>1149.72</v>
      </c>
      <c r="H32" s="118">
        <f t="shared" si="3"/>
        <v>13796.64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</row>
    <row r="33" s="4" customFormat="1" ht="25" customHeight="1" spans="1:38">
      <c r="A33" s="56">
        <f t="shared" si="2"/>
        <v>12</v>
      </c>
      <c r="B33" s="121" t="s">
        <v>45</v>
      </c>
      <c r="C33" s="122" t="s">
        <v>50</v>
      </c>
      <c r="D33" s="123">
        <v>20</v>
      </c>
      <c r="E33" s="123" t="s">
        <v>47</v>
      </c>
      <c r="F33" s="116" t="s">
        <v>33</v>
      </c>
      <c r="G33" s="124">
        <v>737.88</v>
      </c>
      <c r="H33" s="118">
        <f t="shared" si="3"/>
        <v>14757.6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</row>
    <row r="34" s="4" customFormat="1" ht="25" customHeight="1" spans="1:38">
      <c r="A34" s="56">
        <f t="shared" si="2"/>
        <v>13</v>
      </c>
      <c r="B34" s="121" t="s">
        <v>51</v>
      </c>
      <c r="C34" s="125" t="s">
        <v>52</v>
      </c>
      <c r="D34" s="123">
        <v>14</v>
      </c>
      <c r="E34" s="123" t="s">
        <v>47</v>
      </c>
      <c r="F34" s="116" t="s">
        <v>33</v>
      </c>
      <c r="G34" s="124">
        <v>203.22</v>
      </c>
      <c r="H34" s="118">
        <f t="shared" si="3"/>
        <v>2845.08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</row>
    <row r="35" s="4" customFormat="1" ht="25" customHeight="1" spans="1:38">
      <c r="A35" s="56">
        <f t="shared" si="2"/>
        <v>14</v>
      </c>
      <c r="B35" s="126" t="s">
        <v>53</v>
      </c>
      <c r="C35" s="125" t="s">
        <v>54</v>
      </c>
      <c r="D35" s="123">
        <v>40</v>
      </c>
      <c r="E35" s="123" t="s">
        <v>47</v>
      </c>
      <c r="F35" s="116" t="s">
        <v>33</v>
      </c>
      <c r="G35" s="124">
        <v>43.64</v>
      </c>
      <c r="H35" s="118">
        <f t="shared" si="3"/>
        <v>1745.6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</row>
    <row r="36" s="4" customFormat="1" ht="25" customHeight="1" spans="1:38">
      <c r="A36" s="56">
        <f t="shared" si="2"/>
        <v>15</v>
      </c>
      <c r="B36" s="126" t="s">
        <v>53</v>
      </c>
      <c r="C36" s="125" t="s">
        <v>55</v>
      </c>
      <c r="D36" s="123">
        <v>67</v>
      </c>
      <c r="E36" s="123" t="s">
        <v>47</v>
      </c>
      <c r="F36" s="116" t="s">
        <v>33</v>
      </c>
      <c r="G36" s="124">
        <v>25.79</v>
      </c>
      <c r="H36" s="118">
        <f t="shared" si="3"/>
        <v>1727.93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</row>
    <row r="37" s="4" customFormat="1" ht="25" customHeight="1" spans="1:38">
      <c r="A37" s="56">
        <f t="shared" si="2"/>
        <v>16</v>
      </c>
      <c r="B37" s="126" t="s">
        <v>56</v>
      </c>
      <c r="C37" s="127" t="s">
        <v>57</v>
      </c>
      <c r="D37" s="123">
        <v>54</v>
      </c>
      <c r="E37" s="123" t="s">
        <v>47</v>
      </c>
      <c r="F37" s="116" t="s">
        <v>33</v>
      </c>
      <c r="G37" s="124">
        <v>425.43</v>
      </c>
      <c r="H37" s="118">
        <f t="shared" si="3"/>
        <v>22973.22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</row>
    <row r="38" s="4" customFormat="1" ht="25" customHeight="1" spans="1:38">
      <c r="A38" s="56">
        <f t="shared" si="2"/>
        <v>17</v>
      </c>
      <c r="B38" s="126" t="s">
        <v>58</v>
      </c>
      <c r="C38" s="127" t="s">
        <v>59</v>
      </c>
      <c r="D38" s="123">
        <v>67</v>
      </c>
      <c r="E38" s="123" t="s">
        <v>47</v>
      </c>
      <c r="F38" s="116" t="s">
        <v>33</v>
      </c>
      <c r="G38" s="124">
        <v>165.21</v>
      </c>
      <c r="H38" s="118">
        <f t="shared" si="3"/>
        <v>11069.07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</row>
    <row r="39" s="4" customFormat="1" ht="25" customHeight="1" spans="1:38">
      <c r="A39" s="56">
        <f t="shared" si="2"/>
        <v>18</v>
      </c>
      <c r="B39" s="126" t="s">
        <v>56</v>
      </c>
      <c r="C39" s="128" t="s">
        <v>60</v>
      </c>
      <c r="D39" s="123">
        <v>12</v>
      </c>
      <c r="E39" s="123" t="s">
        <v>47</v>
      </c>
      <c r="F39" s="116" t="s">
        <v>33</v>
      </c>
      <c r="G39" s="124">
        <v>645.79</v>
      </c>
      <c r="H39" s="118">
        <f t="shared" si="3"/>
        <v>7749.48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</row>
    <row r="40" s="4" customFormat="1" ht="25" customHeight="1" spans="1:38">
      <c r="A40" s="56">
        <f t="shared" si="2"/>
        <v>19</v>
      </c>
      <c r="B40" s="129" t="s">
        <v>61</v>
      </c>
      <c r="C40" s="128" t="s">
        <v>62</v>
      </c>
      <c r="D40" s="123">
        <v>42</v>
      </c>
      <c r="E40" s="123" t="s">
        <v>47</v>
      </c>
      <c r="F40" s="116" t="s">
        <v>33</v>
      </c>
      <c r="G40" s="124">
        <v>55.84</v>
      </c>
      <c r="H40" s="118">
        <f t="shared" si="3"/>
        <v>2345.28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</row>
    <row r="41" s="4" customFormat="1" ht="25" customHeight="1" spans="1:38">
      <c r="A41" s="56">
        <f t="shared" si="2"/>
        <v>20</v>
      </c>
      <c r="B41" s="130" t="s">
        <v>56</v>
      </c>
      <c r="C41" s="127" t="s">
        <v>63</v>
      </c>
      <c r="D41" s="123">
        <v>27</v>
      </c>
      <c r="E41" s="123" t="s">
        <v>47</v>
      </c>
      <c r="F41" s="116" t="s">
        <v>33</v>
      </c>
      <c r="G41" s="124">
        <v>285.73</v>
      </c>
      <c r="H41" s="118">
        <f t="shared" si="3"/>
        <v>7714.71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</row>
    <row r="42" s="61" customFormat="1" ht="29" customHeight="1" spans="1:8">
      <c r="A42" s="131" t="s">
        <v>64</v>
      </c>
      <c r="B42" s="131"/>
      <c r="C42" s="131"/>
      <c r="D42" s="131"/>
      <c r="E42" s="131"/>
      <c r="F42" s="131"/>
      <c r="G42" s="131"/>
      <c r="H42" s="132">
        <f>SUM(H22:H41)</f>
        <v>138741.9695</v>
      </c>
    </row>
    <row r="43" s="61" customFormat="1" ht="29" customHeight="1" spans="1:8">
      <c r="A43" s="131" t="s">
        <v>65</v>
      </c>
      <c r="B43" s="131"/>
      <c r="C43" s="131"/>
      <c r="D43" s="131"/>
      <c r="E43" s="131"/>
      <c r="F43" s="131"/>
      <c r="G43" s="131"/>
      <c r="H43" s="132">
        <v>21000</v>
      </c>
    </row>
    <row r="44" s="61" customFormat="1" ht="29" customHeight="1" spans="1:8">
      <c r="A44" s="131" t="s">
        <v>66</v>
      </c>
      <c r="B44" s="131"/>
      <c r="C44" s="131"/>
      <c r="D44" s="131"/>
      <c r="E44" s="131"/>
      <c r="F44" s="131"/>
      <c r="G44" s="131"/>
      <c r="H44" s="132">
        <f>SUM(H42:H43)</f>
        <v>159741.9695</v>
      </c>
    </row>
    <row r="45" s="95" customFormat="1" ht="25" customHeight="1" spans="1:8">
      <c r="A45" s="133" t="s">
        <v>67</v>
      </c>
      <c r="B45" s="133"/>
      <c r="C45" s="98"/>
      <c r="D45" s="98"/>
      <c r="E45" s="98"/>
      <c r="F45" s="98"/>
      <c r="G45" s="98"/>
      <c r="H45" s="98"/>
    </row>
    <row r="46" s="95" customFormat="1" ht="25" customHeight="1" spans="1:8">
      <c r="A46" s="133" t="s">
        <v>68</v>
      </c>
      <c r="B46" s="133"/>
      <c r="C46" s="98"/>
      <c r="D46" s="98"/>
      <c r="E46" s="98"/>
      <c r="F46" s="98"/>
      <c r="G46" s="98"/>
      <c r="H46" s="98"/>
    </row>
    <row r="47" s="95" customFormat="1" ht="25" customHeight="1" spans="1:8">
      <c r="A47" s="133" t="s">
        <v>69</v>
      </c>
      <c r="B47" s="133"/>
      <c r="C47" s="98"/>
      <c r="D47" s="98"/>
      <c r="E47" s="98"/>
      <c r="F47" s="98"/>
      <c r="G47" s="98"/>
      <c r="H47" s="98"/>
    </row>
    <row r="48" s="95" customFormat="1" ht="25" customHeight="1" spans="1:8">
      <c r="A48" s="133" t="s">
        <v>70</v>
      </c>
      <c r="B48" s="133"/>
      <c r="C48" s="98"/>
      <c r="D48" s="98"/>
      <c r="E48" s="98"/>
      <c r="F48" s="98"/>
      <c r="G48" s="98"/>
      <c r="H48" s="98"/>
    </row>
    <row r="49" s="95" customFormat="1" ht="25" customHeight="1" spans="1:8">
      <c r="A49" s="133" t="s">
        <v>71</v>
      </c>
      <c r="B49" s="133"/>
      <c r="C49" s="98"/>
      <c r="D49" s="98"/>
      <c r="E49" s="98"/>
      <c r="F49" s="98"/>
      <c r="G49" s="98"/>
      <c r="H49" s="98"/>
    </row>
    <row r="50" s="96" customFormat="1" ht="25" hidden="1" customHeight="1" spans="1:8">
      <c r="A50" s="134" t="s">
        <v>72</v>
      </c>
      <c r="B50" s="134"/>
      <c r="C50" s="135"/>
      <c r="D50" s="135"/>
      <c r="E50" s="135"/>
      <c r="F50" s="136"/>
      <c r="G50" s="135"/>
      <c r="H50" s="135"/>
    </row>
    <row r="51" s="97" customFormat="1" ht="25" customHeight="1" spans="1:8">
      <c r="A51" s="135"/>
      <c r="B51" s="135"/>
      <c r="C51" s="135"/>
      <c r="D51" s="135"/>
      <c r="E51" s="135"/>
      <c r="F51" s="135"/>
      <c r="G51" s="135"/>
      <c r="H51" s="135"/>
    </row>
    <row r="52" s="97" customFormat="1" ht="25" customHeight="1" spans="1:8">
      <c r="A52" s="137"/>
      <c r="B52" s="138"/>
      <c r="C52" s="138"/>
      <c r="D52" s="138"/>
      <c r="E52" s="138"/>
      <c r="F52" s="138"/>
      <c r="G52" s="138"/>
      <c r="H52" s="138"/>
    </row>
    <row r="53" s="98" customFormat="1" ht="15.6" spans="7:8">
      <c r="G53" s="139"/>
      <c r="H53" s="139"/>
    </row>
    <row r="54" s="98" customFormat="1" ht="15.6" spans="7:8">
      <c r="G54" s="139"/>
      <c r="H54" s="139"/>
    </row>
    <row r="55" s="98" customFormat="1" ht="15.6" spans="7:8">
      <c r="G55" s="139"/>
      <c r="H55" s="139"/>
    </row>
    <row r="56" s="98" customFormat="1" ht="15.6" spans="7:8">
      <c r="G56" s="139"/>
      <c r="H56" s="139"/>
    </row>
    <row r="57" s="98" customFormat="1" ht="15.6" spans="7:8">
      <c r="G57" s="139"/>
      <c r="H57" s="139"/>
    </row>
    <row r="58" s="98" customFormat="1" ht="15.6" spans="7:8">
      <c r="G58" s="139"/>
      <c r="H58" s="139"/>
    </row>
    <row r="59" s="98" customFormat="1" ht="15.6" spans="7:8">
      <c r="G59" s="139"/>
      <c r="H59" s="139"/>
    </row>
    <row r="60" s="98" customFormat="1" ht="15.6" spans="7:8">
      <c r="G60" s="139"/>
      <c r="H60" s="139"/>
    </row>
    <row r="61" s="98" customFormat="1" ht="15.6" spans="7:8">
      <c r="G61" s="139"/>
      <c r="H61" s="139"/>
    </row>
    <row r="62" s="98" customFormat="1" ht="15.6" spans="7:8">
      <c r="G62" s="139"/>
      <c r="H62" s="139"/>
    </row>
    <row r="63" s="98" customFormat="1" ht="15.6" spans="7:8">
      <c r="G63" s="139"/>
      <c r="H63" s="139"/>
    </row>
    <row r="64" s="98" customFormat="1" ht="15.6" spans="7:8">
      <c r="G64" s="139"/>
      <c r="H64" s="139"/>
    </row>
    <row r="65" s="98" customFormat="1" ht="15.6" spans="7:8">
      <c r="G65" s="139"/>
      <c r="H65" s="139"/>
    </row>
    <row r="66" s="98" customFormat="1" ht="15.6" spans="7:8">
      <c r="G66" s="139"/>
      <c r="H66" s="139"/>
    </row>
    <row r="67" s="98" customFormat="1" ht="15.6" spans="7:8">
      <c r="G67" s="139"/>
      <c r="H67" s="139"/>
    </row>
    <row r="68" s="98" customFormat="1" ht="15.6" spans="7:8">
      <c r="G68" s="139"/>
      <c r="H68" s="139"/>
    </row>
    <row r="69" s="98" customFormat="1" ht="15.6" spans="7:8">
      <c r="G69" s="139"/>
      <c r="H69" s="139"/>
    </row>
    <row r="70" s="98" customFormat="1" ht="15.6" spans="7:8">
      <c r="G70" s="139"/>
      <c r="H70" s="139"/>
    </row>
    <row r="71" s="98" customFormat="1" ht="15.6" spans="7:8">
      <c r="G71" s="139"/>
      <c r="H71" s="139"/>
    </row>
    <row r="72" s="98" customFormat="1" ht="15.6" spans="7:8">
      <c r="G72" s="139"/>
      <c r="H72" s="139"/>
    </row>
    <row r="73" s="98" customFormat="1" ht="15.6" spans="7:8">
      <c r="G73" s="139"/>
      <c r="H73" s="139"/>
    </row>
    <row r="74" s="98" customFormat="1" ht="15.6" spans="7:8">
      <c r="G74" s="139"/>
      <c r="H74" s="139"/>
    </row>
    <row r="75" s="98" customFormat="1" ht="15.6" spans="7:8">
      <c r="G75" s="139"/>
      <c r="H75" s="139"/>
    </row>
    <row r="76" s="98" customFormat="1" ht="15.6" spans="7:8">
      <c r="G76" s="139"/>
      <c r="H76" s="139"/>
    </row>
    <row r="77" s="98" customFormat="1" ht="15.6" spans="7:8">
      <c r="G77" s="139"/>
      <c r="H77" s="139"/>
    </row>
    <row r="78" s="98" customFormat="1" ht="15.6" spans="7:8">
      <c r="G78" s="139"/>
      <c r="H78" s="139"/>
    </row>
    <row r="79" s="98" customFormat="1" ht="15.6" spans="7:8">
      <c r="G79" s="139"/>
      <c r="H79" s="139"/>
    </row>
    <row r="80" s="98" customFormat="1" ht="15.6" spans="7:8">
      <c r="G80" s="139"/>
      <c r="H80" s="139"/>
    </row>
    <row r="81" s="98" customFormat="1" ht="15.6" spans="7:8">
      <c r="G81" s="139"/>
      <c r="H81" s="139"/>
    </row>
    <row r="82" s="98" customFormat="1" ht="15.6" spans="7:8">
      <c r="G82" s="139"/>
      <c r="H82" s="139"/>
    </row>
    <row r="83" s="98" customFormat="1" ht="15.6" spans="7:8">
      <c r="G83" s="139"/>
      <c r="H83" s="139"/>
    </row>
    <row r="84" s="98" customFormat="1" ht="15.6" spans="7:8">
      <c r="G84" s="139"/>
      <c r="H84" s="139"/>
    </row>
    <row r="85" s="98" customFormat="1" ht="15.6" spans="7:8">
      <c r="G85" s="139"/>
      <c r="H85" s="139"/>
    </row>
    <row r="86" s="98" customFormat="1" ht="15.6" spans="7:8">
      <c r="G86" s="139"/>
      <c r="H86" s="139"/>
    </row>
    <row r="87" s="98" customFormat="1" ht="15.6" spans="7:8">
      <c r="G87" s="139"/>
      <c r="H87" s="139"/>
    </row>
    <row r="88" s="98" customFormat="1" ht="15.6" spans="7:8">
      <c r="G88" s="139"/>
      <c r="H88" s="139"/>
    </row>
    <row r="89" s="98" customFormat="1" ht="15.6" spans="7:8">
      <c r="G89" s="139"/>
      <c r="H89" s="139"/>
    </row>
    <row r="90" s="98" customFormat="1" ht="15.6" spans="7:8">
      <c r="G90" s="139"/>
      <c r="H90" s="139"/>
    </row>
    <row r="91" s="98" customFormat="1" ht="15.6" spans="7:8">
      <c r="G91" s="139"/>
      <c r="H91" s="139"/>
    </row>
    <row r="92" s="98" customFormat="1" ht="15.6" spans="7:8">
      <c r="G92" s="139"/>
      <c r="H92" s="139"/>
    </row>
    <row r="93" s="98" customFormat="1" ht="15.6" spans="7:8">
      <c r="G93" s="139"/>
      <c r="H93" s="139"/>
    </row>
    <row r="94" s="98" customFormat="1" ht="15.6" spans="7:8">
      <c r="G94" s="139"/>
      <c r="H94" s="139"/>
    </row>
    <row r="95" s="98" customFormat="1" ht="15.6" spans="7:8">
      <c r="G95" s="139"/>
      <c r="H95" s="139"/>
    </row>
    <row r="96" s="98" customFormat="1" ht="15.6" spans="7:8">
      <c r="G96" s="139"/>
      <c r="H96" s="139"/>
    </row>
    <row r="97" s="98" customFormat="1" ht="15.6" spans="7:8">
      <c r="G97" s="139"/>
      <c r="H97" s="139"/>
    </row>
    <row r="98" s="98" customFormat="1" ht="15.6" spans="7:8">
      <c r="G98" s="139"/>
      <c r="H98" s="139"/>
    </row>
    <row r="99" s="98" customFormat="1" ht="15.6" spans="7:8">
      <c r="G99" s="139"/>
      <c r="H99" s="139"/>
    </row>
    <row r="100" s="98" customFormat="1" ht="15.6" spans="7:8">
      <c r="G100" s="139"/>
      <c r="H100" s="139"/>
    </row>
    <row r="101" s="98" customFormat="1" ht="15.6" spans="7:8">
      <c r="G101" s="139"/>
      <c r="H101" s="139"/>
    </row>
    <row r="102" s="98" customFormat="1" ht="15.6" spans="7:8">
      <c r="G102" s="139"/>
      <c r="H102" s="139"/>
    </row>
    <row r="103" s="98" customFormat="1" ht="15.6" spans="7:8">
      <c r="G103" s="139"/>
      <c r="H103" s="139"/>
    </row>
    <row r="104" s="98" customFormat="1" ht="15.6" spans="7:8">
      <c r="G104" s="139"/>
      <c r="H104" s="139"/>
    </row>
    <row r="105" s="98" customFormat="1" ht="15.6" spans="7:8">
      <c r="G105" s="139"/>
      <c r="H105" s="139"/>
    </row>
    <row r="106" s="98" customFormat="1" ht="15.6" spans="7:8">
      <c r="G106" s="139"/>
      <c r="H106" s="139"/>
    </row>
    <row r="107" s="98" customFormat="1" ht="15.6" spans="7:8">
      <c r="G107" s="139"/>
      <c r="H107" s="139"/>
    </row>
    <row r="108" s="98" customFormat="1" ht="15.6" spans="7:8">
      <c r="G108" s="139"/>
      <c r="H108" s="139"/>
    </row>
    <row r="109" s="98" customFormat="1" ht="15.6" spans="7:8">
      <c r="G109" s="139"/>
      <c r="H109" s="139"/>
    </row>
    <row r="110" s="98" customFormat="1" ht="15.6" spans="7:8">
      <c r="G110" s="139"/>
      <c r="H110" s="139"/>
    </row>
    <row r="111" s="98" customFormat="1" ht="15.6" spans="7:8">
      <c r="G111" s="139"/>
      <c r="H111" s="139"/>
    </row>
    <row r="112" s="98" customFormat="1" ht="15.6" spans="7:8">
      <c r="G112" s="139"/>
      <c r="H112" s="139"/>
    </row>
    <row r="113" s="98" customFormat="1" ht="15.6" spans="7:8">
      <c r="G113" s="139"/>
      <c r="H113" s="139"/>
    </row>
    <row r="114" s="98" customFormat="1" ht="15.6" spans="7:8">
      <c r="G114" s="139"/>
      <c r="H114" s="139"/>
    </row>
    <row r="115" s="98" customFormat="1" ht="15.6" spans="7:8">
      <c r="G115" s="139"/>
      <c r="H115" s="139"/>
    </row>
    <row r="116" s="98" customFormat="1" ht="15.6" spans="7:8">
      <c r="G116" s="139"/>
      <c r="H116" s="139"/>
    </row>
    <row r="117" s="98" customFormat="1" ht="15.6" spans="7:8">
      <c r="G117" s="139"/>
      <c r="H117" s="139"/>
    </row>
    <row r="118" s="98" customFormat="1" ht="15.6" spans="7:8">
      <c r="G118" s="139"/>
      <c r="H118" s="139"/>
    </row>
    <row r="119" s="98" customFormat="1" ht="15.6" spans="7:8">
      <c r="G119" s="139"/>
      <c r="H119" s="139"/>
    </row>
    <row r="120" s="98" customFormat="1" ht="15.6" spans="7:8">
      <c r="G120" s="139"/>
      <c r="H120" s="139"/>
    </row>
    <row r="121" s="98" customFormat="1" ht="15.6" spans="7:8">
      <c r="G121" s="139"/>
      <c r="H121" s="139"/>
    </row>
    <row r="122" s="98" customFormat="1" ht="15.6" spans="7:8">
      <c r="G122" s="139"/>
      <c r="H122" s="139"/>
    </row>
    <row r="123" s="98" customFormat="1" ht="15.6" spans="7:8">
      <c r="G123" s="139"/>
      <c r="H123" s="139"/>
    </row>
    <row r="124" s="98" customFormat="1" ht="15.6" spans="7:8">
      <c r="G124" s="139"/>
      <c r="H124" s="139"/>
    </row>
    <row r="125" s="98" customFormat="1" ht="15.6" spans="7:8">
      <c r="G125" s="139"/>
      <c r="H125" s="139"/>
    </row>
    <row r="126" ht="15.6" spans="1:38">
      <c r="A126" s="98"/>
      <c r="B126" s="98"/>
      <c r="C126" s="98"/>
      <c r="D126" s="98"/>
      <c r="E126" s="98"/>
      <c r="F126" s="98"/>
      <c r="G126" s="139"/>
      <c r="H126" s="139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</row>
    <row r="127" ht="15.6" spans="1:38">
      <c r="A127" s="98"/>
      <c r="B127" s="98"/>
      <c r="C127" s="98"/>
      <c r="D127" s="98"/>
      <c r="E127" s="98"/>
      <c r="F127" s="98"/>
      <c r="G127" s="139"/>
      <c r="H127" s="139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</row>
    <row r="128" ht="15.6" spans="1:38">
      <c r="A128" s="98"/>
      <c r="B128" s="98"/>
      <c r="C128" s="98"/>
      <c r="D128" s="98"/>
      <c r="E128" s="98"/>
      <c r="F128" s="98"/>
      <c r="G128" s="139"/>
      <c r="H128" s="139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98"/>
      <c r="AJ128" s="98"/>
      <c r="AK128" s="98"/>
      <c r="AL128" s="98"/>
    </row>
    <row r="129" ht="15.6" spans="1:38">
      <c r="A129" s="98"/>
      <c r="B129" s="98"/>
      <c r="C129" s="98"/>
      <c r="D129" s="98"/>
      <c r="E129" s="98"/>
      <c r="F129" s="98"/>
      <c r="G129" s="139"/>
      <c r="H129" s="139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98"/>
      <c r="AJ129" s="98"/>
      <c r="AK129" s="98"/>
      <c r="AL129" s="98"/>
    </row>
    <row r="130" ht="15.6" spans="1:38">
      <c r="A130" s="98"/>
      <c r="B130" s="98"/>
      <c r="C130" s="98"/>
      <c r="D130" s="98"/>
      <c r="E130" s="98"/>
      <c r="F130" s="98"/>
      <c r="G130" s="139"/>
      <c r="H130" s="139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98"/>
      <c r="AJ130" s="98"/>
      <c r="AK130" s="98"/>
      <c r="AL130" s="98"/>
    </row>
    <row r="131" ht="15.6" spans="1:38">
      <c r="A131" s="98"/>
      <c r="B131" s="98"/>
      <c r="C131" s="98"/>
      <c r="D131" s="98"/>
      <c r="E131" s="98"/>
      <c r="F131" s="98"/>
      <c r="G131" s="139"/>
      <c r="H131" s="139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8"/>
      <c r="AF131" s="98"/>
      <c r="AG131" s="98"/>
      <c r="AH131" s="98"/>
      <c r="AI131" s="98"/>
      <c r="AJ131" s="98"/>
      <c r="AK131" s="98"/>
      <c r="AL131" s="98"/>
    </row>
    <row r="132" ht="15.6" spans="1:38">
      <c r="A132" s="98"/>
      <c r="B132" s="98"/>
      <c r="C132" s="98"/>
      <c r="D132" s="98"/>
      <c r="E132" s="98"/>
      <c r="F132" s="98"/>
      <c r="G132" s="139"/>
      <c r="H132" s="139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98"/>
      <c r="AJ132" s="98"/>
      <c r="AK132" s="98"/>
      <c r="AL132" s="98"/>
    </row>
    <row r="133" ht="15.6" spans="1:38">
      <c r="A133" s="98"/>
      <c r="B133" s="98"/>
      <c r="C133" s="98"/>
      <c r="D133" s="98"/>
      <c r="E133" s="98"/>
      <c r="F133" s="98"/>
      <c r="G133" s="139"/>
      <c r="H133" s="139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  <c r="AD133" s="98"/>
      <c r="AE133" s="98"/>
      <c r="AF133" s="98"/>
      <c r="AG133" s="98"/>
      <c r="AH133" s="98"/>
      <c r="AI133" s="98"/>
      <c r="AJ133" s="98"/>
      <c r="AK133" s="98"/>
      <c r="AL133" s="98"/>
    </row>
    <row r="134" ht="15.6" spans="1:38">
      <c r="A134" s="98"/>
      <c r="B134" s="98"/>
      <c r="C134" s="98"/>
      <c r="D134" s="98"/>
      <c r="E134" s="98"/>
      <c r="F134" s="98"/>
      <c r="G134" s="139"/>
      <c r="H134" s="139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  <c r="AI134" s="98"/>
      <c r="AJ134" s="98"/>
      <c r="AK134" s="98"/>
      <c r="AL134" s="98"/>
    </row>
    <row r="135" ht="15.6" spans="1:38">
      <c r="A135" s="98"/>
      <c r="B135" s="98"/>
      <c r="C135" s="98"/>
      <c r="D135" s="98"/>
      <c r="E135" s="98"/>
      <c r="F135" s="98"/>
      <c r="G135" s="139"/>
      <c r="H135" s="139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  <c r="AF135" s="98"/>
      <c r="AG135" s="98"/>
      <c r="AH135" s="98"/>
      <c r="AI135" s="98"/>
      <c r="AJ135" s="98"/>
      <c r="AK135" s="98"/>
      <c r="AL135" s="98"/>
    </row>
    <row r="136" ht="15.6" spans="1:38">
      <c r="A136" s="98"/>
      <c r="B136" s="98"/>
      <c r="C136" s="98"/>
      <c r="D136" s="98"/>
      <c r="E136" s="98"/>
      <c r="F136" s="98"/>
      <c r="G136" s="139"/>
      <c r="H136" s="139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  <c r="AF136" s="98"/>
      <c r="AG136" s="98"/>
      <c r="AH136" s="98"/>
      <c r="AI136" s="98"/>
      <c r="AJ136" s="98"/>
      <c r="AK136" s="98"/>
      <c r="AL136" s="98"/>
    </row>
    <row r="137" ht="15.6" spans="1:38">
      <c r="A137" s="98"/>
      <c r="B137" s="98"/>
      <c r="C137" s="98"/>
      <c r="D137" s="98"/>
      <c r="E137" s="98"/>
      <c r="F137" s="98"/>
      <c r="G137" s="139"/>
      <c r="H137" s="139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98"/>
      <c r="AE137" s="98"/>
      <c r="AF137" s="98"/>
      <c r="AG137" s="98"/>
      <c r="AH137" s="98"/>
      <c r="AI137" s="98"/>
      <c r="AJ137" s="98"/>
      <c r="AK137" s="98"/>
      <c r="AL137" s="98"/>
    </row>
    <row r="138" ht="15.6" spans="1:38">
      <c r="A138" s="98"/>
      <c r="B138" s="98"/>
      <c r="C138" s="98"/>
      <c r="D138" s="98"/>
      <c r="E138" s="98"/>
      <c r="F138" s="98"/>
      <c r="G138" s="139"/>
      <c r="H138" s="139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98"/>
      <c r="AK138" s="98"/>
      <c r="AL138" s="98"/>
    </row>
    <row r="139" ht="15.6" spans="1:38">
      <c r="A139" s="98"/>
      <c r="B139" s="98"/>
      <c r="C139" s="98"/>
      <c r="D139" s="98"/>
      <c r="E139" s="98"/>
      <c r="F139" s="98"/>
      <c r="G139" s="139"/>
      <c r="H139" s="139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  <c r="AI139" s="98"/>
      <c r="AJ139" s="98"/>
      <c r="AK139" s="98"/>
      <c r="AL139" s="98"/>
    </row>
    <row r="140" ht="15.6" spans="1:38">
      <c r="A140" s="98"/>
      <c r="B140" s="98"/>
      <c r="C140" s="98"/>
      <c r="D140" s="98"/>
      <c r="E140" s="98"/>
      <c r="F140" s="98"/>
      <c r="G140" s="139"/>
      <c r="H140" s="139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98"/>
      <c r="AG140" s="98"/>
      <c r="AH140" s="98"/>
      <c r="AI140" s="98"/>
      <c r="AJ140" s="98"/>
      <c r="AK140" s="98"/>
      <c r="AL140" s="98"/>
    </row>
    <row r="141" ht="15.6" spans="1:38">
      <c r="A141" s="98"/>
      <c r="B141" s="98"/>
      <c r="C141" s="98"/>
      <c r="D141" s="98"/>
      <c r="E141" s="98"/>
      <c r="F141" s="98"/>
      <c r="G141" s="139"/>
      <c r="H141" s="139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/>
      <c r="AJ141" s="98"/>
      <c r="AK141" s="98"/>
      <c r="AL141" s="98"/>
    </row>
    <row r="142" ht="15.6" spans="1:38">
      <c r="A142" s="98"/>
      <c r="B142" s="98"/>
      <c r="C142" s="98"/>
      <c r="D142" s="98"/>
      <c r="E142" s="98"/>
      <c r="F142" s="98"/>
      <c r="G142" s="139"/>
      <c r="H142" s="139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  <c r="AD142" s="98"/>
      <c r="AE142" s="98"/>
      <c r="AF142" s="98"/>
      <c r="AG142" s="98"/>
      <c r="AH142" s="98"/>
      <c r="AI142" s="98"/>
      <c r="AJ142" s="98"/>
      <c r="AK142" s="98"/>
      <c r="AL142" s="98"/>
    </row>
    <row r="143" ht="15.6" spans="1:38">
      <c r="A143" s="98"/>
      <c r="B143" s="98"/>
      <c r="C143" s="98"/>
      <c r="D143" s="98"/>
      <c r="E143" s="98"/>
      <c r="F143" s="98"/>
      <c r="G143" s="139"/>
      <c r="H143" s="139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  <c r="AI143" s="98"/>
      <c r="AJ143" s="98"/>
      <c r="AK143" s="98"/>
      <c r="AL143" s="98"/>
    </row>
    <row r="144" ht="15.6" spans="1:38">
      <c r="A144" s="98"/>
      <c r="B144" s="98"/>
      <c r="C144" s="98"/>
      <c r="D144" s="98"/>
      <c r="E144" s="98"/>
      <c r="F144" s="98"/>
      <c r="G144" s="139"/>
      <c r="H144" s="139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  <c r="AI144" s="98"/>
      <c r="AJ144" s="98"/>
      <c r="AK144" s="98"/>
      <c r="AL144" s="98"/>
    </row>
    <row r="145" ht="15.6" spans="1:38">
      <c r="A145" s="98"/>
      <c r="B145" s="98"/>
      <c r="C145" s="98"/>
      <c r="D145" s="98"/>
      <c r="E145" s="98"/>
      <c r="F145" s="98"/>
      <c r="G145" s="139"/>
      <c r="H145" s="139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  <c r="AK145" s="98"/>
      <c r="AL145" s="98"/>
    </row>
    <row r="146" ht="15.6" spans="1:38">
      <c r="A146" s="98"/>
      <c r="B146" s="98"/>
      <c r="C146" s="98"/>
      <c r="D146" s="98"/>
      <c r="E146" s="98"/>
      <c r="F146" s="98"/>
      <c r="G146" s="139"/>
      <c r="H146" s="139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98"/>
      <c r="AJ146" s="98"/>
      <c r="AK146" s="98"/>
      <c r="AL146" s="98"/>
    </row>
    <row r="147" ht="15.6" spans="1:38">
      <c r="A147" s="98"/>
      <c r="B147" s="98"/>
      <c r="C147" s="98"/>
      <c r="D147" s="98"/>
      <c r="E147" s="98"/>
      <c r="F147" s="98"/>
      <c r="G147" s="139"/>
      <c r="H147" s="139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8"/>
      <c r="AJ147" s="98"/>
      <c r="AK147" s="98"/>
      <c r="AL147" s="98"/>
    </row>
    <row r="148" ht="15.6" spans="1:38">
      <c r="A148" s="98"/>
      <c r="B148" s="98"/>
      <c r="C148" s="98"/>
      <c r="D148" s="98"/>
      <c r="E148" s="98"/>
      <c r="F148" s="98"/>
      <c r="G148" s="139"/>
      <c r="H148" s="139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</row>
    <row r="149" ht="15.6" spans="1:38">
      <c r="A149" s="98"/>
      <c r="B149" s="98"/>
      <c r="C149" s="98"/>
      <c r="D149" s="98"/>
      <c r="E149" s="98"/>
      <c r="F149" s="98"/>
      <c r="G149" s="139"/>
      <c r="H149" s="139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  <c r="AK149" s="98"/>
      <c r="AL149" s="98"/>
    </row>
    <row r="150" ht="15.6" spans="1:38">
      <c r="A150" s="98"/>
      <c r="B150" s="98"/>
      <c r="C150" s="98"/>
      <c r="D150" s="98"/>
      <c r="E150" s="98"/>
      <c r="F150" s="98"/>
      <c r="G150" s="139"/>
      <c r="H150" s="139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</row>
    <row r="151" ht="15.6" spans="1:38">
      <c r="A151" s="98"/>
      <c r="B151" s="98"/>
      <c r="C151" s="98"/>
      <c r="D151" s="98"/>
      <c r="E151" s="98"/>
      <c r="F151" s="98"/>
      <c r="G151" s="139"/>
      <c r="H151" s="139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</row>
    <row r="152" ht="15.6" spans="1:38">
      <c r="A152" s="98"/>
      <c r="B152" s="98"/>
      <c r="C152" s="98"/>
      <c r="D152" s="98"/>
      <c r="E152" s="98"/>
      <c r="F152" s="98"/>
      <c r="G152" s="139"/>
      <c r="H152" s="139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</row>
    <row r="153" ht="15.6" spans="1:38">
      <c r="A153" s="98"/>
      <c r="B153" s="98"/>
      <c r="C153" s="98"/>
      <c r="D153" s="98"/>
      <c r="E153" s="98"/>
      <c r="F153" s="98"/>
      <c r="G153" s="139"/>
      <c r="H153" s="139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98"/>
      <c r="AE153" s="98"/>
      <c r="AF153" s="98"/>
      <c r="AG153" s="98"/>
      <c r="AH153" s="98"/>
      <c r="AI153" s="98"/>
      <c r="AJ153" s="98"/>
      <c r="AK153" s="98"/>
      <c r="AL153" s="98"/>
    </row>
    <row r="154" ht="15.6" spans="1:38">
      <c r="A154" s="98"/>
      <c r="B154" s="98"/>
      <c r="C154" s="98"/>
      <c r="D154" s="98"/>
      <c r="E154" s="98"/>
      <c r="F154" s="98"/>
      <c r="G154" s="139"/>
      <c r="H154" s="139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  <c r="AD154" s="98"/>
      <c r="AE154" s="98"/>
      <c r="AF154" s="98"/>
      <c r="AG154" s="98"/>
      <c r="AH154" s="98"/>
      <c r="AI154" s="98"/>
      <c r="AJ154" s="98"/>
      <c r="AK154" s="98"/>
      <c r="AL154" s="98"/>
    </row>
    <row r="155" ht="15.6" spans="1:38">
      <c r="A155" s="98"/>
      <c r="B155" s="98"/>
      <c r="C155" s="98"/>
      <c r="D155" s="98"/>
      <c r="E155" s="98"/>
      <c r="F155" s="98"/>
      <c r="G155" s="139"/>
      <c r="H155" s="139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98"/>
      <c r="AE155" s="98"/>
      <c r="AF155" s="98"/>
      <c r="AG155" s="98"/>
      <c r="AH155" s="98"/>
      <c r="AI155" s="98"/>
      <c r="AJ155" s="98"/>
      <c r="AK155" s="98"/>
      <c r="AL155" s="98"/>
    </row>
    <row r="156" ht="15.6" spans="9:38"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  <c r="AE156" s="98"/>
      <c r="AF156" s="98"/>
      <c r="AG156" s="98"/>
      <c r="AH156" s="98"/>
      <c r="AI156" s="98"/>
      <c r="AJ156" s="98"/>
      <c r="AK156" s="98"/>
      <c r="AL156" s="98"/>
    </row>
    <row r="157" ht="15.6" spans="9:38"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98"/>
      <c r="AF157" s="98"/>
      <c r="AG157" s="98"/>
      <c r="AH157" s="98"/>
      <c r="AI157" s="98"/>
      <c r="AJ157" s="98"/>
      <c r="AK157" s="98"/>
      <c r="AL157" s="98"/>
    </row>
    <row r="158" ht="15.6" spans="9:38"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  <c r="AE158" s="98"/>
      <c r="AF158" s="98"/>
      <c r="AG158" s="98"/>
      <c r="AH158" s="98"/>
      <c r="AI158" s="98"/>
      <c r="AJ158" s="98"/>
      <c r="AK158" s="98"/>
      <c r="AL158" s="98"/>
    </row>
    <row r="159" ht="15.6" spans="9:38"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  <c r="AD159" s="98"/>
      <c r="AE159" s="98"/>
      <c r="AF159" s="98"/>
      <c r="AG159" s="98"/>
      <c r="AH159" s="98"/>
      <c r="AI159" s="98"/>
      <c r="AJ159" s="98"/>
      <c r="AK159" s="98"/>
      <c r="AL159" s="98"/>
    </row>
    <row r="160" ht="15.6" spans="9:38"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  <c r="AD160" s="98"/>
      <c r="AE160" s="98"/>
      <c r="AF160" s="98"/>
      <c r="AG160" s="98"/>
      <c r="AH160" s="98"/>
      <c r="AI160" s="98"/>
      <c r="AJ160" s="98"/>
      <c r="AK160" s="98"/>
      <c r="AL160" s="98"/>
    </row>
    <row r="161" ht="15.6" spans="9:38"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  <c r="AD161" s="98"/>
      <c r="AE161" s="98"/>
      <c r="AF161" s="98"/>
      <c r="AG161" s="98"/>
      <c r="AH161" s="98"/>
      <c r="AI161" s="98"/>
      <c r="AJ161" s="98"/>
      <c r="AK161" s="98"/>
      <c r="AL161" s="98"/>
    </row>
  </sheetData>
  <mergeCells count="35"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D17:F17"/>
    <mergeCell ref="G17:H17"/>
    <mergeCell ref="A18:C18"/>
    <mergeCell ref="D18:F18"/>
    <mergeCell ref="G18:H18"/>
    <mergeCell ref="A19:C19"/>
    <mergeCell ref="D19:F19"/>
    <mergeCell ref="G19:H19"/>
    <mergeCell ref="A20:C20"/>
    <mergeCell ref="D20:H20"/>
    <mergeCell ref="A42:G42"/>
    <mergeCell ref="A43:G43"/>
    <mergeCell ref="A44:G44"/>
    <mergeCell ref="A45:B45"/>
    <mergeCell ref="A46:B46"/>
    <mergeCell ref="A47:B47"/>
    <mergeCell ref="A48:B48"/>
    <mergeCell ref="A49:B49"/>
    <mergeCell ref="A50:B50"/>
    <mergeCell ref="A51:H51"/>
    <mergeCell ref="A52:H52"/>
    <mergeCell ref="A1:B6"/>
    <mergeCell ref="C1:H6"/>
    <mergeCell ref="D7:H16"/>
  </mergeCells>
  <hyperlinks>
    <hyperlink ref="A16" r:id="rId1" display="Jackii    :  +243820311134    Email:chencong@jchxmc.com &#10;&#10;"/>
    <hyperlink ref="A15" r:id="rId1" display="Vincent Zhang: +2430824057512  Email:zhangxianwen@jchxmc.com &#10;"/>
  </hyperlinks>
  <pageMargins left="0.393055555555556" right="0.432638888888889" top="0.590277777777778" bottom="0.354166666666667" header="0.236111111111111" footer="0.313888888888889"/>
  <pageSetup paperSize="9" scale="62" fitToHeight="0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42"/>
  <sheetViews>
    <sheetView showZeros="0" zoomScale="85" zoomScaleNormal="85" topLeftCell="A28" workbookViewId="0">
      <selection activeCell="M21" sqref="M21"/>
    </sheetView>
  </sheetViews>
  <sheetFormatPr defaultColWidth="8.88888888888889" defaultRowHeight="13.2" outlineLevelCol="6"/>
  <cols>
    <col min="1" max="1" width="8.88888888888889" customWidth="1"/>
    <col min="2" max="2" width="39.4722222222222" customWidth="1"/>
    <col min="3" max="3" width="31.5" customWidth="1"/>
    <col min="4" max="4" width="11.2407407407407" customWidth="1"/>
    <col min="5" max="5" width="9.7962962962963" customWidth="1"/>
    <col min="6" max="6" width="14.5092592592593" customWidth="1"/>
    <col min="7" max="7" width="31.3333333333333" customWidth="1"/>
  </cols>
  <sheetData>
    <row r="1" ht="25" customHeight="1" spans="1:7">
      <c r="A1" s="68" t="str">
        <f>_xlfn.DISPIMG("ID_E65AE71508824DF1A0EE21FE46759C99",1)</f>
        <v>=DISPIMG("ID_E65AE71508824DF1A0EE21FE46759C99",1)</v>
      </c>
      <c r="B1" s="69"/>
      <c r="C1" s="70" t="str">
        <f>'COMMERCIAL INVOICE'!C1</f>
        <v>JCHX MINING CONSTRUCTION ZAMBIA LTD
Buntungwa Drive West | Chambishi  Copperbelt | Zambia | P.O Box 10   
Email:houbohe@jchxmc.com;      Tel : +260 975969333
Email:yaoxinhui@jchxmc.com,                Tel : +260 963 453762</v>
      </c>
      <c r="D1" s="71"/>
      <c r="E1" s="71"/>
      <c r="F1" s="71"/>
      <c r="G1" s="72"/>
    </row>
    <row r="2" ht="25" customHeight="1" spans="1:7">
      <c r="A2" s="73"/>
      <c r="B2" s="74"/>
      <c r="C2" s="75"/>
      <c r="D2" s="76"/>
      <c r="E2" s="76"/>
      <c r="F2" s="76"/>
      <c r="G2" s="77"/>
    </row>
    <row r="3" ht="25" customHeight="1" spans="1:7">
      <c r="A3" s="73"/>
      <c r="B3" s="74"/>
      <c r="C3" s="75"/>
      <c r="D3" s="76"/>
      <c r="E3" s="76"/>
      <c r="F3" s="76"/>
      <c r="G3" s="77"/>
    </row>
    <row r="4" ht="25" customHeight="1" spans="1:7">
      <c r="A4" s="73"/>
      <c r="B4" s="74"/>
      <c r="C4" s="75"/>
      <c r="D4" s="76"/>
      <c r="E4" s="76"/>
      <c r="F4" s="76"/>
      <c r="G4" s="77"/>
    </row>
    <row r="5" ht="25" customHeight="1" spans="1:7">
      <c r="A5" s="73"/>
      <c r="B5" s="74"/>
      <c r="C5" s="75"/>
      <c r="D5" s="76"/>
      <c r="E5" s="76"/>
      <c r="F5" s="76"/>
      <c r="G5" s="77"/>
    </row>
    <row r="6" ht="25" customHeight="1" spans="1:7">
      <c r="A6" s="78"/>
      <c r="B6" s="79"/>
      <c r="C6" s="75"/>
      <c r="D6" s="76"/>
      <c r="E6" s="76"/>
      <c r="F6" s="76"/>
      <c r="G6" s="77"/>
    </row>
    <row r="7" ht="25" customHeight="1" spans="1:7">
      <c r="A7" s="80" t="str">
        <f>'COMMERCIAL INVOICE'!A7</f>
        <v>Exporter:</v>
      </c>
      <c r="B7" s="80"/>
      <c r="C7" s="81"/>
      <c r="D7" s="82" t="s">
        <v>73</v>
      </c>
      <c r="E7" s="82"/>
      <c r="F7" s="82"/>
      <c r="G7" s="82"/>
    </row>
    <row r="8" ht="25" customHeight="1" spans="1:7">
      <c r="A8" s="83" t="str">
        <f>'COMMERCIAL INVOICE'!A8</f>
        <v>JCHX MINING CONSTRUCTION ZAMBIA LTD</v>
      </c>
      <c r="B8" s="83"/>
      <c r="C8" s="84"/>
      <c r="D8" s="82"/>
      <c r="E8" s="82"/>
      <c r="F8" s="82"/>
      <c r="G8" s="82"/>
    </row>
    <row r="9" ht="25" customHeight="1" spans="1:7">
      <c r="A9" s="83" t="str">
        <f>'COMMERCIAL INVOICE'!A9</f>
        <v>TPIN NO. 1002018875</v>
      </c>
      <c r="B9" s="83"/>
      <c r="C9" s="84"/>
      <c r="D9" s="82"/>
      <c r="E9" s="82"/>
      <c r="F9" s="82"/>
      <c r="G9" s="82"/>
    </row>
    <row r="10" ht="25" customHeight="1" spans="1:7">
      <c r="A10" s="83" t="str">
        <f>'COMMERCIAL INVOICE'!A10</f>
        <v>Buntungwa Drive West | Chambishi  Copperbelt | Zambia | P.O Box 10   </v>
      </c>
      <c r="B10" s="83"/>
      <c r="C10" s="84"/>
      <c r="D10" s="82"/>
      <c r="E10" s="82"/>
      <c r="F10" s="82"/>
      <c r="G10" s="82"/>
    </row>
    <row r="11" ht="25" customHeight="1" spans="1:7">
      <c r="A11" s="83" t="str">
        <f>'COMMERCIAL INVOICE'!A11</f>
        <v>Email:houbohe@jchxmc.com;      Tel : +260 975969333
Email:yaoxinhui@jchxmc.com,Tel : +260 963 453762</v>
      </c>
      <c r="B11" s="83"/>
      <c r="C11" s="84"/>
      <c r="D11" s="82"/>
      <c r="E11" s="82"/>
      <c r="F11" s="82"/>
      <c r="G11" s="82"/>
    </row>
    <row r="12" ht="25" customHeight="1" spans="1:7">
      <c r="A12" s="80" t="str">
        <f>'COMMERCIAL INVOICE'!A12</f>
        <v>IMPORTER:</v>
      </c>
      <c r="B12" s="80"/>
      <c r="C12" s="81"/>
      <c r="D12" s="82"/>
      <c r="E12" s="82"/>
      <c r="F12" s="82"/>
      <c r="G12" s="82"/>
    </row>
    <row r="13" ht="25" customHeight="1" spans="1:7">
      <c r="A13" s="83" t="str">
        <f>'COMMERCIAL INVOICE'!A13</f>
        <v> Jimond Mining Management Company Sarl</v>
      </c>
      <c r="B13" s="83"/>
      <c r="C13" s="84"/>
      <c r="D13" s="82"/>
      <c r="E13" s="82"/>
      <c r="F13" s="82"/>
      <c r="G13" s="82"/>
    </row>
    <row r="14" ht="25" customHeight="1" spans="1:7">
      <c r="A14" s="83" t="str">
        <f>'COMMERCIAL INVOICE'!A14</f>
        <v>Musonni Mining Plant Kolwezi, DRC</v>
      </c>
      <c r="B14" s="83"/>
      <c r="C14" s="84"/>
      <c r="D14" s="82"/>
      <c r="E14" s="82"/>
      <c r="F14" s="82"/>
      <c r="G14" s="82"/>
    </row>
    <row r="15" ht="25" customHeight="1" spans="1:7">
      <c r="A15" s="83" t="str">
        <f>'COMMERCIAL INVOICE'!A15</f>
        <v>Vincent Zhang: +2430824057512  Email:zhangxianwen@jchxmc.com 
</v>
      </c>
      <c r="B15" s="83"/>
      <c r="C15" s="84"/>
      <c r="D15" s="82"/>
      <c r="E15" s="82"/>
      <c r="F15" s="82"/>
      <c r="G15" s="82"/>
    </row>
    <row r="16" ht="25" customHeight="1" spans="1:7">
      <c r="A16" s="83" t="str">
        <f>'COMMERCIAL INVOICE'!A16</f>
        <v>Jackii    :  +243820311134    Email:chencong@jchxmc.com 
</v>
      </c>
      <c r="B16" s="83"/>
      <c r="C16" s="84"/>
      <c r="D16" s="82"/>
      <c r="E16" s="82"/>
      <c r="F16" s="82"/>
      <c r="G16" s="82"/>
    </row>
    <row r="17" ht="25" customHeight="1" spans="1:7">
      <c r="A17" s="80" t="str">
        <f>'COMMERCIAL INVOICE'!A17</f>
        <v>Transport details</v>
      </c>
      <c r="B17" s="80"/>
      <c r="C17" s="81"/>
      <c r="D17" s="85" t="s">
        <v>13</v>
      </c>
      <c r="E17" s="85"/>
      <c r="F17" s="86">
        <f>'COMMERCIAL INVOICE'!G17</f>
        <v>44340</v>
      </c>
      <c r="G17" s="86"/>
    </row>
    <row r="18" ht="25" customHeight="1" spans="1:7">
      <c r="A18" s="83" t="str">
        <f>'COMMERCIAL INVOICE'!A18</f>
        <v>From:Kitwe, Zambia</v>
      </c>
      <c r="B18" s="83"/>
      <c r="C18" s="84"/>
      <c r="D18" s="85" t="s">
        <v>15</v>
      </c>
      <c r="E18" s="85"/>
      <c r="F18" s="86" t="str">
        <f>'COMMERCIAL INVOICE'!G18</f>
        <v>JCHX-Musonni20210428</v>
      </c>
      <c r="G18" s="86"/>
    </row>
    <row r="19" ht="25" customHeight="1" spans="1:7">
      <c r="A19" s="83" t="str">
        <f>'COMMERCIAL INVOICE'!A19</f>
        <v>To:Musonni , D.R.C</v>
      </c>
      <c r="B19" s="83"/>
      <c r="C19" s="84"/>
      <c r="D19" s="85" t="s">
        <v>18</v>
      </c>
      <c r="E19" s="85"/>
      <c r="F19" s="86" t="str">
        <f>'COMMERCIAL INVOICE'!G19</f>
        <v>Zambia</v>
      </c>
      <c r="G19" s="86"/>
    </row>
    <row r="20" ht="25" customHeight="1" spans="1:7">
      <c r="A20" s="83" t="str">
        <f>'COMMERCIAL INVOICE'!A20</f>
        <v>Payment Term </v>
      </c>
      <c r="B20" s="83"/>
      <c r="C20" s="84"/>
      <c r="D20" s="87" t="s">
        <v>21</v>
      </c>
      <c r="E20" s="88"/>
      <c r="F20" s="89"/>
      <c r="G20" s="89"/>
    </row>
    <row r="21" ht="25" customHeight="1" spans="1:7">
      <c r="A21" s="52" t="str">
        <f>'COMMERCIAL INVOICE'!A21</f>
        <v>S/N</v>
      </c>
      <c r="B21" s="52" t="str">
        <f>'COMMERCIAL INVOICE'!B21</f>
        <v>Description</v>
      </c>
      <c r="C21" s="52" t="str">
        <f>'COMMERCIAL INVOICE'!C21</f>
        <v>specification</v>
      </c>
      <c r="D21" s="52" t="str">
        <f>'COMMERCIAL INVOICE'!D21</f>
        <v>Quantity</v>
      </c>
      <c r="E21" s="52" t="str">
        <f>'COMMERCIAL INVOICE'!E21</f>
        <v>Unit</v>
      </c>
      <c r="F21" s="54" t="s">
        <v>74</v>
      </c>
      <c r="G21" s="55" t="s">
        <v>75</v>
      </c>
    </row>
    <row r="22" ht="25" customHeight="1" spans="1:7">
      <c r="A22" s="56">
        <f>'COMMERCIAL INVOICE'!A22</f>
        <v>1</v>
      </c>
      <c r="B22" s="90" t="str">
        <f>'COMMERCIAL INVOICE'!B22</f>
        <v>Gumboot</v>
      </c>
      <c r="C22" s="90" t="str">
        <f>'COMMERCIAL INVOICE'!C22</f>
        <v>SZ10</v>
      </c>
      <c r="D22" s="90">
        <f>'COMMERCIAL INVOICE'!D22</f>
        <v>29</v>
      </c>
      <c r="E22" s="90" t="str">
        <f>'COMMERCIAL INVOICE'!E22</f>
        <v>Paris</v>
      </c>
      <c r="F22" s="90">
        <v>1</v>
      </c>
      <c r="G22" s="90">
        <f t="shared" ref="G22:G29" si="0">D22*F22</f>
        <v>29</v>
      </c>
    </row>
    <row r="23" ht="25" customHeight="1" spans="1:7">
      <c r="A23" s="56">
        <f>'COMMERCIAL INVOICE'!A23</f>
        <v>2</v>
      </c>
      <c r="B23" s="90" t="str">
        <f>'COMMERCIAL INVOICE'!B23</f>
        <v>safety shoes</v>
      </c>
      <c r="C23" s="90" t="str">
        <f>'COMMERCIAL INVOICE'!C23</f>
        <v>SZ7</v>
      </c>
      <c r="D23" s="90">
        <f>'COMMERCIAL INVOICE'!D23</f>
        <v>10</v>
      </c>
      <c r="E23" s="90" t="str">
        <f>'COMMERCIAL INVOICE'!E23</f>
        <v>Paris</v>
      </c>
      <c r="F23" s="90">
        <v>1</v>
      </c>
      <c r="G23" s="90">
        <f t="shared" si="0"/>
        <v>10</v>
      </c>
    </row>
    <row r="24" ht="25" customHeight="1" spans="1:7">
      <c r="A24" s="56">
        <f>'COMMERCIAL INVOICE'!A24</f>
        <v>3</v>
      </c>
      <c r="B24" s="90" t="str">
        <f>'COMMERCIAL INVOICE'!B24</f>
        <v>safety shoes</v>
      </c>
      <c r="C24" s="90" t="str">
        <f>'COMMERCIAL INVOICE'!C24</f>
        <v>SZ9</v>
      </c>
      <c r="D24" s="90">
        <f>'COMMERCIAL INVOICE'!D24</f>
        <v>5</v>
      </c>
      <c r="E24" s="90" t="str">
        <f>'COMMERCIAL INVOICE'!E24</f>
        <v>Paris</v>
      </c>
      <c r="F24" s="90">
        <v>1</v>
      </c>
      <c r="G24" s="90">
        <f t="shared" si="0"/>
        <v>5</v>
      </c>
    </row>
    <row r="25" ht="25" customHeight="1" spans="1:7">
      <c r="A25" s="56">
        <f>'COMMERCIAL INVOICE'!A25</f>
        <v>4</v>
      </c>
      <c r="B25" s="90" t="str">
        <f>'COMMERCIAL INVOICE'!B25</f>
        <v>Insulation Tape</v>
      </c>
      <c r="C25" s="90">
        <f>'COMMERCIAL INVOICE'!C25</f>
        <v>0</v>
      </c>
      <c r="D25" s="90">
        <f>'COMMERCIAL INVOICE'!D25</f>
        <v>1000</v>
      </c>
      <c r="E25" s="90" t="str">
        <f>'COMMERCIAL INVOICE'!E25</f>
        <v>Each</v>
      </c>
      <c r="F25" s="90">
        <v>0.01</v>
      </c>
      <c r="G25" s="90">
        <f t="shared" si="0"/>
        <v>10</v>
      </c>
    </row>
    <row r="26" ht="25" customHeight="1" spans="1:7">
      <c r="A26" s="56">
        <f>'COMMERCIAL INVOICE'!A26</f>
        <v>5</v>
      </c>
      <c r="B26" s="90" t="str">
        <f>'COMMERCIAL INVOICE'!B26</f>
        <v> Gumboots</v>
      </c>
      <c r="C26" s="90" t="str">
        <f>'COMMERCIAL INVOICE'!C26</f>
        <v>SZ8</v>
      </c>
      <c r="D26" s="90">
        <f>'COMMERCIAL INVOICE'!D26</f>
        <v>99</v>
      </c>
      <c r="E26" s="90" t="str">
        <f>'COMMERCIAL INVOICE'!E26</f>
        <v>Paris</v>
      </c>
      <c r="F26" s="90">
        <v>1</v>
      </c>
      <c r="G26" s="90">
        <f t="shared" si="0"/>
        <v>99</v>
      </c>
    </row>
    <row r="27" ht="25" customHeight="1" spans="1:7">
      <c r="A27" s="56">
        <f>'COMMERCIAL INVOICE'!A27</f>
        <v>6</v>
      </c>
      <c r="B27" s="90" t="str">
        <f>'COMMERCIAL INVOICE'!B27</f>
        <v> Gumboots</v>
      </c>
      <c r="C27" s="90" t="str">
        <f>'COMMERCIAL INVOICE'!C27</f>
        <v>SZ9</v>
      </c>
      <c r="D27" s="90">
        <f>'COMMERCIAL INVOICE'!D27</f>
        <v>90</v>
      </c>
      <c r="E27" s="90" t="str">
        <f>'COMMERCIAL INVOICE'!E27</f>
        <v>Paris</v>
      </c>
      <c r="F27" s="90">
        <v>1</v>
      </c>
      <c r="G27" s="90">
        <f t="shared" si="0"/>
        <v>90</v>
      </c>
    </row>
    <row r="28" ht="25" customHeight="1" spans="1:7">
      <c r="A28" s="56">
        <f>'COMMERCIAL INVOICE'!A28</f>
        <v>7</v>
      </c>
      <c r="B28" s="90" t="str">
        <f>'COMMERCIAL INVOICE'!B28</f>
        <v>safety shoes</v>
      </c>
      <c r="C28" s="90" t="str">
        <f>'COMMERCIAL INVOICE'!C28</f>
        <v>SZ10</v>
      </c>
      <c r="D28" s="90">
        <f>'COMMERCIAL INVOICE'!D28</f>
        <v>9</v>
      </c>
      <c r="E28" s="90" t="str">
        <f>'COMMERCIAL INVOICE'!E28</f>
        <v>Paris</v>
      </c>
      <c r="F28" s="90">
        <v>1</v>
      </c>
      <c r="G28" s="90">
        <f t="shared" si="0"/>
        <v>9</v>
      </c>
    </row>
    <row r="29" ht="25" customHeight="1" spans="1:7">
      <c r="A29" s="56">
        <f>'COMMERCIAL INVOICE'!A29</f>
        <v>8</v>
      </c>
      <c r="B29" s="90" t="str">
        <f>'COMMERCIAL INVOICE'!B29</f>
        <v>Galvanized steel coil</v>
      </c>
      <c r="C29" s="90" t="str">
        <f>'COMMERCIAL INVOICE'!C29</f>
        <v>137mm*0.8mm</v>
      </c>
      <c r="D29" s="90">
        <f>'COMMERCIAL INVOICE'!D29</f>
        <v>16145</v>
      </c>
      <c r="E29" s="90" t="str">
        <f>'COMMERCIAL INVOICE'!E29</f>
        <v>KG</v>
      </c>
      <c r="F29" s="90">
        <v>1</v>
      </c>
      <c r="G29" s="90">
        <f t="shared" si="0"/>
        <v>16145</v>
      </c>
    </row>
    <row r="30" ht="25" customHeight="1" spans="1:7">
      <c r="A30" s="56">
        <f>'COMMERCIAL INVOICE'!A30</f>
        <v>9</v>
      </c>
      <c r="B30" s="90" t="str">
        <f>'COMMERCIAL INVOICE'!B30</f>
        <v>I-BEAM</v>
      </c>
      <c r="C30" s="90" t="str">
        <f>'COMMERCIAL INVOICE'!C30</f>
        <v>I56b</v>
      </c>
      <c r="D30" s="90">
        <f>'COMMERCIAL INVOICE'!D30</f>
        <v>9</v>
      </c>
      <c r="E30" s="90" t="str">
        <f>'COMMERCIAL INVOICE'!E30</f>
        <v>Pieces</v>
      </c>
      <c r="F30" s="90">
        <v>1313</v>
      </c>
      <c r="G30" s="90">
        <f t="shared" ref="G30:G41" si="1">D30*F30</f>
        <v>11817</v>
      </c>
    </row>
    <row r="31" ht="25" customHeight="1" spans="1:7">
      <c r="A31" s="56">
        <f>'COMMERCIAL INVOICE'!A31</f>
        <v>10</v>
      </c>
      <c r="B31" s="90" t="str">
        <f>'COMMERCIAL INVOICE'!B31</f>
        <v>I-BEAM</v>
      </c>
      <c r="C31" s="90" t="str">
        <f>'COMMERCIAL INVOICE'!C31</f>
        <v>I45b</v>
      </c>
      <c r="D31" s="90">
        <f>'COMMERCIAL INVOICE'!D31</f>
        <v>12</v>
      </c>
      <c r="E31" s="90" t="str">
        <f>'COMMERCIAL INVOICE'!E31</f>
        <v>Pieces</v>
      </c>
      <c r="F31" s="90">
        <v>1066</v>
      </c>
      <c r="G31" s="90">
        <f t="shared" si="1"/>
        <v>12792</v>
      </c>
    </row>
    <row r="32" ht="25" customHeight="1" spans="1:7">
      <c r="A32" s="56">
        <f>'COMMERCIAL INVOICE'!A32</f>
        <v>11</v>
      </c>
      <c r="B32" s="90" t="str">
        <f>'COMMERCIAL INVOICE'!B32</f>
        <v>I-BEAM</v>
      </c>
      <c r="C32" s="90" t="str">
        <f>'COMMERCIAL INVOICE'!C32</f>
        <v>I30b</v>
      </c>
      <c r="D32" s="90">
        <f>'COMMERCIAL INVOICE'!D32</f>
        <v>12</v>
      </c>
      <c r="E32" s="90" t="str">
        <f>'COMMERCIAL INVOICE'!E32</f>
        <v>Pieces</v>
      </c>
      <c r="F32" s="90">
        <v>737</v>
      </c>
      <c r="G32" s="90">
        <f t="shared" si="1"/>
        <v>8844</v>
      </c>
    </row>
    <row r="33" ht="25" customHeight="1" spans="1:7">
      <c r="A33" s="56">
        <f>'COMMERCIAL INVOICE'!A33</f>
        <v>12</v>
      </c>
      <c r="B33" s="90" t="str">
        <f>'COMMERCIAL INVOICE'!B33</f>
        <v>I-BEAM</v>
      </c>
      <c r="C33" s="90" t="str">
        <f>'COMMERCIAL INVOICE'!C33</f>
        <v>I25b</v>
      </c>
      <c r="D33" s="90">
        <f>'COMMERCIAL INVOICE'!D33</f>
        <v>20</v>
      </c>
      <c r="E33" s="90" t="str">
        <f>'COMMERCIAL INVOICE'!E33</f>
        <v>Pieces</v>
      </c>
      <c r="F33" s="90">
        <v>473</v>
      </c>
      <c r="G33" s="90">
        <f t="shared" si="1"/>
        <v>9460</v>
      </c>
    </row>
    <row r="34" ht="25" customHeight="1" spans="1:7">
      <c r="A34" s="56">
        <f>'COMMERCIAL INVOICE'!A34</f>
        <v>13</v>
      </c>
      <c r="B34" s="90" t="str">
        <f>'COMMERCIAL INVOICE'!B34</f>
        <v>channel steel</v>
      </c>
      <c r="C34" s="90" t="str">
        <f>'COMMERCIAL INVOICE'!C34</f>
        <v>【20b</v>
      </c>
      <c r="D34" s="90">
        <f>'COMMERCIAL INVOICE'!D34</f>
        <v>14</v>
      </c>
      <c r="E34" s="90" t="str">
        <f>'COMMERCIAL INVOICE'!E34</f>
        <v>Pieces</v>
      </c>
      <c r="F34" s="90">
        <v>315.77</v>
      </c>
      <c r="G34" s="90">
        <f t="shared" si="1"/>
        <v>4420.78</v>
      </c>
    </row>
    <row r="35" ht="25" customHeight="1" spans="1:7">
      <c r="A35" s="56">
        <f>'COMMERCIAL INVOICE'!A35</f>
        <v>14</v>
      </c>
      <c r="B35" s="90" t="str">
        <f>'COMMERCIAL INVOICE'!B35</f>
        <v>Equal Angle Steel</v>
      </c>
      <c r="C35" s="90" t="str">
        <f>'COMMERCIAL INVOICE'!C35</f>
        <v>∠70*6</v>
      </c>
      <c r="D35" s="90">
        <f>'COMMERCIAL INVOICE'!D35</f>
        <v>40</v>
      </c>
      <c r="E35" s="90" t="str">
        <f>'COMMERCIAL INVOICE'!E35</f>
        <v>Pieces</v>
      </c>
      <c r="F35" s="90">
        <v>38.28</v>
      </c>
      <c r="G35" s="90">
        <f t="shared" si="1"/>
        <v>1531.2</v>
      </c>
    </row>
    <row r="36" ht="25" customHeight="1" spans="1:7">
      <c r="A36" s="56">
        <f>'COMMERCIAL INVOICE'!A36</f>
        <v>15</v>
      </c>
      <c r="B36" s="90" t="str">
        <f>'COMMERCIAL INVOICE'!B36</f>
        <v>Equal Angle Steel</v>
      </c>
      <c r="C36" s="90" t="str">
        <f>'COMMERCIAL INVOICE'!C36</f>
        <v>∠50*5</v>
      </c>
      <c r="D36" s="90">
        <f>'COMMERCIAL INVOICE'!D36</f>
        <v>67</v>
      </c>
      <c r="E36" s="90" t="str">
        <f>'COMMERCIAL INVOICE'!E36</f>
        <v>Pieces</v>
      </c>
      <c r="F36" s="90">
        <v>22.62</v>
      </c>
      <c r="G36" s="90">
        <f t="shared" si="1"/>
        <v>1515.54</v>
      </c>
    </row>
    <row r="37" ht="25" customHeight="1" spans="1:7">
      <c r="A37" s="56">
        <f>'COMMERCIAL INVOICE'!A37</f>
        <v>16</v>
      </c>
      <c r="B37" s="90" t="str">
        <f>'COMMERCIAL INVOICE'!B37</f>
        <v>General steel plate</v>
      </c>
      <c r="C37" s="90" t="str">
        <f>'COMMERCIAL INVOICE'!C37</f>
        <v>Thickness = 12</v>
      </c>
      <c r="D37" s="90">
        <f>'COMMERCIAL INVOICE'!D37</f>
        <v>54</v>
      </c>
      <c r="E37" s="90" t="str">
        <f>'COMMERCIAL INVOICE'!E37</f>
        <v>Pieces</v>
      </c>
      <c r="F37" s="90">
        <v>282.6</v>
      </c>
      <c r="G37" s="90">
        <f t="shared" si="1"/>
        <v>15260.4</v>
      </c>
    </row>
    <row r="38" ht="25" customHeight="1" spans="1:7">
      <c r="A38" s="56">
        <f>'COMMERCIAL INVOICE'!A38</f>
        <v>17</v>
      </c>
      <c r="B38" s="90" t="str">
        <f>'COMMERCIAL INVOICE'!B38</f>
        <v>Tear Plate</v>
      </c>
      <c r="C38" s="90" t="str">
        <f>'COMMERCIAL INVOICE'!C38</f>
        <v>Thickness = 5</v>
      </c>
      <c r="D38" s="90">
        <f>'COMMERCIAL INVOICE'!D38</f>
        <v>67</v>
      </c>
      <c r="E38" s="90" t="str">
        <f>'COMMERCIAL INVOICE'!E38</f>
        <v>Pieces</v>
      </c>
      <c r="F38" s="90">
        <v>106</v>
      </c>
      <c r="G38" s="90">
        <f t="shared" si="1"/>
        <v>7102</v>
      </c>
    </row>
    <row r="39" ht="25" customHeight="1" spans="1:7">
      <c r="A39" s="56">
        <f>'COMMERCIAL INVOICE'!A39</f>
        <v>18</v>
      </c>
      <c r="B39" s="90" t="str">
        <f>'COMMERCIAL INVOICE'!B39</f>
        <v>General steel plate</v>
      </c>
      <c r="C39" s="90" t="str">
        <f>'COMMERCIAL INVOICE'!C39</f>
        <v>δ=20</v>
      </c>
      <c r="D39" s="90">
        <f>'COMMERCIAL INVOICE'!D39</f>
        <v>12</v>
      </c>
      <c r="E39" s="90" t="str">
        <f>'COMMERCIAL INVOICE'!E39</f>
        <v>Pieces</v>
      </c>
      <c r="F39" s="90">
        <v>471</v>
      </c>
      <c r="G39" s="90">
        <f t="shared" si="1"/>
        <v>5652</v>
      </c>
    </row>
    <row r="40" ht="25" customHeight="1" spans="1:7">
      <c r="A40" s="56">
        <f>'COMMERCIAL INVOICE'!A40</f>
        <v>19</v>
      </c>
      <c r="B40" s="90" t="str">
        <f>'COMMERCIAL INVOICE'!B40</f>
        <v>Round bar</v>
      </c>
      <c r="C40" s="90" t="str">
        <f>'COMMERCIAL INVOICE'!C40</f>
        <v>Φ36</v>
      </c>
      <c r="D40" s="90">
        <f>'COMMERCIAL INVOICE'!D40</f>
        <v>42</v>
      </c>
      <c r="E40" s="90" t="str">
        <f>'COMMERCIAL INVOICE'!E40</f>
        <v>Pieces</v>
      </c>
      <c r="F40" s="90">
        <v>37.86</v>
      </c>
      <c r="G40" s="90">
        <f t="shared" si="1"/>
        <v>1590.12</v>
      </c>
    </row>
    <row r="41" ht="25" customHeight="1" spans="1:7">
      <c r="A41" s="56">
        <f>'COMMERCIAL INVOICE'!A41</f>
        <v>20</v>
      </c>
      <c r="B41" s="90" t="str">
        <f>'COMMERCIAL INVOICE'!B41</f>
        <v>General steel plate</v>
      </c>
      <c r="C41" s="90" t="str">
        <f>'COMMERCIAL INVOICE'!C41</f>
        <v>Thickness = 8</v>
      </c>
      <c r="D41" s="90">
        <f>'COMMERCIAL INVOICE'!D41</f>
        <v>27</v>
      </c>
      <c r="E41" s="90" t="str">
        <f>'COMMERCIAL INVOICE'!E41</f>
        <v>Pieces</v>
      </c>
      <c r="F41" s="90">
        <v>188.4</v>
      </c>
      <c r="G41" s="90">
        <f t="shared" si="1"/>
        <v>5086.8</v>
      </c>
    </row>
    <row r="42" ht="25" customHeight="1" spans="1:7">
      <c r="A42" s="56"/>
      <c r="B42" s="90"/>
      <c r="C42" s="90"/>
      <c r="D42" s="90">
        <f>SUM(D22:D41)</f>
        <v>17763</v>
      </c>
      <c r="E42" s="90"/>
      <c r="F42" s="90"/>
      <c r="G42" s="90">
        <f>SUM(G22:G41)</f>
        <v>101468.84</v>
      </c>
    </row>
  </sheetData>
  <mergeCells count="24"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D17:E17"/>
    <mergeCell ref="F17:G17"/>
    <mergeCell ref="A18:C18"/>
    <mergeCell ref="D18:E18"/>
    <mergeCell ref="F18:G18"/>
    <mergeCell ref="A19:C19"/>
    <mergeCell ref="D19:E19"/>
    <mergeCell ref="F19:G19"/>
    <mergeCell ref="A20:C20"/>
    <mergeCell ref="D20:G20"/>
    <mergeCell ref="A1:B6"/>
    <mergeCell ref="C1:G6"/>
    <mergeCell ref="D7:G16"/>
  </mergeCells>
  <hyperlinks>
    <hyperlink ref="A16" r:id="rId1" display="='COMMERCIAL INVOICE'!A16"/>
  </hyperlinks>
  <pageMargins left="0.75" right="0.75" top="1" bottom="1" header="0.5" footer="0.5"/>
  <pageSetup paperSize="9" scale="6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L34"/>
  <sheetViews>
    <sheetView zoomScale="85" zoomScaleNormal="85" topLeftCell="A10" workbookViewId="0">
      <selection activeCell="G27" sqref="G27"/>
    </sheetView>
  </sheetViews>
  <sheetFormatPr defaultColWidth="11.4259259259259" defaultRowHeight="12" customHeight="1"/>
  <cols>
    <col min="1" max="1" width="13.5462962962963" style="5" customWidth="1"/>
    <col min="2" max="2" width="41.037037037037" style="5" customWidth="1"/>
    <col min="3" max="3" width="35.4259259259259" style="6" customWidth="1"/>
    <col min="4" max="5" width="11.4259259259259" style="5" customWidth="1"/>
    <col min="6" max="6" width="12.2777777777778" style="7" customWidth="1"/>
    <col min="7" max="7" width="33.8240740740741" style="8" customWidth="1"/>
    <col min="8" max="16384" width="11.4259259259259" style="5"/>
  </cols>
  <sheetData>
    <row r="1" ht="24.95" customHeight="1" spans="1:7">
      <c r="A1" s="9" t="str">
        <f>_xlfn.DISPIMG("ID_66FDAD80DCF9430BBCE43DF2448097D5",1)</f>
        <v>=DISPIMG("ID_66FDAD80DCF9430BBCE43DF2448097D5",1)</v>
      </c>
      <c r="B1" s="10"/>
      <c r="C1" s="11" t="str">
        <f>'COMMERCIAL INVOICE'!C1</f>
        <v>JCHX MINING CONSTRUCTION ZAMBIA LTD
Buntungwa Drive West | Chambishi  Copperbelt | Zambia | P.O Box 10   
Email:houbohe@jchxmc.com;      Tel : +260 975969333
Email:yaoxinhui@jchxmc.com,                Tel : +260 963 453762</v>
      </c>
      <c r="D1" s="11"/>
      <c r="E1" s="11"/>
      <c r="F1" s="11"/>
      <c r="G1" s="11"/>
    </row>
    <row r="2" ht="24.95" customHeight="1" spans="1:7">
      <c r="A2" s="12"/>
      <c r="B2" s="13"/>
      <c r="C2" s="11"/>
      <c r="D2" s="11"/>
      <c r="E2" s="11"/>
      <c r="F2" s="11"/>
      <c r="G2" s="11"/>
    </row>
    <row r="3" ht="24.95" customHeight="1" spans="1:7">
      <c r="A3" s="12"/>
      <c r="B3" s="13"/>
      <c r="C3" s="11"/>
      <c r="D3" s="11"/>
      <c r="E3" s="11"/>
      <c r="F3" s="11"/>
      <c r="G3" s="11"/>
    </row>
    <row r="4" ht="24.95" customHeight="1" spans="1:7">
      <c r="A4" s="12"/>
      <c r="B4" s="13"/>
      <c r="C4" s="11"/>
      <c r="D4" s="11"/>
      <c r="E4" s="11"/>
      <c r="F4" s="11"/>
      <c r="G4" s="11"/>
    </row>
    <row r="5" ht="24.95" customHeight="1" spans="1:7">
      <c r="A5" s="12"/>
      <c r="B5" s="13"/>
      <c r="C5" s="11"/>
      <c r="D5" s="11"/>
      <c r="E5" s="11"/>
      <c r="F5" s="11"/>
      <c r="G5" s="11"/>
    </row>
    <row r="6" ht="24.95" customHeight="1" spans="1:7">
      <c r="A6" s="14"/>
      <c r="B6" s="15"/>
      <c r="C6" s="11"/>
      <c r="D6" s="11"/>
      <c r="E6" s="11"/>
      <c r="F6" s="11"/>
      <c r="G6" s="11"/>
    </row>
    <row r="7" ht="24.95" customHeight="1" spans="1:7">
      <c r="A7" s="16" t="s">
        <v>1</v>
      </c>
      <c r="B7" s="16"/>
      <c r="C7" s="17"/>
      <c r="D7" s="18">
        <f>'COMMERCIAL INVOICE'!H5</f>
        <v>0</v>
      </c>
      <c r="E7" s="19"/>
      <c r="F7" s="19"/>
      <c r="G7" s="20"/>
    </row>
    <row r="8" ht="24.95" customHeight="1" spans="1:7">
      <c r="A8" s="21" t="s">
        <v>3</v>
      </c>
      <c r="B8" s="21"/>
      <c r="C8" s="22"/>
      <c r="D8" s="23" t="s">
        <v>73</v>
      </c>
      <c r="E8" s="24"/>
      <c r="F8" s="24"/>
      <c r="G8" s="25"/>
    </row>
    <row r="9" ht="24.95" customHeight="1" spans="1:7">
      <c r="A9" s="26" t="s">
        <v>4</v>
      </c>
      <c r="B9" s="26"/>
      <c r="C9" s="27"/>
      <c r="D9" s="28"/>
      <c r="E9" s="29"/>
      <c r="F9" s="29"/>
      <c r="G9" s="30"/>
    </row>
    <row r="10" ht="24.95" customHeight="1" spans="1:7">
      <c r="A10" s="26" t="s">
        <v>5</v>
      </c>
      <c r="B10" s="26"/>
      <c r="C10" s="27"/>
      <c r="D10" s="28"/>
      <c r="E10" s="29"/>
      <c r="F10" s="29"/>
      <c r="G10" s="30"/>
    </row>
    <row r="11" ht="24.95" customHeight="1" spans="1:7">
      <c r="A11" s="21" t="str">
        <f>'COMMERCIAL INVOICE'!A11</f>
        <v>Email:houbohe@jchxmc.com;      Tel : +260 975969333
Email:yaoxinhui@jchxmc.com,Tel : +260 963 453762</v>
      </c>
      <c r="B11" s="21"/>
      <c r="C11" s="27"/>
      <c r="D11" s="28"/>
      <c r="E11" s="29"/>
      <c r="F11" s="29"/>
      <c r="G11" s="30"/>
    </row>
    <row r="12" s="1" customFormat="1" ht="24.95" customHeight="1" spans="1:38">
      <c r="A12" s="31" t="s">
        <v>7</v>
      </c>
      <c r="B12" s="31"/>
      <c r="C12" s="32"/>
      <c r="D12" s="28"/>
      <c r="E12" s="29"/>
      <c r="F12" s="29"/>
      <c r="G12" s="3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s="1" customFormat="1" ht="24.95" customHeight="1" spans="1:38">
      <c r="A13" s="34" t="s">
        <v>8</v>
      </c>
      <c r="B13" s="34"/>
      <c r="C13" s="27"/>
      <c r="D13" s="28"/>
      <c r="E13" s="29"/>
      <c r="F13" s="29"/>
      <c r="G13" s="30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s="1" customFormat="1" ht="32.1" customHeight="1" spans="1:38">
      <c r="A14" s="34" t="s">
        <v>76</v>
      </c>
      <c r="B14" s="34"/>
      <c r="C14" s="22"/>
      <c r="D14" s="28"/>
      <c r="E14" s="29"/>
      <c r="F14" s="29"/>
      <c r="G14" s="30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s="1" customFormat="1" ht="24.95" customHeight="1" spans="1:38">
      <c r="A15" s="21" t="s">
        <v>77</v>
      </c>
      <c r="B15" s="21"/>
      <c r="C15" s="22"/>
      <c r="D15" s="28"/>
      <c r="E15" s="29"/>
      <c r="F15" s="29"/>
      <c r="G15" s="30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s="1" customFormat="1" ht="24.95" customHeight="1" spans="1:38">
      <c r="A16" s="21" t="s">
        <v>78</v>
      </c>
      <c r="B16" s="21"/>
      <c r="C16" s="27"/>
      <c r="D16" s="28"/>
      <c r="E16" s="29"/>
      <c r="F16" s="29"/>
      <c r="G16" s="30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</row>
    <row r="17" s="1" customFormat="1" ht="24.95" customHeight="1" spans="1:38">
      <c r="A17" s="26" t="s">
        <v>79</v>
      </c>
      <c r="B17" s="26"/>
      <c r="C17" s="27"/>
      <c r="D17" s="35"/>
      <c r="E17" s="36"/>
      <c r="F17" s="36"/>
      <c r="G17" s="37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</row>
    <row r="18" s="2" customFormat="1" ht="25" customHeight="1" spans="1:7">
      <c r="A18" s="38"/>
      <c r="B18" s="39"/>
      <c r="C18" s="40"/>
      <c r="D18" s="27" t="s">
        <v>15</v>
      </c>
      <c r="E18" s="27"/>
      <c r="F18" s="41" t="str">
        <f>'COMMERCIAL INVOICE'!G18</f>
        <v>JCHX-Musonni20210428</v>
      </c>
      <c r="G18" s="42"/>
    </row>
    <row r="19" s="2" customFormat="1" ht="25" customHeight="1" spans="1:7">
      <c r="A19" s="43"/>
      <c r="B19" s="44"/>
      <c r="C19" s="45"/>
      <c r="D19" s="27" t="s">
        <v>13</v>
      </c>
      <c r="E19" s="27"/>
      <c r="F19" s="46">
        <f>'COMMERCIAL INVOICE'!E17</f>
        <v>0</v>
      </c>
      <c r="G19" s="46"/>
    </row>
    <row r="20" s="2" customFormat="1" ht="25" customHeight="1" spans="1:7">
      <c r="A20" s="47"/>
      <c r="B20" s="48"/>
      <c r="C20" s="49"/>
      <c r="D20" s="27" t="s">
        <v>18</v>
      </c>
      <c r="E20" s="27"/>
      <c r="F20" s="50" t="s">
        <v>19</v>
      </c>
      <c r="G20" s="51"/>
    </row>
    <row r="21" s="3" customFormat="1" ht="25" customHeight="1" spans="1:7">
      <c r="A21" s="52" t="s">
        <v>22</v>
      </c>
      <c r="B21" s="53" t="s">
        <v>23</v>
      </c>
      <c r="C21" s="53" t="s">
        <v>24</v>
      </c>
      <c r="D21" s="53" t="s">
        <v>25</v>
      </c>
      <c r="E21" s="53" t="s">
        <v>26</v>
      </c>
      <c r="F21" s="54" t="s">
        <v>74</v>
      </c>
      <c r="G21" s="55" t="s">
        <v>75</v>
      </c>
    </row>
    <row r="22" s="4" customFormat="1" ht="25" customHeight="1" spans="1:37">
      <c r="A22" s="143" t="s">
        <v>80</v>
      </c>
      <c r="B22" s="57" t="str">
        <f>'COMMERCIAL INVOICE'!B22</f>
        <v>Gumboot</v>
      </c>
      <c r="C22" s="57" t="str">
        <f>'COMMERCIAL INVOICE'!C22</f>
        <v>SZ10</v>
      </c>
      <c r="D22" s="58">
        <f>'COMMERCIAL INVOICE'!D22</f>
        <v>29</v>
      </c>
      <c r="E22" s="57" t="str">
        <f>'COMMERCIAL INVOICE'!E22</f>
        <v>Paris</v>
      </c>
      <c r="F22" s="59">
        <v>1.5</v>
      </c>
      <c r="G22" s="60">
        <f>D22*F22</f>
        <v>43.5</v>
      </c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</row>
    <row r="23" s="4" customFormat="1" ht="25" customHeight="1" spans="1:37">
      <c r="A23" s="143" t="s">
        <v>81</v>
      </c>
      <c r="B23" s="62" t="str">
        <f>'COMMERCIAL INVOICE'!B23</f>
        <v>safety shoes</v>
      </c>
      <c r="C23" s="62" t="str">
        <f>'COMMERCIAL INVOICE'!C23</f>
        <v>SZ7</v>
      </c>
      <c r="D23" s="63">
        <f>'COMMERCIAL INVOICE'!D23</f>
        <v>10</v>
      </c>
      <c r="E23" s="62" t="str">
        <f>'COMMERCIAL INVOICE'!E23</f>
        <v>Paris</v>
      </c>
      <c r="F23" s="59">
        <v>1</v>
      </c>
      <c r="G23" s="60">
        <f t="shared" ref="G23:G32" si="0">D23*F23</f>
        <v>10</v>
      </c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</row>
    <row r="24" s="4" customFormat="1" ht="25" customHeight="1" spans="1:37">
      <c r="A24" s="143" t="s">
        <v>82</v>
      </c>
      <c r="B24" s="64" t="str">
        <f>'COMMERCIAL INVOICE'!B24</f>
        <v>safety shoes</v>
      </c>
      <c r="C24" s="64" t="str">
        <f>'COMMERCIAL INVOICE'!C24</f>
        <v>SZ9</v>
      </c>
      <c r="D24" s="65">
        <f>'COMMERCIAL INVOICE'!D24</f>
        <v>5</v>
      </c>
      <c r="E24" s="62" t="str">
        <f>'COMMERCIAL INVOICE'!E24</f>
        <v>Paris</v>
      </c>
      <c r="F24" s="59">
        <v>1.8</v>
      </c>
      <c r="G24" s="60">
        <f t="shared" si="0"/>
        <v>9</v>
      </c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</row>
    <row r="25" s="4" customFormat="1" ht="25" customHeight="1" spans="1:37">
      <c r="A25" s="143" t="s">
        <v>83</v>
      </c>
      <c r="B25" s="64" t="str">
        <f>'COMMERCIAL INVOICE'!B25</f>
        <v>Insulation Tape</v>
      </c>
      <c r="C25" s="64">
        <f>'COMMERCIAL INVOICE'!C25</f>
        <v>0</v>
      </c>
      <c r="D25" s="65">
        <f>'COMMERCIAL INVOICE'!D25</f>
        <v>1000</v>
      </c>
      <c r="E25" s="62" t="str">
        <f>'COMMERCIAL INVOICE'!E25</f>
        <v>Each</v>
      </c>
      <c r="F25" s="59">
        <v>1.8</v>
      </c>
      <c r="G25" s="60">
        <f t="shared" si="0"/>
        <v>1800</v>
      </c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</row>
    <row r="26" s="4" customFormat="1" ht="25" customHeight="1" spans="1:37">
      <c r="A26" s="143" t="s">
        <v>84</v>
      </c>
      <c r="B26" s="64" t="str">
        <f>'COMMERCIAL INVOICE'!B26</f>
        <v> Gumboots</v>
      </c>
      <c r="C26" s="64" t="str">
        <f>'COMMERCIAL INVOICE'!C26</f>
        <v>SZ8</v>
      </c>
      <c r="D26" s="65">
        <f>'COMMERCIAL INVOICE'!D26</f>
        <v>99</v>
      </c>
      <c r="E26" s="62" t="str">
        <f>'COMMERCIAL INVOICE'!E26</f>
        <v>Paris</v>
      </c>
      <c r="F26" s="59">
        <v>1.8</v>
      </c>
      <c r="G26" s="60">
        <f t="shared" si="0"/>
        <v>178.2</v>
      </c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</row>
    <row r="27" s="4" customFormat="1" ht="25" customHeight="1" spans="1:37">
      <c r="A27" s="143" t="s">
        <v>85</v>
      </c>
      <c r="B27" s="64" t="str">
        <f>'COMMERCIAL INVOICE'!B27</f>
        <v> Gumboots</v>
      </c>
      <c r="C27" s="64" t="str">
        <f>'COMMERCIAL INVOICE'!C27</f>
        <v>SZ9</v>
      </c>
      <c r="D27" s="65">
        <f>'COMMERCIAL INVOICE'!D27</f>
        <v>90</v>
      </c>
      <c r="E27" s="62" t="str">
        <f>'COMMERCIAL INVOICE'!E27</f>
        <v>Paris</v>
      </c>
      <c r="F27" s="59">
        <v>1.8</v>
      </c>
      <c r="G27" s="60">
        <f t="shared" si="0"/>
        <v>162</v>
      </c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</row>
    <row r="28" s="4" customFormat="1" ht="25" customHeight="1" spans="1:37">
      <c r="A28" s="143" t="s">
        <v>86</v>
      </c>
      <c r="B28" s="64" t="str">
        <f>'COMMERCIAL INVOICE'!B28</f>
        <v>safety shoes</v>
      </c>
      <c r="C28" s="64" t="str">
        <f>'COMMERCIAL INVOICE'!C28</f>
        <v>SZ10</v>
      </c>
      <c r="D28" s="65">
        <f>'COMMERCIAL INVOICE'!D28</f>
        <v>9</v>
      </c>
      <c r="E28" s="62" t="str">
        <f>'COMMERCIAL INVOICE'!E28</f>
        <v>Paris</v>
      </c>
      <c r="F28" s="59">
        <v>1.8</v>
      </c>
      <c r="G28" s="60">
        <f t="shared" si="0"/>
        <v>16.2</v>
      </c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</row>
    <row r="29" s="4" customFormat="1" ht="25" customHeight="1" spans="1:37">
      <c r="A29" s="143" t="s">
        <v>87</v>
      </c>
      <c r="B29" s="64" t="str">
        <f>'COMMERCIAL INVOICE'!B29</f>
        <v>Galvanized steel coil</v>
      </c>
      <c r="C29" s="64" t="str">
        <f>'COMMERCIAL INVOICE'!C29</f>
        <v>137mm*0.8mm</v>
      </c>
      <c r="D29" s="65">
        <f>'COMMERCIAL INVOICE'!D29</f>
        <v>16145</v>
      </c>
      <c r="E29" s="62" t="str">
        <f>'COMMERCIAL INVOICE'!E29</f>
        <v>KG</v>
      </c>
      <c r="F29" s="59">
        <v>1.8</v>
      </c>
      <c r="G29" s="60">
        <f t="shared" si="0"/>
        <v>29061</v>
      </c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</row>
    <row r="30" s="4" customFormat="1" ht="25" customHeight="1" spans="1:37">
      <c r="A30" s="143" t="s">
        <v>88</v>
      </c>
      <c r="B30" s="64" t="str">
        <f>'COMMERCIAL INVOICE'!B30</f>
        <v>I-BEAM</v>
      </c>
      <c r="C30" s="64" t="str">
        <f>'COMMERCIAL INVOICE'!C30</f>
        <v>I56b</v>
      </c>
      <c r="D30" s="65">
        <f>'COMMERCIAL INVOICE'!D30</f>
        <v>9</v>
      </c>
      <c r="E30" s="62" t="str">
        <f>'COMMERCIAL INVOICE'!E30</f>
        <v>Pieces</v>
      </c>
      <c r="F30" s="59">
        <v>1.8</v>
      </c>
      <c r="G30" s="60">
        <f t="shared" si="0"/>
        <v>16.2</v>
      </c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</row>
    <row r="31" s="4" customFormat="1" ht="25" customHeight="1" spans="1:37">
      <c r="A31" s="143" t="s">
        <v>89</v>
      </c>
      <c r="B31" s="64" t="str">
        <f>'COMMERCIAL INVOICE'!B31</f>
        <v>I-BEAM</v>
      </c>
      <c r="C31" s="64" t="str">
        <f>'COMMERCIAL INVOICE'!C31</f>
        <v>I45b</v>
      </c>
      <c r="D31" s="65">
        <f>'COMMERCIAL INVOICE'!D31</f>
        <v>12</v>
      </c>
      <c r="E31" s="57" t="str">
        <f>'COMMERCIAL INVOICE'!E31</f>
        <v>Pieces</v>
      </c>
      <c r="F31" s="59">
        <v>0.5</v>
      </c>
      <c r="G31" s="60">
        <f t="shared" si="0"/>
        <v>6</v>
      </c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</row>
    <row r="32" s="4" customFormat="1" ht="25" customHeight="1" spans="1:37">
      <c r="A32" s="143" t="s">
        <v>90</v>
      </c>
      <c r="B32" s="62" t="e">
        <f>'COMMERCIAL INVOICE'!#REF!</f>
        <v>#REF!</v>
      </c>
      <c r="C32" s="62" t="e">
        <f>'COMMERCIAL INVOICE'!#REF!</f>
        <v>#REF!</v>
      </c>
      <c r="D32" s="62" t="e">
        <f>'COMMERCIAL INVOICE'!#REF!</f>
        <v>#REF!</v>
      </c>
      <c r="E32" s="57" t="e">
        <f>'COMMERCIAL INVOICE'!#REF!</f>
        <v>#REF!</v>
      </c>
      <c r="F32" s="59">
        <v>2</v>
      </c>
      <c r="G32" s="60" t="e">
        <f t="shared" si="0"/>
        <v>#REF!</v>
      </c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</row>
    <row r="33" s="4" customFormat="1" ht="25" customHeight="1" spans="1:37">
      <c r="A33" s="56"/>
      <c r="B33" s="66"/>
      <c r="C33" s="57"/>
      <c r="D33" s="67" t="e">
        <f>SUM(D22:D32)</f>
        <v>#REF!</v>
      </c>
      <c r="E33" s="67"/>
      <c r="F33" s="59"/>
      <c r="G33" s="60" t="e">
        <f>SUM(G22:G32)</f>
        <v>#REF!</v>
      </c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</row>
    <row r="34" ht="25" customHeight="1"/>
  </sheetData>
  <mergeCells count="22">
    <mergeCell ref="A7:C7"/>
    <mergeCell ref="D7:G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D18:E18"/>
    <mergeCell ref="F18:G18"/>
    <mergeCell ref="D19:E19"/>
    <mergeCell ref="F19:G19"/>
    <mergeCell ref="D20:E20"/>
    <mergeCell ref="F20:G20"/>
    <mergeCell ref="A1:B6"/>
    <mergeCell ref="A18:C20"/>
    <mergeCell ref="D8:G17"/>
    <mergeCell ref="C1:G6"/>
  </mergeCells>
  <hyperlinks>
    <hyperlink ref="A16" r:id="rId1" display=" Cell: +243 821355338"/>
  </hyperlinks>
  <pageMargins left="0.511805555555556" right="0.984027777777778" top="0.984027777777778" bottom="0.984027777777778" header="0.313888888888889" footer="0.313888888888889"/>
  <pageSetup paperSize="9" scale="55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Norinco-intl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COMMERCIAL INVOICE</vt:lpstr>
      <vt:lpstr>Packing List</vt:lpstr>
      <vt:lpstr>Packing List-1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赖真宝</dc:creator>
  <cp:lastModifiedBy>侯</cp:lastModifiedBy>
  <dcterms:created xsi:type="dcterms:W3CDTF">2011-01-30T07:58:00Z</dcterms:created>
  <cp:lastPrinted>2019-06-04T10:30:00Z</cp:lastPrinted>
  <dcterms:modified xsi:type="dcterms:W3CDTF">2021-05-24T18:20:47Z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9B8B87C5F6E9407081D64F458E622094</vt:lpwstr>
  </property>
</Properties>
</file>