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/>
  </bookViews>
  <sheets>
    <sheet name="COMMERCIAL INVOICE" sheetId="5" r:id="rId1"/>
    <sheet name="Packing List-1" sheetId="6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63108E52C8648BDAB23ABC06F90BF13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2501265" cy="167386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<sst xmlns="http://schemas.openxmlformats.org/spreadsheetml/2006/main" count="84" uniqueCount="59">
  <si>
    <r>
      <rPr>
        <b/>
        <sz val="20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</t>
    </r>
    <r>
      <rPr>
        <b/>
        <sz val="14"/>
        <color rgb="FF000000"/>
        <rFont val="Times New Roman"/>
        <charset val="134"/>
      </rPr>
      <t>Buntungwa Drive West | Chambishi  Copperbelt | Zambia | P.O Box 10   
Email:houbohe@jchxmc.com,        Tel : +260 97 5969333;
   Email:yaoxinhui@jchxmc.com,        Tel : +260 963 453762</t>
    </r>
  </si>
  <si>
    <t>Commercial Invoice</t>
  </si>
  <si>
    <t>TPIN NO. 1002018875</t>
  </si>
  <si>
    <t>Exporter:</t>
  </si>
  <si>
    <t>COMMERCIAL INVOICE</t>
  </si>
  <si>
    <t>JCHX MINING CONSTRUCTION ZAMBIA LTD</t>
  </si>
  <si>
    <t xml:space="preserve">Buntungwa Drive West | Chambishi  Copperbelt | Zambia | P.O Box 10   </t>
  </si>
  <si>
    <t>Email:houbohe@jchxmc.com,Tel : +260 975969333
Email:yaoxinhui@jchxmc.com,Tel : +260 963 453762</t>
  </si>
  <si>
    <t>IMPORTER:</t>
  </si>
  <si>
    <t xml:space="preserve"> Jimond Mining Management Company Sarl</t>
  </si>
  <si>
    <t>Musonni Mining Plant Kolwezi, DRC</t>
  </si>
  <si>
    <t xml:space="preserve">Vincent Zhang: +2430824057512  Email:zhangxianwen@jchxmc.com 
Jackii    :  +243820311134    Email:chencong@jchxmc.com 
</t>
  </si>
  <si>
    <t>Transport details</t>
  </si>
  <si>
    <t>Invoice No.</t>
  </si>
  <si>
    <t>JCHX-Musonni20210519</t>
  </si>
  <si>
    <t>From:Kitwe, Zambia</t>
  </si>
  <si>
    <t>Date</t>
  </si>
  <si>
    <t>To:MUSONNI, 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</si>
  <si>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</si>
  <si>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</si>
  <si>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</si>
  <si>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</si>
  <si>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</si>
  <si>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</si>
  <si>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</si>
  <si>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</si>
  <si>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</si>
  <si>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</si>
  <si>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 FOB USD)</t>
  </si>
  <si>
    <t>TOTAL PRICE
( FOB USD)</t>
  </si>
  <si>
    <t>H-bar</t>
  </si>
  <si>
    <t>I63a</t>
  </si>
  <si>
    <t>kg</t>
  </si>
  <si>
    <t>South Africa</t>
  </si>
  <si>
    <t>Seamless tube</t>
  </si>
  <si>
    <t>Φ219</t>
  </si>
  <si>
    <t>Common steel plate</t>
  </si>
  <si>
    <t>Thickness = 25</t>
  </si>
  <si>
    <t>Equal leg angle</t>
  </si>
  <si>
    <t>∠125*12</t>
  </si>
  <si>
    <t>Channel steel</t>
  </si>
  <si>
    <t>【30a</t>
  </si>
  <si>
    <t>【36a</t>
  </si>
  <si>
    <t>457*191*8.5*12.7MM*67.1KG/M</t>
  </si>
  <si>
    <t>610*229*11.9*19.6MM*125KG/M</t>
  </si>
  <si>
    <t xml:space="preserve"> Subtotal(FOB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</si>
  <si>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</si>
  <si>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</si>
  <si>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</si>
  <si>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</si>
  <si>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</si>
  <si>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</si>
  <si>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</si>
  <si>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 xml:space="preserve">A:
1. Transport: Wild Oxen Haulage LTD
2. Truck No:    
3. Driver :     
4.  Import Agent: Malabar
</t>
  </si>
  <si>
    <t>Packing List</t>
  </si>
  <si>
    <t>specification</t>
  </si>
  <si>
    <t>Net Weight (KG)</t>
  </si>
  <si>
    <t>Total  Weight (KG)</t>
  </si>
  <si>
    <t>TOTAL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</si>
</sst>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yyyy/m/d;@"/>
    <numFmt numFmtId="43" formatCode="_ * #,##0.00_ ;_ * \-#,##0.00_ ;_ * &quot;-&quot;??_ ;_ @_ "/>
    <numFmt numFmtId="177" formatCode="0.00_);[Red]\(0.00\)"/>
    <numFmt numFmtId="178" formatCode="0.00_ "/>
    <numFmt numFmtId="179" formatCode="\$#,##0.00;\-\$#,##0.00"/>
    <numFmt numFmtId="180" formatCode="#,##0.00_ "/>
  </numFmts>
  <fonts count="43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b/>
      <sz val="10"/>
      <name val="等线 Light"/>
      <charset val="134"/>
    </font>
    <font>
      <sz val="10"/>
      <color rgb="FF000000"/>
      <name val="Calibri"/>
      <charset val="134"/>
    </font>
    <font>
      <b/>
      <sz val="12"/>
      <color rgb="FF000000"/>
      <name val="Times New Roman"/>
      <charset val="134"/>
    </font>
    <font>
      <b/>
      <sz val="16"/>
      <name val="Calibri"/>
      <charset val="134"/>
    </font>
    <font>
      <sz val="10"/>
      <name val="Calibri"/>
      <charset val="134"/>
    </font>
    <font>
      <b/>
      <sz val="10"/>
      <name val="Times New Roman"/>
      <charset val="134"/>
    </font>
    <font>
      <b/>
      <sz val="18"/>
      <name val="Times New Roman"/>
      <charset val="134"/>
    </font>
    <font>
      <sz val="10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DengXian"/>
      <charset val="134"/>
      <scheme val="minor"/>
    </font>
    <font>
      <sz val="10"/>
      <name val="等线 Light"/>
      <charset val="134"/>
    </font>
    <font>
      <sz val="8"/>
      <name val="Times New Roman"/>
      <charset val="134"/>
    </font>
    <font>
      <b/>
      <sz val="20"/>
      <color rgb="FF000000"/>
      <name val="Times New Roman"/>
      <charset val="134"/>
    </font>
    <font>
      <b/>
      <sz val="16"/>
      <color rgb="FF000000"/>
      <name val="Times New Roman"/>
      <charset val="134"/>
    </font>
    <font>
      <b/>
      <sz val="14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0"/>
      <name val="Times New Roman"/>
      <charset val="134"/>
    </font>
    <font>
      <b/>
      <sz val="11"/>
      <color theme="1"/>
      <name val="DengXian"/>
      <charset val="134"/>
      <scheme val="minor"/>
    </font>
    <font>
      <sz val="12"/>
      <color rgb="FF000000"/>
      <name val="Calibri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0000"/>
      <name val="宋体"/>
      <charset val="134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9"/>
      <name val="宋体"/>
      <charset val="134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3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5" fillId="6" borderId="1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2" fillId="14" borderId="19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7" fillId="26" borderId="21" applyNumberFormat="0" applyAlignment="0" applyProtection="0">
      <alignment vertical="center"/>
    </xf>
    <xf numFmtId="0" fontId="38" fillId="26" borderId="16" applyNumberFormat="0" applyAlignment="0" applyProtection="0">
      <alignment vertical="center"/>
    </xf>
    <xf numFmtId="0" fontId="39" fillId="27" borderId="22" applyNumberFormat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41" fillId="0" borderId="23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0" fillId="0" borderId="0">
      <protection locked="0"/>
    </xf>
    <xf numFmtId="0" fontId="31" fillId="0" borderId="0">
      <protection locked="0"/>
    </xf>
    <xf numFmtId="0" fontId="12" fillId="0" borderId="0">
      <alignment vertical="center"/>
    </xf>
    <xf numFmtId="0" fontId="40" fillId="0" borderId="0">
      <alignment vertical="top"/>
      <protection locked="0"/>
    </xf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  <xf numFmtId="0" fontId="2" fillId="0" borderId="0" xfId="0" applyFont="1" applyFill="1"/>
    <xf numFmtId="178" fontId="2" fillId="0" borderId="0" xfId="0" applyNumberFormat="1" applyFont="1" applyFill="1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78" fontId="6" fillId="0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78" fontId="6" fillId="0" borderId="4" xfId="0" applyNumberFormat="1" applyFont="1" applyFill="1" applyBorder="1" applyAlignment="1">
      <alignment horizontal="center" vertical="center" wrapText="1"/>
    </xf>
    <xf numFmtId="178" fontId="6" fillId="0" borderId="5" xfId="0" applyNumberFormat="1" applyFont="1" applyFill="1" applyBorder="1" applyAlignment="1">
      <alignment horizontal="center" vertical="center" wrapText="1"/>
    </xf>
    <xf numFmtId="178" fontId="6" fillId="0" borderId="6" xfId="0" applyNumberFormat="1" applyFont="1" applyFill="1" applyBorder="1" applyAlignment="1">
      <alignment horizontal="center" vertical="center" wrapText="1"/>
    </xf>
    <xf numFmtId="178" fontId="6" fillId="0" borderId="7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178" fontId="7" fillId="0" borderId="9" xfId="0" applyNumberFormat="1" applyFont="1" applyFill="1" applyBorder="1" applyAlignment="1">
      <alignment horizontal="center" vertical="center" wrapText="1"/>
    </xf>
    <xf numFmtId="178" fontId="7" fillId="0" borderId="10" xfId="0" applyNumberFormat="1" applyFont="1" applyFill="1" applyBorder="1" applyAlignment="1">
      <alignment horizontal="center" vertical="center" wrapText="1"/>
    </xf>
    <xf numFmtId="0" fontId="8" fillId="0" borderId="11" xfId="0" applyFont="1" applyFill="1" applyBorder="1" applyAlignment="1">
      <alignment horizontal="left" vertical="center" wrapText="1"/>
    </xf>
    <xf numFmtId="0" fontId="9" fillId="0" borderId="11" xfId="0" applyFont="1" applyFill="1" applyBorder="1" applyAlignment="1">
      <alignment horizontal="center" vertical="center" wrapText="1"/>
    </xf>
    <xf numFmtId="178" fontId="9" fillId="0" borderId="11" xfId="0" applyNumberFormat="1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10" fillId="0" borderId="11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left" vertical="center"/>
    </xf>
    <xf numFmtId="178" fontId="10" fillId="0" borderId="11" xfId="0" applyNumberFormat="1" applyFont="1" applyFill="1" applyBorder="1" applyAlignment="1">
      <alignment horizontal="left" vertical="center"/>
    </xf>
    <xf numFmtId="176" fontId="11" fillId="0" borderId="11" xfId="0" applyNumberFormat="1" applyFont="1" applyFill="1" applyBorder="1" applyAlignment="1">
      <alignment horizontal="left" vertical="center"/>
    </xf>
    <xf numFmtId="176" fontId="10" fillId="0" borderId="11" xfId="0" applyNumberFormat="1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 wrapText="1"/>
    </xf>
    <xf numFmtId="178" fontId="8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177" fontId="11" fillId="0" borderId="11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8" fontId="3" fillId="0" borderId="11" xfId="0" applyNumberFormat="1" applyFont="1" applyFill="1" applyBorder="1" applyAlignment="1">
      <alignment horizontal="center" vertical="center"/>
    </xf>
    <xf numFmtId="0" fontId="13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" fillId="0" borderId="0" xfId="0" applyFont="1" applyBorder="1"/>
    <xf numFmtId="178" fontId="2" fillId="0" borderId="0" xfId="0" applyNumberFormat="1" applyFont="1"/>
    <xf numFmtId="0" fontId="4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top" wrapText="1"/>
    </xf>
    <xf numFmtId="0" fontId="15" fillId="0" borderId="11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178" fontId="16" fillId="0" borderId="11" xfId="0" applyNumberFormat="1" applyFont="1" applyFill="1" applyBorder="1" applyAlignment="1">
      <alignment horizontal="center" vertical="center" wrapText="1"/>
    </xf>
    <xf numFmtId="178" fontId="17" fillId="0" borderId="1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178" fontId="17" fillId="0" borderId="14" xfId="0" applyNumberFormat="1" applyFont="1" applyFill="1" applyBorder="1" applyAlignment="1">
      <alignment horizontal="center" vertical="center" wrapText="1"/>
    </xf>
    <xf numFmtId="178" fontId="17" fillId="0" borderId="15" xfId="0" applyNumberFormat="1" applyFont="1" applyFill="1" applyBorder="1" applyAlignment="1">
      <alignment horizontal="center" vertical="center" wrapText="1"/>
    </xf>
    <xf numFmtId="178" fontId="18" fillId="0" borderId="13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178" fontId="18" fillId="0" borderId="15" xfId="0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12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horizontal="left" vertical="center" wrapText="1"/>
    </xf>
    <xf numFmtId="0" fontId="19" fillId="0" borderId="4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vertical="center"/>
    </xf>
    <xf numFmtId="0" fontId="10" fillId="0" borderId="1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8" fillId="0" borderId="11" xfId="0" applyFont="1" applyFill="1" applyBorder="1" applyAlignment="1">
      <alignment horizontal="right" vertical="center"/>
    </xf>
    <xf numFmtId="0" fontId="11" fillId="0" borderId="11" xfId="0" applyFont="1" applyFill="1" applyBorder="1" applyAlignment="1">
      <alignment horizontal="left" vertical="center" wrapText="1"/>
    </xf>
    <xf numFmtId="178" fontId="8" fillId="0" borderId="11" xfId="0" applyNumberFormat="1" applyFont="1" applyFill="1" applyBorder="1" applyAlignment="1">
      <alignment horizontal="right" vertical="center"/>
    </xf>
    <xf numFmtId="176" fontId="8" fillId="0" borderId="11" xfId="0" applyNumberFormat="1" applyFont="1" applyFill="1" applyBorder="1" applyAlignment="1">
      <alignment horizontal="left" vertical="center"/>
    </xf>
    <xf numFmtId="178" fontId="8" fillId="0" borderId="11" xfId="0" applyNumberFormat="1" applyFont="1" applyFill="1" applyBorder="1" applyAlignment="1">
      <alignment horizontal="right" vertical="center" wrapText="1"/>
    </xf>
    <xf numFmtId="178" fontId="8" fillId="0" borderId="9" xfId="0" applyNumberFormat="1" applyFont="1" applyFill="1" applyBorder="1" applyAlignment="1">
      <alignment horizontal="left" vertical="center"/>
    </xf>
    <xf numFmtId="178" fontId="8" fillId="0" borderId="10" xfId="0" applyNumberFormat="1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178" fontId="8" fillId="0" borderId="11" xfId="0" applyNumberFormat="1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center" vertical="center" wrapText="1"/>
    </xf>
    <xf numFmtId="178" fontId="8" fillId="0" borderId="13" xfId="0" applyNumberFormat="1" applyFont="1" applyFill="1" applyBorder="1" applyAlignment="1">
      <alignment horizontal="center" vertical="center" wrapText="1"/>
    </xf>
    <xf numFmtId="179" fontId="12" fillId="0" borderId="11" xfId="8" applyNumberFormat="1" applyFill="1" applyBorder="1" applyAlignment="1">
      <alignment horizontal="center" vertical="center"/>
    </xf>
    <xf numFmtId="180" fontId="12" fillId="0" borderId="11" xfId="8" applyNumberFormat="1" applyBorder="1">
      <alignment vertical="center"/>
    </xf>
    <xf numFmtId="0" fontId="8" fillId="0" borderId="9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right" vertical="center"/>
    </xf>
    <xf numFmtId="178" fontId="8" fillId="0" borderId="10" xfId="0" applyNumberFormat="1" applyFont="1" applyFill="1" applyBorder="1" applyAlignment="1">
      <alignment horizontal="right" vertical="center"/>
    </xf>
    <xf numFmtId="179" fontId="20" fillId="0" borderId="11" xfId="8" applyNumberFormat="1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left" vertical="top" wrapText="1"/>
    </xf>
    <xf numFmtId="0" fontId="21" fillId="0" borderId="12" xfId="0" applyFont="1" applyFill="1" applyBorder="1" applyAlignment="1">
      <alignment horizontal="left" vertical="top" wrapText="1"/>
    </xf>
    <xf numFmtId="0" fontId="21" fillId="0" borderId="1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78" fontId="2" fillId="0" borderId="0" xfId="0" applyNumberFormat="1" applyFont="1" applyFill="1" applyBorder="1"/>
    <xf numFmtId="178" fontId="2" fillId="0" borderId="0" xfId="0" applyNumberFormat="1" applyFont="1" applyBorder="1"/>
    <xf numFmtId="0" fontId="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 2 3" xfId="49"/>
    <cellStyle name="常规 3" xfId="50"/>
    <cellStyle name="常规 4" xfId="51"/>
    <cellStyle name="Normal" xf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148"/>
  <sheetViews>
    <sheetView showZeros="0" tabSelected="1" zoomScale="85" zoomScaleNormal="85" topLeftCell="A16" workbookViewId="0">
      <selection activeCell="G45" sqref="G45"/>
    </sheetView>
  </sheetViews>
  <sheetFormatPr defaultColWidth="11.4259259259259" defaultRowHeight="12" customHeight="1"/>
  <cols>
    <col min="1" max="1" width="6.63888888888889" style="4" customWidth="1"/>
    <col min="2" max="2" width="31.7777777777778" style="4" customWidth="1"/>
    <col min="3" max="3" width="41.1111111111111" style="4" customWidth="1"/>
    <col min="4" max="4" width="12.4537037037037" style="4" customWidth="1"/>
    <col min="5" max="5" width="11.5462962962963" style="4" customWidth="1"/>
    <col min="6" max="6" width="14.9074074074074" style="4" customWidth="1"/>
    <col min="7" max="7" width="11.1111111111111" style="6" customWidth="1"/>
    <col min="8" max="8" width="22.5462962962963" style="55" customWidth="1"/>
    <col min="9" max="16384" width="11.4259259259259" style="4"/>
  </cols>
  <sheetData>
    <row r="1" ht="24.95" customHeight="1" spans="1:8">
      <c r="A1" s="56" t="str">
        <f>_xlfn.DISPIMG("ID_C63108E52C8648BDAB23ABC06F90BF13",1)</f>
        <v>=DISPIMG("ID_C63108E52C8648BDAB23ABC06F90BF13",1)</v>
      </c>
      <c r="B1" s="57"/>
      <c r="C1" s="58" t="s">
        <v>0</v>
      </c>
      <c r="D1" s="59"/>
      <c r="E1" s="59"/>
      <c r="F1" s="59"/>
      <c r="G1" s="60"/>
      <c r="H1" s="61" t="s">
        <v>1</v>
      </c>
    </row>
    <row r="2" ht="24.95" customHeight="1" spans="1:8">
      <c r="A2" s="62"/>
      <c r="B2" s="63"/>
      <c r="C2" s="59"/>
      <c r="D2" s="59"/>
      <c r="E2" s="59"/>
      <c r="F2" s="59"/>
      <c r="G2" s="60"/>
      <c r="H2" s="64"/>
    </row>
    <row r="3" ht="24.95" customHeight="1" spans="1:8">
      <c r="A3" s="62"/>
      <c r="B3" s="63"/>
      <c r="C3" s="59"/>
      <c r="D3" s="59"/>
      <c r="E3" s="59"/>
      <c r="F3" s="59"/>
      <c r="G3" s="60"/>
      <c r="H3" s="64"/>
    </row>
    <row r="4" ht="24.95" customHeight="1" spans="1:8">
      <c r="A4" s="62"/>
      <c r="B4" s="63"/>
      <c r="C4" s="59"/>
      <c r="D4" s="59"/>
      <c r="E4" s="59"/>
      <c r="F4" s="59"/>
      <c r="G4" s="60"/>
      <c r="H4" s="65"/>
    </row>
    <row r="5" ht="21" customHeight="1" spans="1:8">
      <c r="A5" s="62"/>
      <c r="B5" s="63"/>
      <c r="C5" s="59"/>
      <c r="D5" s="59"/>
      <c r="E5" s="59"/>
      <c r="F5" s="59"/>
      <c r="G5" s="60"/>
      <c r="H5" s="66" t="s">
        <v>2</v>
      </c>
    </row>
    <row r="6" ht="14" customHeight="1" spans="1:8">
      <c r="A6" s="67"/>
      <c r="B6" s="68"/>
      <c r="C6" s="59"/>
      <c r="D6" s="59"/>
      <c r="E6" s="59"/>
      <c r="F6" s="59"/>
      <c r="G6" s="60"/>
      <c r="H6" s="69"/>
    </row>
    <row r="7" s="50" customFormat="1" ht="20.1" customHeight="1" spans="1:8">
      <c r="A7" s="30" t="s">
        <v>3</v>
      </c>
      <c r="B7" s="30"/>
      <c r="C7" s="30"/>
      <c r="D7" s="70" t="s">
        <v>4</v>
      </c>
      <c r="E7" s="71"/>
      <c r="F7" s="71"/>
      <c r="G7" s="71"/>
      <c r="H7" s="72"/>
    </row>
    <row r="8" s="50" customFormat="1" ht="20.1" customHeight="1" spans="1:8">
      <c r="A8" s="73" t="s">
        <v>5</v>
      </c>
      <c r="B8" s="74"/>
      <c r="C8" s="75"/>
      <c r="D8" s="76"/>
      <c r="E8" s="77"/>
      <c r="F8" s="77"/>
      <c r="G8" s="77"/>
      <c r="H8" s="78"/>
    </row>
    <row r="9" s="50" customFormat="1" ht="20.1" customHeight="1" spans="1:8">
      <c r="A9" s="79" t="s">
        <v>2</v>
      </c>
      <c r="B9" s="79"/>
      <c r="C9" s="79"/>
      <c r="D9" s="76"/>
      <c r="E9" s="77"/>
      <c r="F9" s="77"/>
      <c r="G9" s="77"/>
      <c r="H9" s="78"/>
    </row>
    <row r="10" s="50" customFormat="1" ht="24.95" customHeight="1" spans="1:8">
      <c r="A10" s="33" t="s">
        <v>6</v>
      </c>
      <c r="B10" s="33"/>
      <c r="C10" s="33"/>
      <c r="D10" s="76"/>
      <c r="E10" s="77"/>
      <c r="F10" s="77"/>
      <c r="G10" s="77"/>
      <c r="H10" s="78"/>
    </row>
    <row r="11" s="50" customFormat="1" ht="38" customHeight="1" spans="1:8">
      <c r="A11" s="33" t="s">
        <v>7</v>
      </c>
      <c r="B11" s="33"/>
      <c r="C11" s="33"/>
      <c r="D11" s="76"/>
      <c r="E11" s="77"/>
      <c r="F11" s="77"/>
      <c r="G11" s="77"/>
      <c r="H11" s="78"/>
    </row>
    <row r="12" s="51" customFormat="1" ht="20.1" customHeight="1" spans="1:35">
      <c r="A12" s="80" t="s">
        <v>8</v>
      </c>
      <c r="B12" s="80"/>
      <c r="C12" s="80"/>
      <c r="D12" s="76"/>
      <c r="E12" s="77"/>
      <c r="F12" s="77"/>
      <c r="G12" s="77"/>
      <c r="H12" s="78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  <c r="AH12" s="109"/>
      <c r="AI12" s="109"/>
    </row>
    <row r="13" s="51" customFormat="1" ht="20.1" customHeight="1" spans="1:35">
      <c r="A13" s="33" t="s">
        <v>9</v>
      </c>
      <c r="B13" s="33"/>
      <c r="C13" s="79"/>
      <c r="D13" s="76"/>
      <c r="E13" s="77"/>
      <c r="F13" s="77"/>
      <c r="G13" s="77"/>
      <c r="H13" s="78"/>
      <c r="I13" s="109"/>
      <c r="J13" s="109"/>
      <c r="K13" s="109"/>
      <c r="L13" s="109"/>
      <c r="M13" s="109"/>
      <c r="N13" s="109"/>
      <c r="O13" s="109"/>
      <c r="P13" s="109"/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09"/>
    </row>
    <row r="14" s="51" customFormat="1" ht="24" customHeight="1" spans="1:35">
      <c r="A14" s="81" t="s">
        <v>10</v>
      </c>
      <c r="B14" s="81"/>
      <c r="C14" s="81"/>
      <c r="D14" s="76"/>
      <c r="E14" s="77"/>
      <c r="F14" s="77"/>
      <c r="G14" s="77"/>
      <c r="H14" s="78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109"/>
      <c r="AB14" s="109"/>
      <c r="AC14" s="109"/>
      <c r="AD14" s="109"/>
      <c r="AE14" s="109"/>
      <c r="AF14" s="109"/>
      <c r="AG14" s="109"/>
      <c r="AH14" s="109"/>
      <c r="AI14" s="109"/>
    </row>
    <row r="15" s="51" customFormat="1" ht="32" customHeight="1" spans="1:35">
      <c r="A15" s="82" t="s">
        <v>11</v>
      </c>
      <c r="B15" s="83"/>
      <c r="C15" s="84"/>
      <c r="D15" s="76"/>
      <c r="E15" s="77"/>
      <c r="F15" s="77"/>
      <c r="G15" s="77"/>
      <c r="H15" s="78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09"/>
      <c r="AF15" s="109"/>
      <c r="AG15" s="109"/>
      <c r="AH15" s="109"/>
      <c r="AI15" s="109"/>
    </row>
    <row r="16" s="51" customFormat="1" ht="22" customHeight="1" spans="1:35">
      <c r="A16" s="80" t="s">
        <v>12</v>
      </c>
      <c r="B16" s="80"/>
      <c r="C16" s="80"/>
      <c r="D16" s="85" t="s">
        <v>13</v>
      </c>
      <c r="E16" s="85"/>
      <c r="F16" s="85"/>
      <c r="G16" s="86" t="s">
        <v>14</v>
      </c>
      <c r="H16" s="86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109"/>
      <c r="AB16" s="109"/>
      <c r="AC16" s="109"/>
      <c r="AD16" s="109"/>
      <c r="AE16" s="109"/>
      <c r="AF16" s="109"/>
      <c r="AG16" s="109"/>
      <c r="AH16" s="109"/>
      <c r="AI16" s="109"/>
    </row>
    <row r="17" s="51" customFormat="1" ht="24.95" customHeight="1" spans="1:35">
      <c r="A17" s="80" t="s">
        <v>15</v>
      </c>
      <c r="B17" s="80"/>
      <c r="C17" s="80"/>
      <c r="D17" s="87" t="s">
        <v>16</v>
      </c>
      <c r="E17" s="87"/>
      <c r="F17" s="87"/>
      <c r="G17" s="88">
        <v>44336</v>
      </c>
      <c r="H17" s="88"/>
      <c r="I17" s="109"/>
      <c r="J17" s="109"/>
      <c r="K17" s="109"/>
      <c r="L17" s="109"/>
      <c r="M17" s="109"/>
      <c r="N17" s="109"/>
      <c r="O17" s="109"/>
      <c r="P17" s="109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</row>
    <row r="18" s="51" customFormat="1" ht="17" customHeight="1" spans="1:35">
      <c r="A18" s="80" t="s">
        <v>17</v>
      </c>
      <c r="B18" s="80"/>
      <c r="C18" s="80"/>
      <c r="D18" s="89" t="s">
        <v>18</v>
      </c>
      <c r="E18" s="89"/>
      <c r="F18" s="89"/>
      <c r="G18" s="90" t="s">
        <v>19</v>
      </c>
      <c r="H18" s="91"/>
      <c r="I18" s="109"/>
      <c r="J18" s="109"/>
      <c r="K18" s="109"/>
      <c r="L18" s="109"/>
      <c r="M18" s="109"/>
      <c r="N18" s="109"/>
      <c r="O18" s="109"/>
      <c r="P18" s="109"/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109"/>
      <c r="AB18" s="109"/>
      <c r="AC18" s="109"/>
      <c r="AD18" s="109"/>
      <c r="AE18" s="109"/>
      <c r="AF18" s="109"/>
      <c r="AG18" s="109"/>
      <c r="AH18" s="109"/>
      <c r="AI18" s="109"/>
    </row>
    <row r="19" s="52" customFormat="1" ht="24.95" customHeight="1" spans="1:35">
      <c r="A19" s="80" t="s">
        <v>20</v>
      </c>
      <c r="B19" s="80"/>
      <c r="C19" s="80"/>
      <c r="D19" s="30" t="s">
        <v>21</v>
      </c>
      <c r="E19" s="92"/>
      <c r="F19" s="92"/>
      <c r="G19" s="93"/>
      <c r="H19" s="93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</row>
    <row r="20" s="51" customFormat="1" ht="52" customHeight="1" spans="1:35">
      <c r="A20" s="40" t="s">
        <v>22</v>
      </c>
      <c r="B20" s="94" t="s">
        <v>23</v>
      </c>
      <c r="C20" s="94" t="s">
        <v>24</v>
      </c>
      <c r="D20" s="94" t="s">
        <v>25</v>
      </c>
      <c r="E20" s="40" t="s">
        <v>26</v>
      </c>
      <c r="F20" s="94" t="s">
        <v>27</v>
      </c>
      <c r="G20" s="95" t="s">
        <v>28</v>
      </c>
      <c r="H20" s="95" t="s">
        <v>29</v>
      </c>
      <c r="I20" s="109"/>
      <c r="J20" s="109"/>
      <c r="K20" s="109"/>
      <c r="L20" s="109"/>
      <c r="M20" s="109"/>
      <c r="N20" s="109"/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</row>
    <row r="21" s="53" customFormat="1" ht="25" customHeight="1" spans="1:35">
      <c r="A21" s="42">
        <f t="shared" ref="A21:A28" si="0">ROW(A21)-20</f>
        <v>1</v>
      </c>
      <c r="B21" s="42" t="s">
        <v>30</v>
      </c>
      <c r="C21" s="42" t="s">
        <v>31</v>
      </c>
      <c r="D21" s="42">
        <v>4266.704</v>
      </c>
      <c r="E21" s="42" t="s">
        <v>32</v>
      </c>
      <c r="F21" s="96" t="s">
        <v>33</v>
      </c>
      <c r="G21" s="97">
        <v>0.95</v>
      </c>
      <c r="H21" s="96">
        <f t="shared" ref="H21:H28" si="1">D21*G21</f>
        <v>4053.3688</v>
      </c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</row>
    <row r="22" s="53" customFormat="1" ht="25" customHeight="1" spans="1:35">
      <c r="A22" s="42">
        <f t="shared" si="0"/>
        <v>2</v>
      </c>
      <c r="B22" s="42" t="s">
        <v>34</v>
      </c>
      <c r="C22" s="42" t="s">
        <v>35</v>
      </c>
      <c r="D22" s="42">
        <v>2635.2</v>
      </c>
      <c r="E22" s="42" t="s">
        <v>32</v>
      </c>
      <c r="F22" s="96" t="s">
        <v>33</v>
      </c>
      <c r="G22" s="97">
        <v>0.95</v>
      </c>
      <c r="H22" s="96">
        <f t="shared" si="1"/>
        <v>2503.44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</row>
    <row r="23" s="53" customFormat="1" ht="25" customHeight="1" spans="1:35">
      <c r="A23" s="42">
        <f t="shared" si="0"/>
        <v>3</v>
      </c>
      <c r="B23" s="42" t="s">
        <v>36</v>
      </c>
      <c r="C23" s="42" t="s">
        <v>37</v>
      </c>
      <c r="D23" s="42">
        <v>8831.25</v>
      </c>
      <c r="E23" s="42" t="s">
        <v>32</v>
      </c>
      <c r="F23" s="96" t="s">
        <v>33</v>
      </c>
      <c r="G23" s="97">
        <v>0.95</v>
      </c>
      <c r="H23" s="96">
        <f t="shared" si="1"/>
        <v>8389.6875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</row>
    <row r="24" s="53" customFormat="1" ht="25" customHeight="1" spans="1:35">
      <c r="A24" s="42">
        <f t="shared" si="0"/>
        <v>4</v>
      </c>
      <c r="B24" s="42" t="s">
        <v>38</v>
      </c>
      <c r="C24" s="42" t="s">
        <v>39</v>
      </c>
      <c r="D24" s="42">
        <v>1164.8</v>
      </c>
      <c r="E24" s="42" t="s">
        <v>32</v>
      </c>
      <c r="F24" s="96" t="s">
        <v>33</v>
      </c>
      <c r="G24" s="97">
        <v>0.95</v>
      </c>
      <c r="H24" s="96">
        <f t="shared" si="1"/>
        <v>1106.56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</row>
    <row r="25" s="53" customFormat="1" ht="25" customHeight="1" spans="1:35">
      <c r="A25" s="42">
        <f t="shared" si="0"/>
        <v>5</v>
      </c>
      <c r="B25" s="42" t="s">
        <v>40</v>
      </c>
      <c r="C25" s="42" t="s">
        <v>41</v>
      </c>
      <c r="D25" s="42">
        <v>5405.4</v>
      </c>
      <c r="E25" s="42" t="s">
        <v>32</v>
      </c>
      <c r="F25" s="96" t="s">
        <v>33</v>
      </c>
      <c r="G25" s="97">
        <v>0.95</v>
      </c>
      <c r="H25" s="96">
        <f t="shared" si="1"/>
        <v>5135.13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</row>
    <row r="26" s="53" customFormat="1" ht="25" customHeight="1" spans="1:35">
      <c r="A26" s="42">
        <f t="shared" si="0"/>
        <v>6</v>
      </c>
      <c r="B26" s="42" t="s">
        <v>40</v>
      </c>
      <c r="C26" s="42" t="s">
        <v>42</v>
      </c>
      <c r="D26" s="42">
        <v>1721.304</v>
      </c>
      <c r="E26" s="42" t="s">
        <v>32</v>
      </c>
      <c r="F26" s="96" t="s">
        <v>33</v>
      </c>
      <c r="G26" s="97">
        <v>0.95</v>
      </c>
      <c r="H26" s="96">
        <f t="shared" si="1"/>
        <v>1635.2388</v>
      </c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</row>
    <row r="27" s="53" customFormat="1" ht="25" customHeight="1" spans="1:35">
      <c r="A27" s="42">
        <f t="shared" si="0"/>
        <v>7</v>
      </c>
      <c r="B27" s="42" t="s">
        <v>30</v>
      </c>
      <c r="C27" s="42" t="s">
        <v>43</v>
      </c>
      <c r="D27" s="42">
        <f>3489.2/2</f>
        <v>1744.6</v>
      </c>
      <c r="E27" s="42" t="s">
        <v>32</v>
      </c>
      <c r="F27" s="96" t="s">
        <v>33</v>
      </c>
      <c r="G27" s="97">
        <v>0.95</v>
      </c>
      <c r="H27" s="96">
        <f t="shared" si="1"/>
        <v>1657.37</v>
      </c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</row>
    <row r="28" s="53" customFormat="1" ht="25" customHeight="1" spans="1:35">
      <c r="A28" s="42">
        <f t="shared" si="0"/>
        <v>8</v>
      </c>
      <c r="B28" s="42" t="s">
        <v>30</v>
      </c>
      <c r="C28" s="42" t="s">
        <v>44</v>
      </c>
      <c r="D28" s="42">
        <v>1500</v>
      </c>
      <c r="E28" s="42" t="s">
        <v>32</v>
      </c>
      <c r="F28" s="96" t="s">
        <v>33</v>
      </c>
      <c r="G28" s="97">
        <v>0.95</v>
      </c>
      <c r="H28" s="96">
        <f t="shared" si="1"/>
        <v>1425</v>
      </c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</row>
    <row r="29" s="51" customFormat="1" ht="23.1" customHeight="1" spans="1:35">
      <c r="A29" s="98" t="s">
        <v>45</v>
      </c>
      <c r="B29" s="99"/>
      <c r="C29" s="99"/>
      <c r="D29" s="99"/>
      <c r="E29" s="99"/>
      <c r="F29" s="99"/>
      <c r="G29" s="100"/>
      <c r="H29" s="101">
        <f>SUM(H21:H28)</f>
        <v>25905.7951</v>
      </c>
      <c r="I29" s="109"/>
      <c r="J29" s="109"/>
      <c r="K29" s="109"/>
      <c r="L29" s="109"/>
      <c r="M29" s="109"/>
      <c r="N29" s="109"/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</row>
    <row r="30" s="51" customFormat="1" ht="23.1" customHeight="1" spans="1:35">
      <c r="A30" s="98" t="s">
        <v>46</v>
      </c>
      <c r="B30" s="99"/>
      <c r="C30" s="99"/>
      <c r="D30" s="99"/>
      <c r="E30" s="99"/>
      <c r="F30" s="99"/>
      <c r="G30" s="100"/>
      <c r="H30" s="101">
        <v>7000</v>
      </c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</row>
    <row r="31" s="51" customFormat="1" ht="23.1" customHeight="1" spans="1:35">
      <c r="A31" s="98" t="s">
        <v>47</v>
      </c>
      <c r="B31" s="99"/>
      <c r="C31" s="99"/>
      <c r="D31" s="99"/>
      <c r="E31" s="99"/>
      <c r="F31" s="99"/>
      <c r="G31" s="100"/>
      <c r="H31" s="101">
        <f>SUM(H29:H30)</f>
        <v>32905.7951</v>
      </c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</row>
    <row r="32" s="2" customFormat="1" ht="20" customHeight="1" spans="1:35">
      <c r="A32" s="102" t="s">
        <v>48</v>
      </c>
      <c r="B32" s="103"/>
      <c r="C32" s="103"/>
      <c r="D32" s="103"/>
      <c r="E32" s="103"/>
      <c r="F32" s="103"/>
      <c r="G32" s="103"/>
      <c r="H32" s="104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2"/>
    </row>
    <row r="33" s="2" customFormat="1" ht="20" customHeight="1" spans="1:35">
      <c r="A33" s="102" t="s">
        <v>49</v>
      </c>
      <c r="B33" s="103"/>
      <c r="C33" s="103"/>
      <c r="D33" s="103"/>
      <c r="E33" s="103"/>
      <c r="F33" s="103"/>
      <c r="G33" s="103"/>
      <c r="H33" s="104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</row>
    <row r="34" s="2" customFormat="1" ht="20" customHeight="1" spans="1:35">
      <c r="A34" s="102" t="s">
        <v>50</v>
      </c>
      <c r="B34" s="103"/>
      <c r="C34" s="103"/>
      <c r="D34" s="103"/>
      <c r="E34" s="103"/>
      <c r="F34" s="103"/>
      <c r="G34" s="103"/>
      <c r="H34" s="104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2"/>
    </row>
    <row r="35" s="2" customFormat="1" ht="20" customHeight="1" spans="1:35">
      <c r="A35" s="102" t="s">
        <v>51</v>
      </c>
      <c r="B35" s="103"/>
      <c r="C35" s="103"/>
      <c r="D35" s="103"/>
      <c r="E35" s="103"/>
      <c r="F35" s="103"/>
      <c r="G35" s="103"/>
      <c r="H35" s="104"/>
      <c r="I35" s="112"/>
      <c r="J35" s="112"/>
      <c r="K35" s="112"/>
      <c r="L35" s="112"/>
      <c r="M35" s="112"/>
      <c r="N35" s="112"/>
      <c r="O35" s="112"/>
      <c r="P35" s="112"/>
      <c r="Q35" s="112"/>
      <c r="R35" s="112"/>
      <c r="S35" s="112"/>
      <c r="T35" s="112"/>
      <c r="U35" s="112"/>
      <c r="V35" s="112"/>
      <c r="W35" s="112"/>
      <c r="X35" s="112"/>
      <c r="Y35" s="112"/>
      <c r="Z35" s="112"/>
      <c r="AA35" s="112"/>
      <c r="AB35" s="112"/>
      <c r="AC35" s="112"/>
      <c r="AD35" s="112"/>
      <c r="AE35" s="112"/>
      <c r="AF35" s="112"/>
      <c r="AG35" s="112"/>
      <c r="AH35" s="112"/>
      <c r="AI35" s="112"/>
    </row>
    <row r="36" s="2" customFormat="1" ht="20" customHeight="1" spans="1:35">
      <c r="A36" s="102" t="s">
        <v>52</v>
      </c>
      <c r="B36" s="103"/>
      <c r="C36" s="103"/>
      <c r="D36" s="103"/>
      <c r="E36" s="103"/>
      <c r="F36" s="103"/>
      <c r="G36" s="103"/>
      <c r="H36" s="104"/>
      <c r="I36" s="112"/>
      <c r="J36" s="112"/>
      <c r="K36" s="112"/>
      <c r="L36" s="112"/>
      <c r="M36" s="112"/>
      <c r="N36" s="112"/>
      <c r="O36" s="112"/>
      <c r="P36" s="112"/>
      <c r="Q36" s="112"/>
      <c r="R36" s="112"/>
      <c r="S36" s="112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  <c r="AD36" s="112"/>
      <c r="AE36" s="112"/>
      <c r="AF36" s="112"/>
      <c r="AG36" s="112"/>
      <c r="AH36" s="112"/>
      <c r="AI36" s="112"/>
    </row>
    <row r="37" s="54" customFormat="1" ht="15.6" hidden="1" spans="1:8">
      <c r="A37" s="105" t="s">
        <v>53</v>
      </c>
      <c r="B37" s="106"/>
      <c r="C37" s="106"/>
      <c r="G37" s="107"/>
      <c r="H37" s="108"/>
    </row>
    <row r="38" s="54" customFormat="1" ht="15.6" hidden="1" spans="1:8">
      <c r="A38" s="106"/>
      <c r="B38" s="106"/>
      <c r="C38" s="106"/>
      <c r="G38" s="107"/>
      <c r="H38" s="108"/>
    </row>
    <row r="39" s="54" customFormat="1" ht="15.6" hidden="1" spans="1:8">
      <c r="A39" s="106"/>
      <c r="B39" s="106"/>
      <c r="C39" s="106"/>
      <c r="G39" s="107"/>
      <c r="H39" s="108"/>
    </row>
    <row r="40" s="54" customFormat="1" ht="63" hidden="1" customHeight="1" spans="1:8">
      <c r="A40" s="106"/>
      <c r="B40" s="106"/>
      <c r="C40" s="106"/>
      <c r="G40" s="107"/>
      <c r="H40" s="108"/>
    </row>
    <row r="41" s="54" customFormat="1" ht="15.6" spans="7:8">
      <c r="G41" s="107"/>
      <c r="H41" s="108"/>
    </row>
    <row r="42" s="54" customFormat="1" ht="15.6" spans="7:8">
      <c r="G42" s="107"/>
      <c r="H42" s="108"/>
    </row>
    <row r="43" s="54" customFormat="1" ht="15.6" spans="7:8">
      <c r="G43" s="107"/>
      <c r="H43" s="108"/>
    </row>
    <row r="44" s="54" customFormat="1" ht="15.6" spans="7:8">
      <c r="G44" s="107"/>
      <c r="H44" s="108"/>
    </row>
    <row r="45" s="54" customFormat="1" ht="15.6" spans="7:8">
      <c r="G45" s="107"/>
      <c r="H45" s="108"/>
    </row>
    <row r="46" s="54" customFormat="1" ht="15.6" spans="7:8">
      <c r="G46" s="107"/>
      <c r="H46" s="108"/>
    </row>
    <row r="47" s="54" customFormat="1" ht="15.6" spans="7:8">
      <c r="G47" s="107"/>
      <c r="H47" s="108"/>
    </row>
    <row r="48" s="54" customFormat="1" ht="15.6" spans="7:8">
      <c r="G48" s="107"/>
      <c r="H48" s="108"/>
    </row>
    <row r="49" s="54" customFormat="1" ht="15.6" spans="7:8">
      <c r="G49" s="107"/>
      <c r="H49" s="108"/>
    </row>
    <row r="50" s="54" customFormat="1" ht="15.6" spans="7:8">
      <c r="G50" s="107"/>
      <c r="H50" s="108"/>
    </row>
    <row r="51" s="54" customFormat="1" ht="15.6" spans="7:8">
      <c r="G51" s="107"/>
      <c r="H51" s="108"/>
    </row>
    <row r="52" s="54" customFormat="1" ht="15.6" spans="7:8">
      <c r="G52" s="107"/>
      <c r="H52" s="108"/>
    </row>
    <row r="53" s="54" customFormat="1" ht="15.6" spans="7:8">
      <c r="G53" s="107"/>
      <c r="H53" s="108"/>
    </row>
    <row r="54" s="54" customFormat="1" ht="15.6" spans="7:8">
      <c r="G54" s="107"/>
      <c r="H54" s="108"/>
    </row>
    <row r="55" s="54" customFormat="1" ht="15.6" spans="7:8">
      <c r="G55" s="107"/>
      <c r="H55" s="108"/>
    </row>
    <row r="56" s="54" customFormat="1" ht="15.6" spans="7:8">
      <c r="G56" s="107"/>
      <c r="H56" s="108"/>
    </row>
    <row r="57" s="54" customFormat="1" ht="15.6" spans="7:8">
      <c r="G57" s="107"/>
      <c r="H57" s="108"/>
    </row>
    <row r="58" s="54" customFormat="1" ht="15.6" spans="7:8">
      <c r="G58" s="107"/>
      <c r="H58" s="108"/>
    </row>
    <row r="59" s="54" customFormat="1" ht="15.6" spans="7:8">
      <c r="G59" s="107"/>
      <c r="H59" s="108"/>
    </row>
    <row r="60" s="54" customFormat="1" ht="15.6" spans="7:8">
      <c r="G60" s="107"/>
      <c r="H60" s="108"/>
    </row>
    <row r="61" s="54" customFormat="1" ht="15.6" spans="7:8">
      <c r="G61" s="107"/>
      <c r="H61" s="108"/>
    </row>
    <row r="62" s="54" customFormat="1" ht="15.6" spans="7:8">
      <c r="G62" s="107"/>
      <c r="H62" s="108"/>
    </row>
    <row r="63" s="54" customFormat="1" ht="15.6" spans="7:8">
      <c r="G63" s="107"/>
      <c r="H63" s="108"/>
    </row>
    <row r="64" s="54" customFormat="1" ht="15.6" spans="7:8">
      <c r="G64" s="107"/>
      <c r="H64" s="108"/>
    </row>
    <row r="65" s="54" customFormat="1" ht="15.6" spans="7:8">
      <c r="G65" s="107"/>
      <c r="H65" s="108"/>
    </row>
    <row r="66" s="54" customFormat="1" ht="15.6" spans="7:8">
      <c r="G66" s="107"/>
      <c r="H66" s="108"/>
    </row>
    <row r="67" s="54" customFormat="1" ht="15.6" spans="7:8">
      <c r="G67" s="107"/>
      <c r="H67" s="108"/>
    </row>
    <row r="68" s="54" customFormat="1" ht="15.6" spans="7:8">
      <c r="G68" s="107"/>
      <c r="H68" s="108"/>
    </row>
    <row r="69" s="54" customFormat="1" ht="15.6" spans="7:8">
      <c r="G69" s="107"/>
      <c r="H69" s="108"/>
    </row>
    <row r="70" s="54" customFormat="1" ht="15.6" spans="7:8">
      <c r="G70" s="107"/>
      <c r="H70" s="108"/>
    </row>
    <row r="71" s="54" customFormat="1" ht="15.6" spans="7:8">
      <c r="G71" s="107"/>
      <c r="H71" s="108"/>
    </row>
    <row r="72" s="54" customFormat="1" ht="15.6" spans="7:8">
      <c r="G72" s="107"/>
      <c r="H72" s="108"/>
    </row>
    <row r="73" s="54" customFormat="1" ht="15.6" spans="7:8">
      <c r="G73" s="107"/>
      <c r="H73" s="108"/>
    </row>
    <row r="74" s="54" customFormat="1" ht="15.6" spans="7:8">
      <c r="G74" s="107"/>
      <c r="H74" s="108"/>
    </row>
    <row r="75" s="54" customFormat="1" ht="15.6" spans="7:8">
      <c r="G75" s="107"/>
      <c r="H75" s="108"/>
    </row>
    <row r="76" s="54" customFormat="1" ht="15.6" spans="7:8">
      <c r="G76" s="107"/>
      <c r="H76" s="108"/>
    </row>
    <row r="77" s="54" customFormat="1" ht="15.6" spans="7:8">
      <c r="G77" s="107"/>
      <c r="H77" s="108"/>
    </row>
    <row r="78" s="54" customFormat="1" ht="15.6" spans="7:8">
      <c r="G78" s="107"/>
      <c r="H78" s="108"/>
    </row>
    <row r="79" s="54" customFormat="1" ht="15.6" spans="7:8">
      <c r="G79" s="107"/>
      <c r="H79" s="108"/>
    </row>
    <row r="80" s="54" customFormat="1" ht="15.6" spans="7:8">
      <c r="G80" s="107"/>
      <c r="H80" s="108"/>
    </row>
    <row r="81" s="54" customFormat="1" ht="15.6" spans="7:8">
      <c r="G81" s="107"/>
      <c r="H81" s="108"/>
    </row>
    <row r="82" s="54" customFormat="1" ht="15.6" spans="7:8">
      <c r="G82" s="107"/>
      <c r="H82" s="108"/>
    </row>
    <row r="83" s="54" customFormat="1" ht="15.6" spans="7:8">
      <c r="G83" s="107"/>
      <c r="H83" s="108"/>
    </row>
    <row r="84" s="54" customFormat="1" ht="15.6" spans="7:8">
      <c r="G84" s="107"/>
      <c r="H84" s="108"/>
    </row>
    <row r="85" s="54" customFormat="1" ht="15.6" spans="7:8">
      <c r="G85" s="107"/>
      <c r="H85" s="108"/>
    </row>
    <row r="86" s="54" customFormat="1" ht="15.6" spans="7:8">
      <c r="G86" s="107"/>
      <c r="H86" s="108"/>
    </row>
    <row r="87" s="54" customFormat="1" ht="15.6" spans="7:8">
      <c r="G87" s="107"/>
      <c r="H87" s="108"/>
    </row>
    <row r="88" s="54" customFormat="1" ht="15.6" spans="7:8">
      <c r="G88" s="107"/>
      <c r="H88" s="108"/>
    </row>
    <row r="89" s="54" customFormat="1" ht="15.6" spans="7:8">
      <c r="G89" s="107"/>
      <c r="H89" s="108"/>
    </row>
    <row r="90" s="54" customFormat="1" ht="15.6" spans="7:8">
      <c r="G90" s="107"/>
      <c r="H90" s="108"/>
    </row>
    <row r="91" s="54" customFormat="1" ht="15.6" spans="7:8">
      <c r="G91" s="107"/>
      <c r="H91" s="108"/>
    </row>
    <row r="92" s="54" customFormat="1" ht="15.6" spans="7:8">
      <c r="G92" s="107"/>
      <c r="H92" s="108"/>
    </row>
    <row r="93" s="54" customFormat="1" ht="15.6" spans="7:8">
      <c r="G93" s="107"/>
      <c r="H93" s="108"/>
    </row>
    <row r="94" s="54" customFormat="1" ht="15.6" spans="7:8">
      <c r="G94" s="107"/>
      <c r="H94" s="108"/>
    </row>
    <row r="95" s="54" customFormat="1" ht="15.6" spans="7:8">
      <c r="G95" s="107"/>
      <c r="H95" s="108"/>
    </row>
    <row r="96" s="54" customFormat="1" ht="15.6" spans="7:8">
      <c r="G96" s="107"/>
      <c r="H96" s="108"/>
    </row>
    <row r="97" s="54" customFormat="1" ht="15.6" spans="7:8">
      <c r="G97" s="107"/>
      <c r="H97" s="108"/>
    </row>
    <row r="98" s="54" customFormat="1" ht="15.6" spans="7:8">
      <c r="G98" s="107"/>
      <c r="H98" s="108"/>
    </row>
    <row r="99" s="54" customFormat="1" ht="15.6" spans="7:8">
      <c r="G99" s="107"/>
      <c r="H99" s="108"/>
    </row>
    <row r="100" s="54" customFormat="1" ht="15.6" spans="7:8">
      <c r="G100" s="107"/>
      <c r="H100" s="108"/>
    </row>
    <row r="101" s="54" customFormat="1" ht="15.6" spans="7:8">
      <c r="G101" s="107"/>
      <c r="H101" s="108"/>
    </row>
    <row r="102" s="54" customFormat="1" ht="15.6" spans="7:8">
      <c r="G102" s="107"/>
      <c r="H102" s="108"/>
    </row>
    <row r="103" s="54" customFormat="1" ht="15.6" spans="7:8">
      <c r="G103" s="107"/>
      <c r="H103" s="108"/>
    </row>
    <row r="104" s="54" customFormat="1" ht="15.6" spans="7:8">
      <c r="G104" s="107"/>
      <c r="H104" s="108"/>
    </row>
    <row r="105" s="54" customFormat="1" ht="15.6" spans="7:8">
      <c r="G105" s="107"/>
      <c r="H105" s="108"/>
    </row>
    <row r="106" s="54" customFormat="1" ht="15.6" spans="7:8">
      <c r="G106" s="107"/>
      <c r="H106" s="108"/>
    </row>
    <row r="107" s="54" customFormat="1" ht="15.6" spans="7:8">
      <c r="G107" s="107"/>
      <c r="H107" s="108"/>
    </row>
    <row r="108" s="54" customFormat="1" ht="15.6" spans="7:8">
      <c r="G108" s="107"/>
      <c r="H108" s="108"/>
    </row>
    <row r="109" s="54" customFormat="1" ht="15.6" spans="7:8">
      <c r="G109" s="107"/>
      <c r="H109" s="108"/>
    </row>
    <row r="110" s="54" customFormat="1" ht="15.6" spans="7:8">
      <c r="G110" s="107"/>
      <c r="H110" s="108"/>
    </row>
    <row r="111" s="54" customFormat="1" ht="15.6" spans="7:8">
      <c r="G111" s="107"/>
      <c r="H111" s="108"/>
    </row>
    <row r="112" s="54" customFormat="1" ht="15.6" spans="7:8">
      <c r="G112" s="107"/>
      <c r="H112" s="108"/>
    </row>
    <row r="113" ht="15.6" spans="1:35">
      <c r="A113" s="54"/>
      <c r="B113" s="54"/>
      <c r="C113" s="54"/>
      <c r="D113" s="54"/>
      <c r="E113" s="54"/>
      <c r="F113" s="54"/>
      <c r="G113" s="107"/>
      <c r="H113" s="108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</row>
    <row r="114" ht="15.6" spans="1:35">
      <c r="A114" s="54"/>
      <c r="B114" s="54"/>
      <c r="C114" s="54"/>
      <c r="D114" s="54"/>
      <c r="E114" s="54"/>
      <c r="F114" s="54"/>
      <c r="G114" s="107"/>
      <c r="H114" s="108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</row>
    <row r="115" ht="15.6" spans="1:35">
      <c r="A115" s="54"/>
      <c r="B115" s="54"/>
      <c r="C115" s="54"/>
      <c r="D115" s="54"/>
      <c r="E115" s="54"/>
      <c r="F115" s="54"/>
      <c r="G115" s="107"/>
      <c r="H115" s="108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</row>
    <row r="116" ht="15.6" spans="1:35">
      <c r="A116" s="54"/>
      <c r="B116" s="54"/>
      <c r="C116" s="54"/>
      <c r="D116" s="54"/>
      <c r="E116" s="54"/>
      <c r="F116" s="54"/>
      <c r="G116" s="107"/>
      <c r="H116" s="108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</row>
    <row r="117" ht="15.6" spans="1:35">
      <c r="A117" s="54"/>
      <c r="B117" s="54"/>
      <c r="C117" s="54"/>
      <c r="D117" s="54"/>
      <c r="E117" s="54"/>
      <c r="F117" s="54"/>
      <c r="G117" s="107"/>
      <c r="H117" s="108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</row>
    <row r="118" ht="15.6" spans="1:35">
      <c r="A118" s="54"/>
      <c r="B118" s="54"/>
      <c r="C118" s="54"/>
      <c r="D118" s="54"/>
      <c r="E118" s="54"/>
      <c r="F118" s="54"/>
      <c r="G118" s="107"/>
      <c r="H118" s="108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</row>
    <row r="119" ht="15.6" spans="1:35">
      <c r="A119" s="54"/>
      <c r="B119" s="54"/>
      <c r="C119" s="54"/>
      <c r="D119" s="54"/>
      <c r="E119" s="54"/>
      <c r="F119" s="54"/>
      <c r="G119" s="107"/>
      <c r="H119" s="108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</row>
    <row r="120" ht="15.6" spans="1:35">
      <c r="A120" s="54"/>
      <c r="B120" s="54"/>
      <c r="C120" s="54"/>
      <c r="D120" s="54"/>
      <c r="E120" s="54"/>
      <c r="F120" s="54"/>
      <c r="G120" s="107"/>
      <c r="H120" s="108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</row>
    <row r="121" ht="15.6" spans="1:35">
      <c r="A121" s="54"/>
      <c r="B121" s="54"/>
      <c r="C121" s="54"/>
      <c r="D121" s="54"/>
      <c r="E121" s="54"/>
      <c r="F121" s="54"/>
      <c r="G121" s="107"/>
      <c r="H121" s="108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</row>
    <row r="122" ht="15.6" spans="1:35">
      <c r="A122" s="54"/>
      <c r="B122" s="54"/>
      <c r="C122" s="54"/>
      <c r="D122" s="54"/>
      <c r="E122" s="54"/>
      <c r="F122" s="54"/>
      <c r="G122" s="107"/>
      <c r="H122" s="108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</row>
    <row r="123" ht="15.6" spans="1:35">
      <c r="A123" s="54"/>
      <c r="B123" s="54"/>
      <c r="C123" s="54"/>
      <c r="D123" s="54"/>
      <c r="E123" s="54"/>
      <c r="F123" s="54"/>
      <c r="G123" s="107"/>
      <c r="H123" s="108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</row>
    <row r="124" ht="15.6" spans="1:35">
      <c r="A124" s="54"/>
      <c r="B124" s="54"/>
      <c r="C124" s="54"/>
      <c r="D124" s="54"/>
      <c r="E124" s="54"/>
      <c r="F124" s="54"/>
      <c r="G124" s="107"/>
      <c r="H124" s="108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</row>
    <row r="125" ht="15.6" spans="1:35">
      <c r="A125" s="54"/>
      <c r="B125" s="54"/>
      <c r="C125" s="54"/>
      <c r="D125" s="54"/>
      <c r="E125" s="54"/>
      <c r="F125" s="54"/>
      <c r="G125" s="107"/>
      <c r="H125" s="108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</row>
    <row r="126" ht="15.6" spans="1:35">
      <c r="A126" s="54"/>
      <c r="B126" s="54"/>
      <c r="C126" s="54"/>
      <c r="D126" s="54"/>
      <c r="E126" s="54"/>
      <c r="F126" s="54"/>
      <c r="G126" s="107"/>
      <c r="H126" s="108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</row>
    <row r="127" ht="15.6" spans="1:35">
      <c r="A127" s="54"/>
      <c r="B127" s="54"/>
      <c r="C127" s="54"/>
      <c r="D127" s="54"/>
      <c r="E127" s="54"/>
      <c r="F127" s="54"/>
      <c r="G127" s="107"/>
      <c r="H127" s="108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</row>
    <row r="128" ht="15.6" spans="1:35">
      <c r="A128" s="54"/>
      <c r="B128" s="54"/>
      <c r="C128" s="54"/>
      <c r="D128" s="54"/>
      <c r="E128" s="54"/>
      <c r="F128" s="54"/>
      <c r="G128" s="107"/>
      <c r="H128" s="108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</row>
    <row r="129" ht="15.6" spans="1:35">
      <c r="A129" s="54"/>
      <c r="B129" s="54"/>
      <c r="C129" s="54"/>
      <c r="D129" s="54"/>
      <c r="E129" s="54"/>
      <c r="F129" s="54"/>
      <c r="G129" s="107"/>
      <c r="H129" s="108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</row>
    <row r="130" ht="15.6" spans="1:35">
      <c r="A130" s="54"/>
      <c r="B130" s="54"/>
      <c r="C130" s="54"/>
      <c r="D130" s="54"/>
      <c r="E130" s="54"/>
      <c r="F130" s="54"/>
      <c r="G130" s="107"/>
      <c r="H130" s="108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</row>
    <row r="131" ht="15.6" spans="1:35">
      <c r="A131" s="54"/>
      <c r="B131" s="54"/>
      <c r="C131" s="54"/>
      <c r="D131" s="54"/>
      <c r="E131" s="54"/>
      <c r="F131" s="54"/>
      <c r="G131" s="107"/>
      <c r="H131" s="108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</row>
    <row r="132" ht="15.6" spans="1:35">
      <c r="A132" s="54"/>
      <c r="B132" s="54"/>
      <c r="C132" s="54"/>
      <c r="D132" s="54"/>
      <c r="E132" s="54"/>
      <c r="F132" s="54"/>
      <c r="G132" s="107"/>
      <c r="H132" s="108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</row>
    <row r="133" ht="15.6" spans="1:35">
      <c r="A133" s="54"/>
      <c r="B133" s="54"/>
      <c r="C133" s="54"/>
      <c r="D133" s="54"/>
      <c r="E133" s="54"/>
      <c r="F133" s="54"/>
      <c r="G133" s="107"/>
      <c r="H133" s="108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</row>
    <row r="134" ht="15.6" spans="1:35">
      <c r="A134" s="54"/>
      <c r="B134" s="54"/>
      <c r="C134" s="54"/>
      <c r="D134" s="54"/>
      <c r="E134" s="54"/>
      <c r="F134" s="54"/>
      <c r="G134" s="107"/>
      <c r="H134" s="108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</row>
    <row r="135" ht="15.6" spans="1:35">
      <c r="A135" s="54"/>
      <c r="B135" s="54"/>
      <c r="C135" s="54"/>
      <c r="D135" s="54"/>
      <c r="E135" s="54"/>
      <c r="F135" s="54"/>
      <c r="G135" s="107"/>
      <c r="H135" s="108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</row>
    <row r="136" ht="15.6" spans="1:35">
      <c r="A136" s="54"/>
      <c r="B136" s="54"/>
      <c r="C136" s="54"/>
      <c r="D136" s="54"/>
      <c r="E136" s="54"/>
      <c r="F136" s="54"/>
      <c r="G136" s="107"/>
      <c r="H136" s="108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</row>
    <row r="137" ht="15.6" spans="1:35">
      <c r="A137" s="54"/>
      <c r="B137" s="54"/>
      <c r="C137" s="54"/>
      <c r="D137" s="54"/>
      <c r="E137" s="54"/>
      <c r="F137" s="54"/>
      <c r="G137" s="107"/>
      <c r="H137" s="108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</row>
    <row r="138" ht="15.6" spans="1:35">
      <c r="A138" s="54"/>
      <c r="B138" s="54"/>
      <c r="C138" s="54"/>
      <c r="D138" s="54"/>
      <c r="E138" s="54"/>
      <c r="F138" s="54"/>
      <c r="G138" s="107"/>
      <c r="H138" s="108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</row>
    <row r="139" ht="15.6" spans="1:35">
      <c r="A139" s="54"/>
      <c r="B139" s="54"/>
      <c r="C139" s="54"/>
      <c r="D139" s="54"/>
      <c r="E139" s="54"/>
      <c r="F139" s="54"/>
      <c r="G139" s="107"/>
      <c r="H139" s="108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</row>
    <row r="140" ht="15.6" spans="1:35">
      <c r="A140" s="54"/>
      <c r="B140" s="54"/>
      <c r="C140" s="54"/>
      <c r="D140" s="54"/>
      <c r="E140" s="54"/>
      <c r="F140" s="54"/>
      <c r="G140" s="107"/>
      <c r="H140" s="108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</row>
    <row r="141" ht="15.6" spans="1:35">
      <c r="A141" s="54"/>
      <c r="B141" s="54"/>
      <c r="C141" s="54"/>
      <c r="D141" s="54"/>
      <c r="E141" s="54"/>
      <c r="F141" s="54"/>
      <c r="G141" s="107"/>
      <c r="H141" s="108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</row>
    <row r="142" ht="15.6" spans="1:35">
      <c r="A142" s="54"/>
      <c r="B142" s="54"/>
      <c r="C142" s="54"/>
      <c r="D142" s="54"/>
      <c r="E142" s="54"/>
      <c r="F142" s="54"/>
      <c r="G142" s="107"/>
      <c r="H142" s="108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</row>
    <row r="143" ht="15.6" spans="9:35"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</row>
    <row r="144" ht="15.6" spans="9:35"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</row>
    <row r="145" ht="15.6" spans="9:35"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</row>
    <row r="146" ht="15.6" spans="9:35"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</row>
    <row r="147" ht="15.6" spans="9:35"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</row>
    <row r="148" ht="15.6" spans="9:35"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</row>
  </sheetData>
  <sheetProtection password="C4BF" sheet="1" objects="1"/>
  <mergeCells count="34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D16:F16"/>
    <mergeCell ref="G16:H16"/>
    <mergeCell ref="A17:C17"/>
    <mergeCell ref="D17:F17"/>
    <mergeCell ref="G17:H17"/>
    <mergeCell ref="A18:C18"/>
    <mergeCell ref="D18:F18"/>
    <mergeCell ref="G18:H18"/>
    <mergeCell ref="A19:C19"/>
    <mergeCell ref="D19:H19"/>
    <mergeCell ref="A29:G29"/>
    <mergeCell ref="A30:G30"/>
    <mergeCell ref="A31:G31"/>
    <mergeCell ref="A32:H32"/>
    <mergeCell ref="A33:H33"/>
    <mergeCell ref="A34:H34"/>
    <mergeCell ref="A35:H35"/>
    <mergeCell ref="A36:H36"/>
    <mergeCell ref="H1:H4"/>
    <mergeCell ref="H5:H6"/>
    <mergeCell ref="A1:B6"/>
    <mergeCell ref="C1:G6"/>
    <mergeCell ref="D7:H15"/>
    <mergeCell ref="A37:C40"/>
  </mergeCells>
  <hyperlinks>
    <hyperlink ref="A15" r:id="rId1" display="Vincent Zhang: +2430824057512  Email:zhangxianwen@jchxmc.com &#10;Jackii    :  +243820311134    Email:chencong@jchxmc.com &#10;"/>
  </hyperlinks>
  <pageMargins left="0.393055555555556" right="0.393055555555556" top="0.590277777777778" bottom="0.393055555555556" header="0.314583333333333" footer="0.314583333333333"/>
  <pageSetup paperSize="9" scale="64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28"/>
  <sheetViews>
    <sheetView showZeros="0" topLeftCell="A13" workbookViewId="0">
      <selection activeCell="D34" sqref="D34"/>
    </sheetView>
  </sheetViews>
  <sheetFormatPr defaultColWidth="11.4259259259259" defaultRowHeight="12" customHeight="1"/>
  <cols>
    <col min="1" max="1" width="7.22222222222222" style="4" customWidth="1"/>
    <col min="2" max="2" width="31.7777777777778" style="4" customWidth="1"/>
    <col min="3" max="3" width="41.1111111111111" style="4" customWidth="1"/>
    <col min="4" max="4" width="11.4259259259259" style="4" customWidth="1"/>
    <col min="5" max="5" width="6.44444444444444" style="4" customWidth="1"/>
    <col min="6" max="6" width="10.3611111111111" style="5" customWidth="1"/>
    <col min="7" max="7" width="17.6666666666667" style="6" customWidth="1"/>
    <col min="8" max="16384" width="11.4259259259259" style="4"/>
  </cols>
  <sheetData>
    <row r="1" ht="24.95" customHeight="1" spans="1:7">
      <c r="A1" s="7" t="str">
        <f>'COMMERCIAL INVOICE'!A1</f>
        <v>=DISPIMG("ID_C63108E52C8648BDAB23ABC06F90BF13",1)</v>
      </c>
      <c r="B1" s="8"/>
      <c r="C1" s="9" t="str">
        <f>'COMMERCIAL INVOICE'!C1</f>
        <v>JCHX MINING CONSTRUCTION ZAMBIA LTD
Buntungwa Drive West | Chambishi  Copperbelt | Zambia | P.O Box 10   
Email:houbohe@jchxmc.com,        Tel : +260 97 5969333;
   Email:yaoxinhui@jchxmc.com,        Tel : +260 963 453762</v>
      </c>
      <c r="D1" s="10"/>
      <c r="E1" s="11"/>
      <c r="F1" s="12" t="s">
        <v>54</v>
      </c>
      <c r="G1" s="13"/>
    </row>
    <row r="2" ht="24.95" customHeight="1" spans="1:7">
      <c r="A2" s="14"/>
      <c r="B2" s="15"/>
      <c r="C2" s="16"/>
      <c r="D2" s="17"/>
      <c r="E2" s="18"/>
      <c r="F2" s="19"/>
      <c r="G2" s="20"/>
    </row>
    <row r="3" ht="24.95" customHeight="1" spans="1:7">
      <c r="A3" s="14"/>
      <c r="B3" s="15"/>
      <c r="C3" s="16"/>
      <c r="D3" s="17"/>
      <c r="E3" s="18"/>
      <c r="F3" s="19"/>
      <c r="G3" s="20"/>
    </row>
    <row r="4" ht="24.95" customHeight="1" spans="1:7">
      <c r="A4" s="14"/>
      <c r="B4" s="15"/>
      <c r="C4" s="16"/>
      <c r="D4" s="17"/>
      <c r="E4" s="18"/>
      <c r="F4" s="19"/>
      <c r="G4" s="20"/>
    </row>
    <row r="5" ht="24.95" customHeight="1" spans="1:7">
      <c r="A5" s="14"/>
      <c r="B5" s="15"/>
      <c r="C5" s="16"/>
      <c r="D5" s="17"/>
      <c r="E5" s="18"/>
      <c r="F5" s="21"/>
      <c r="G5" s="22"/>
    </row>
    <row r="6" ht="24.95" customHeight="1" spans="1:7">
      <c r="A6" s="23"/>
      <c r="B6" s="24"/>
      <c r="C6" s="25"/>
      <c r="D6" s="26"/>
      <c r="E6" s="27"/>
      <c r="F6" s="28" t="str">
        <f>'COMMERCIAL INVOICE'!H5</f>
        <v>TPIN NO. 1002018875</v>
      </c>
      <c r="G6" s="29"/>
    </row>
    <row r="7" ht="24.95" customHeight="1" spans="1:7">
      <c r="A7" s="30" t="str">
        <f>'COMMERCIAL INVOICE'!A7</f>
        <v>Exporter:</v>
      </c>
      <c r="B7" s="30"/>
      <c r="C7" s="30"/>
      <c r="D7" s="31" t="s">
        <v>54</v>
      </c>
      <c r="E7" s="31"/>
      <c r="F7" s="31"/>
      <c r="G7" s="32"/>
    </row>
    <row r="8" ht="24.95" customHeight="1" spans="1:7">
      <c r="A8" s="30" t="str">
        <f>'COMMERCIAL INVOICE'!A8</f>
        <v>JCHX MINING CONSTRUCTION ZAMBIA LTD</v>
      </c>
      <c r="B8" s="30"/>
      <c r="C8" s="30"/>
      <c r="D8" s="31"/>
      <c r="E8" s="31"/>
      <c r="F8" s="31"/>
      <c r="G8" s="32"/>
    </row>
    <row r="9" ht="24.95" customHeight="1" spans="1:7">
      <c r="A9" s="33" t="str">
        <f>'COMMERCIAL INVOICE'!A9</f>
        <v>TPIN NO. 1002018875</v>
      </c>
      <c r="B9" s="33"/>
      <c r="C9" s="33"/>
      <c r="D9" s="31"/>
      <c r="E9" s="31"/>
      <c r="F9" s="31"/>
      <c r="G9" s="32"/>
    </row>
    <row r="10" ht="24.95" customHeight="1" spans="1:7">
      <c r="A10" s="33" t="str">
        <f>'COMMERCIAL INVOICE'!A10</f>
        <v>Buntungwa Drive West | Chambishi  Copperbelt | Zambia | P.O Box 10   </v>
      </c>
      <c r="B10" s="33"/>
      <c r="C10" s="33"/>
      <c r="D10" s="31"/>
      <c r="E10" s="31"/>
      <c r="F10" s="31"/>
      <c r="G10" s="32"/>
    </row>
    <row r="11" ht="34" customHeight="1" spans="1:7">
      <c r="A11" s="33" t="str">
        <f>'COMMERCIAL INVOICE'!A11</f>
        <v>Email:houbohe@jchxmc.com,Tel : +260 975969333
Email:yaoxinhui@jchxmc.com,Tel : +260 963 453762</v>
      </c>
      <c r="B11" s="33"/>
      <c r="C11" s="33"/>
      <c r="D11" s="31"/>
      <c r="E11" s="31"/>
      <c r="F11" s="31"/>
      <c r="G11" s="32"/>
    </row>
    <row r="12" s="1" customFormat="1" ht="24.95" customHeight="1" spans="1:37">
      <c r="A12" s="30" t="str">
        <f>'COMMERCIAL INVOICE'!A12</f>
        <v>IMPORTER:</v>
      </c>
      <c r="B12" s="30"/>
      <c r="C12" s="30"/>
      <c r="D12" s="31"/>
      <c r="E12" s="31"/>
      <c r="F12" s="31"/>
      <c r="G12" s="32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</row>
    <row r="13" s="1" customFormat="1" ht="16" customHeight="1" spans="1:37">
      <c r="A13" s="30" t="str">
        <f>'COMMERCIAL INVOICE'!A13</f>
        <v> Jimond Mining Management Company Sarl</v>
      </c>
      <c r="B13" s="30"/>
      <c r="C13" s="30"/>
      <c r="D13" s="31"/>
      <c r="E13" s="31"/>
      <c r="F13" s="31"/>
      <c r="G13" s="32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</row>
    <row r="14" s="1" customFormat="1" ht="20" customHeight="1" spans="1:37">
      <c r="A14" s="33" t="str">
        <f>'COMMERCIAL INVOICE'!A14</f>
        <v>Musonni Mining Plant Kolwezi, DRC</v>
      </c>
      <c r="B14" s="33"/>
      <c r="C14" s="33"/>
      <c r="D14" s="31"/>
      <c r="E14" s="31"/>
      <c r="F14" s="31"/>
      <c r="G14" s="32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</row>
    <row r="15" s="1" customFormat="1" ht="25" customHeight="1" spans="1:37">
      <c r="A15" s="33" t="str">
        <f>'COMMERCIAL INVOICE'!A15</f>
        <v>Vincent Zhang: +2430824057512  Email:zhangxianwen@jchxmc.com 
Jackii    :  +243820311134    Email:chencong@jchxmc.com 
</v>
      </c>
      <c r="B15" s="33"/>
      <c r="C15" s="33"/>
      <c r="D15" s="31"/>
      <c r="E15" s="31"/>
      <c r="F15" s="31"/>
      <c r="G15" s="32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</row>
    <row r="16" s="2" customFormat="1" ht="19" customHeight="1" spans="1:7">
      <c r="A16" s="33" t="str">
        <f>'COMMERCIAL INVOICE'!A16</f>
        <v>Transport details</v>
      </c>
      <c r="B16" s="33"/>
      <c r="C16" s="33"/>
      <c r="D16" s="35" t="s">
        <v>13</v>
      </c>
      <c r="E16" s="35"/>
      <c r="F16" s="36" t="str">
        <f>'COMMERCIAL INVOICE'!G16</f>
        <v>JCHX-Musonni20210519</v>
      </c>
      <c r="G16" s="37"/>
    </row>
    <row r="17" s="2" customFormat="1" ht="19" customHeight="1" spans="1:7">
      <c r="A17" s="33" t="str">
        <f>'COMMERCIAL INVOICE'!A17</f>
        <v>From:Kitwe, Zambia</v>
      </c>
      <c r="B17" s="33"/>
      <c r="C17" s="33"/>
      <c r="D17" s="35" t="s">
        <v>16</v>
      </c>
      <c r="E17" s="35"/>
      <c r="F17" s="38">
        <f>'COMMERCIAL INVOICE'!G17</f>
        <v>44336</v>
      </c>
      <c r="G17" s="39"/>
    </row>
    <row r="18" s="2" customFormat="1" ht="19" customHeight="1" spans="1:7">
      <c r="A18" s="33" t="str">
        <f>'COMMERCIAL INVOICE'!A18</f>
        <v>To:MUSONNI,  D.R.C</v>
      </c>
      <c r="B18" s="33"/>
      <c r="C18" s="33"/>
      <c r="D18" s="35" t="s">
        <v>18</v>
      </c>
      <c r="E18" s="35"/>
      <c r="F18" s="36" t="str">
        <f>'COMMERCIAL INVOICE'!G18</f>
        <v>Zambia</v>
      </c>
      <c r="G18" s="37"/>
    </row>
    <row r="19" s="2" customFormat="1" ht="26.4" spans="1:7">
      <c r="A19" s="40" t="str">
        <f>'COMMERCIAL INVOICE'!A20</f>
        <v>S/N</v>
      </c>
      <c r="B19" s="40" t="s">
        <v>23</v>
      </c>
      <c r="C19" s="40" t="s">
        <v>55</v>
      </c>
      <c r="D19" s="40" t="s">
        <v>25</v>
      </c>
      <c r="E19" s="40" t="s">
        <v>26</v>
      </c>
      <c r="F19" s="40" t="s">
        <v>56</v>
      </c>
      <c r="G19" s="41" t="s">
        <v>57</v>
      </c>
    </row>
    <row r="20" s="2" customFormat="1" ht="25" customHeight="1" spans="1:7">
      <c r="A20" s="42">
        <f>'COMMERCIAL INVOICE'!A21</f>
        <v>1</v>
      </c>
      <c r="B20" s="43" t="str">
        <f>'COMMERCIAL INVOICE'!B21</f>
        <v>H-bar</v>
      </c>
      <c r="C20" s="43" t="str">
        <f>'COMMERCIAL INVOICE'!C21</f>
        <v>I63a</v>
      </c>
      <c r="D20" s="43">
        <f>'COMMERCIAL INVOICE'!D21</f>
        <v>4266.704</v>
      </c>
      <c r="E20" s="43" t="str">
        <f>'COMMERCIAL INVOICE'!E21</f>
        <v>kg</v>
      </c>
      <c r="F20" s="44">
        <v>1</v>
      </c>
      <c r="G20" s="44">
        <f>D20*F20</f>
        <v>4266.704</v>
      </c>
    </row>
    <row r="21" s="2" customFormat="1" ht="25" customHeight="1" spans="1:7">
      <c r="A21" s="42">
        <f>'COMMERCIAL INVOICE'!A22</f>
        <v>2</v>
      </c>
      <c r="B21" s="43" t="str">
        <f>'COMMERCIAL INVOICE'!B22</f>
        <v>Seamless tube</v>
      </c>
      <c r="C21" s="43" t="str">
        <f>'COMMERCIAL INVOICE'!C22</f>
        <v>Φ219</v>
      </c>
      <c r="D21" s="43">
        <f>'COMMERCIAL INVOICE'!D22</f>
        <v>2635.2</v>
      </c>
      <c r="E21" s="43" t="str">
        <f>'COMMERCIAL INVOICE'!E22</f>
        <v>kg</v>
      </c>
      <c r="F21" s="44">
        <v>1</v>
      </c>
      <c r="G21" s="44">
        <f t="shared" ref="G21:G27" si="0">D21*F21</f>
        <v>2635.2</v>
      </c>
    </row>
    <row r="22" s="2" customFormat="1" ht="25" customHeight="1" spans="1:7">
      <c r="A22" s="42">
        <f>'COMMERCIAL INVOICE'!A23</f>
        <v>3</v>
      </c>
      <c r="B22" s="43" t="str">
        <f>'COMMERCIAL INVOICE'!B23</f>
        <v>Common steel plate</v>
      </c>
      <c r="C22" s="43" t="str">
        <f>'COMMERCIAL INVOICE'!C23</f>
        <v>Thickness = 25</v>
      </c>
      <c r="D22" s="43">
        <f>'COMMERCIAL INVOICE'!D23</f>
        <v>8831.25</v>
      </c>
      <c r="E22" s="43" t="str">
        <f>'COMMERCIAL INVOICE'!E23</f>
        <v>kg</v>
      </c>
      <c r="F22" s="44">
        <v>1</v>
      </c>
      <c r="G22" s="44">
        <f t="shared" si="0"/>
        <v>8831.25</v>
      </c>
    </row>
    <row r="23" s="2" customFormat="1" ht="25" customHeight="1" spans="1:7">
      <c r="A23" s="42">
        <f>'COMMERCIAL INVOICE'!A24</f>
        <v>4</v>
      </c>
      <c r="B23" s="43" t="str">
        <f>'COMMERCIAL INVOICE'!B24</f>
        <v>Equal leg angle</v>
      </c>
      <c r="C23" s="43" t="str">
        <f>'COMMERCIAL INVOICE'!C24</f>
        <v>∠125*12</v>
      </c>
      <c r="D23" s="43">
        <f>'COMMERCIAL INVOICE'!D24</f>
        <v>1164.8</v>
      </c>
      <c r="E23" s="43" t="str">
        <f>'COMMERCIAL INVOICE'!E24</f>
        <v>kg</v>
      </c>
      <c r="F23" s="44">
        <v>1</v>
      </c>
      <c r="G23" s="44">
        <f t="shared" si="0"/>
        <v>1164.8</v>
      </c>
    </row>
    <row r="24" s="2" customFormat="1" ht="25" customHeight="1" spans="1:7">
      <c r="A24" s="42">
        <f>'COMMERCIAL INVOICE'!A25</f>
        <v>5</v>
      </c>
      <c r="B24" s="43" t="str">
        <f>'COMMERCIAL INVOICE'!B25</f>
        <v>Channel steel</v>
      </c>
      <c r="C24" s="43" t="str">
        <f>'COMMERCIAL INVOICE'!C25</f>
        <v>【30a</v>
      </c>
      <c r="D24" s="43">
        <f>'COMMERCIAL INVOICE'!D25</f>
        <v>5405.4</v>
      </c>
      <c r="E24" s="43" t="str">
        <f>'COMMERCIAL INVOICE'!E25</f>
        <v>kg</v>
      </c>
      <c r="F24" s="44">
        <v>1</v>
      </c>
      <c r="G24" s="44">
        <f t="shared" si="0"/>
        <v>5405.4</v>
      </c>
    </row>
    <row r="25" s="2" customFormat="1" ht="25" customHeight="1" spans="1:7">
      <c r="A25" s="42">
        <f>'COMMERCIAL INVOICE'!A26</f>
        <v>6</v>
      </c>
      <c r="B25" s="43" t="str">
        <f>'COMMERCIAL INVOICE'!B26</f>
        <v>Channel steel</v>
      </c>
      <c r="C25" s="43" t="str">
        <f>'COMMERCIAL INVOICE'!C26</f>
        <v>【36a</v>
      </c>
      <c r="D25" s="43">
        <f>'COMMERCIAL INVOICE'!D26</f>
        <v>1721.304</v>
      </c>
      <c r="E25" s="43" t="str">
        <f>'COMMERCIAL INVOICE'!E26</f>
        <v>kg</v>
      </c>
      <c r="F25" s="44">
        <v>1</v>
      </c>
      <c r="G25" s="44">
        <f t="shared" si="0"/>
        <v>1721.304</v>
      </c>
    </row>
    <row r="26" s="2" customFormat="1" ht="25" customHeight="1" spans="1:7">
      <c r="A26" s="42">
        <f>'COMMERCIAL INVOICE'!A27</f>
        <v>7</v>
      </c>
      <c r="B26" s="43" t="str">
        <f>'COMMERCIAL INVOICE'!B27</f>
        <v>H-bar</v>
      </c>
      <c r="C26" s="43" t="str">
        <f>'COMMERCIAL INVOICE'!C27</f>
        <v>457*191*8.5*12.7MM*67.1KG/M</v>
      </c>
      <c r="D26" s="43">
        <f>'COMMERCIAL INVOICE'!D27</f>
        <v>1744.6</v>
      </c>
      <c r="E26" s="43" t="str">
        <f>'COMMERCIAL INVOICE'!E27</f>
        <v>kg</v>
      </c>
      <c r="F26" s="44">
        <v>1</v>
      </c>
      <c r="G26" s="44">
        <f t="shared" si="0"/>
        <v>1744.6</v>
      </c>
    </row>
    <row r="27" s="2" customFormat="1" ht="25" customHeight="1" spans="1:7">
      <c r="A27" s="42">
        <f>'COMMERCIAL INVOICE'!A28</f>
        <v>8</v>
      </c>
      <c r="B27" s="43" t="str">
        <f>'COMMERCIAL INVOICE'!B28</f>
        <v>H-bar</v>
      </c>
      <c r="C27" s="43" t="str">
        <f>'COMMERCIAL INVOICE'!C28</f>
        <v>610*229*11.9*19.6MM*125KG/M</v>
      </c>
      <c r="D27" s="43">
        <f>'COMMERCIAL INVOICE'!D28</f>
        <v>1500</v>
      </c>
      <c r="E27" s="43" t="str">
        <f>'COMMERCIAL INVOICE'!E28</f>
        <v>kg</v>
      </c>
      <c r="F27" s="44">
        <v>1</v>
      </c>
      <c r="G27" s="44">
        <f t="shared" si="0"/>
        <v>1500</v>
      </c>
    </row>
    <row r="28" s="3" customFormat="1" ht="25" customHeight="1" spans="1:7">
      <c r="A28" s="45" t="s">
        <v>58</v>
      </c>
      <c r="B28" s="46"/>
      <c r="C28" s="47"/>
      <c r="D28" s="48">
        <f>SUM(D20:D27)</f>
        <v>27269.258</v>
      </c>
      <c r="E28" s="48"/>
      <c r="F28" s="44"/>
      <c r="G28" s="49">
        <f>SUM(G20:G27)</f>
        <v>27269.258</v>
      </c>
    </row>
  </sheetData>
  <mergeCells count="24">
    <mergeCell ref="F6:G6"/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D16:E16"/>
    <mergeCell ref="F16:G16"/>
    <mergeCell ref="A17:C17"/>
    <mergeCell ref="D17:E17"/>
    <mergeCell ref="F17:G17"/>
    <mergeCell ref="A18:C18"/>
    <mergeCell ref="D18:E18"/>
    <mergeCell ref="F18:G18"/>
    <mergeCell ref="A28:C28"/>
    <mergeCell ref="A1:B6"/>
    <mergeCell ref="C1:E6"/>
    <mergeCell ref="F1:G5"/>
    <mergeCell ref="D7:G15"/>
  </mergeCells>
  <hyperlinks>
    <hyperlink ref="A15" r:id="rId1" display="='COMMERCIAL INVOICE'!A15"/>
    <hyperlink ref="A16" r:id="rId1" display="='COMMERCIAL INVOICE'!A16"/>
    <hyperlink ref="A17" r:id="rId1" display="='COMMERCIAL INVOICE'!A17"/>
    <hyperlink ref="A18" r:id="rId1" display="='COMMERCIAL INVOICE'!A18"/>
  </hyperlinks>
  <pageMargins left="0.354166666666667" right="0.196527777777778" top="0.629861111111111" bottom="0.196527777777778" header="0.314583333333333" footer="0.314583333333333"/>
  <pageSetup paperSize="9" scale="79" fitToHeight="0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COMMERCIAL INVOICE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2021-05-20T14:47:21Z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BC6AE06B08A54EF4970C3F3818647C18</vt:lpwstr>
  </property>
</Properties>
</file>