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<sst xmlns="http://schemas.openxmlformats.org/spreadsheetml/2006/main" count="204" uniqueCount="121">
  <si>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</si>
  <si>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</si>
  <si>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COMMERCIAL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</si>
  <si>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</si>
  <si>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</si>
  <si>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</si>
  <si>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</si>
  <si>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</si>
  <si>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>Beam Mining &amp; Construction SARL</t>
  </si>
  <si>
    <t>No.1 Route Kakanda, Quartier Mikuba, Kambove,
Haut-Katanga, DRC</t>
  </si>
  <si>
    <t>Consignee:Maru</t>
  </si>
  <si>
    <t xml:space="preserve"> Cell: :  +243 815696382
   taoxiong@jchxmc.com
</t>
  </si>
  <si>
    <t xml:space="preserve">Jackii    :  +243820311134  
  Email:chencong@jchxmc.com </t>
  </si>
  <si>
    <t>Transport details</t>
  </si>
  <si>
    <t>Date</t>
  </si>
  <si>
    <t>From:Kitwe, Zambia</t>
  </si>
  <si>
    <t>Invoice No.</t>
  </si>
  <si>
    <t>JCHX_Beam 20210625</t>
  </si>
  <si>
    <t>To: KAMOYA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</si>
  <si>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</si>
  <si>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</si>
  <si>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</si>
  <si>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</si>
  <si>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</si>
  <si>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</si>
  <si>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</si>
  <si>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</si>
  <si>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</si>
  <si>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</si>
  <si>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</si>
  <si>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</si>
  <si>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SEAL, BUFFER,45ROD,125</t>
  </si>
  <si>
    <t>AH146560</t>
  </si>
  <si>
    <t>M</t>
  </si>
  <si>
    <t>CHINA</t>
  </si>
  <si>
    <t>SEAL,ROD U-CUP,45MM</t>
  </si>
  <si>
    <t>H152202</t>
  </si>
  <si>
    <t>Each</t>
  </si>
  <si>
    <t>KIT,BORE 90 CYCLINDER</t>
  </si>
  <si>
    <t>AHC19979</t>
  </si>
  <si>
    <t>US</t>
  </si>
  <si>
    <t>KIT CYLINDER HYDRAULIC</t>
  </si>
  <si>
    <t>AHC16954</t>
  </si>
  <si>
    <t>SOUTH AFRICA</t>
  </si>
  <si>
    <t>WINDOWPANE (LEFT SIDE)</t>
  </si>
  <si>
    <t>T166060</t>
  </si>
  <si>
    <t>PROPELLER SHAFT</t>
  </si>
  <si>
    <t>FINLAND</t>
  </si>
  <si>
    <t>LV CABLE JOINT</t>
  </si>
  <si>
    <t>WINDOWPANE, CAB DOOR RH</t>
  </si>
  <si>
    <t>T278427</t>
  </si>
  <si>
    <t>FITTING</t>
  </si>
  <si>
    <t>M18X1.5X13/16"</t>
  </si>
  <si>
    <t>ROD LOADER BUCKET CYL.315SE</t>
  </si>
  <si>
    <t>AH162040</t>
  </si>
  <si>
    <t xml:space="preserve">BATTERY </t>
  </si>
  <si>
    <t>12V 70AH</t>
  </si>
  <si>
    <t>AIR FILTER</t>
  </si>
  <si>
    <t>P780331</t>
  </si>
  <si>
    <t>POLAND</t>
  </si>
  <si>
    <t xml:space="preserve">TECHKING TYRE </t>
  </si>
  <si>
    <t>18.00R25 ETSM L5S TL C2</t>
  </si>
  <si>
    <t>CHROMIUM-VANADIUM STEEL DUAL-USE WRENCH</t>
  </si>
  <si>
    <t>24MM</t>
  </si>
  <si>
    <t>CABLE JOINT</t>
  </si>
  <si>
    <t>CAMPLIGHT</t>
  </si>
  <si>
    <t>0200000001</t>
  </si>
  <si>
    <t>SELF TAPPING SCREWS</t>
  </si>
  <si>
    <t>M5*45</t>
  </si>
  <si>
    <t>parallel shank twist drill</t>
  </si>
  <si>
    <t>φ8.5</t>
  </si>
  <si>
    <t>European type adjustable spanner with plastic dip</t>
  </si>
  <si>
    <r>
      <rPr>
        <sz val="10"/>
        <color rgb="FF333333"/>
        <rFont val="Calibri"/>
        <charset val="1"/>
      </rPr>
      <t>47255</t>
    </r>
    <r>
      <rPr>
        <sz val="10"/>
        <color rgb="FF333333"/>
        <rFont val="宋体"/>
        <charset val="1"/>
      </rPr>
      <t>（</t>
    </r>
    <r>
      <rPr>
        <sz val="10"/>
        <color rgb="FF333333"/>
        <rFont val="Calibri"/>
        <charset val="1"/>
      </rPr>
      <t>24″</t>
    </r>
    <r>
      <rPr>
        <sz val="10"/>
        <color rgb="FF333333"/>
        <rFont val="宋体"/>
        <charset val="1"/>
      </rPr>
      <t>）</t>
    </r>
    <r>
      <rPr>
        <sz val="10"/>
        <color rgb="FF333333"/>
        <rFont val="Calibri"/>
        <charset val="1"/>
      </rPr>
      <t>SATA</t>
    </r>
  </si>
  <si>
    <t>Diagonal pliers</t>
  </si>
  <si>
    <t>72303 SATA</t>
  </si>
  <si>
    <t>cutting pliers</t>
  </si>
  <si>
    <t>70303A SATA</t>
  </si>
  <si>
    <t>abrasive paper(WATER)</t>
  </si>
  <si>
    <t>chromium-vanadium steel dual-use wrench</t>
  </si>
  <si>
    <t>21mm</t>
  </si>
  <si>
    <t>scraper</t>
  </si>
  <si>
    <t>FILTER</t>
  </si>
  <si>
    <t>P165659</t>
  </si>
  <si>
    <t>heavy type cabtyre cable</t>
  </si>
  <si>
    <t>ZR-YC(YCW) 3*35+1*16MM²</t>
  </si>
  <si>
    <t>ZR-YC(YCW) 3*50+1*25MM²</t>
  </si>
  <si>
    <t xml:space="preserve">M </t>
  </si>
  <si>
    <t>ZR-YC-2*4MM2</t>
  </si>
  <si>
    <t>thick-walled seamless steel pipe</t>
  </si>
  <si>
    <t>Φ108*15-Q235A
33.49KG/M</t>
  </si>
  <si>
    <t>KG</t>
  </si>
  <si>
    <t>seamless steel pipe</t>
  </si>
  <si>
    <t>Φ60
5.43/M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</si>
  <si>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</si>
  <si>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</si>
  <si>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</si>
  <si>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</si>
  <si>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</si>
  <si>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</si>
  <si>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</si>
  <si>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</si>
  <si>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</si>
  <si>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</si>
  <si>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</si>
  <si>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</si>
  <si>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 xml:space="preserve"> Jimond Mining Management Company Sarl</t>
  </si>
  <si>
    <t>KAMOA MINING SA,KOLWEZI CITY,
LUALABA PROVINCE ,DRC</t>
  </si>
  <si>
    <t>Consignee:Raymon Zhang</t>
  </si>
  <si>
    <t xml:space="preserve"> Cell: +243 821355338</t>
  </si>
  <si>
    <t xml:space="preserve">Email:zhangran@jchxmc.com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</si>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</sst>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176" formatCode="&quot;$&quot;#,##0.00;\-&quot;$&quot;#,##0.00"/>
    <numFmt numFmtId="44" formatCode="_ &quot;￥&quot;* #,##0.00_ ;_ &quot;￥&quot;* \-#,##0.00_ ;_ &quot;￥&quot;* &quot;-&quot;??_ ;_ @_ "/>
    <numFmt numFmtId="177" formatCode="#,##0.000_ "/>
    <numFmt numFmtId="43" formatCode="_ * #,##0.00_ ;_ * \-#,##0.00_ ;_ * &quot;-&quot;??_ ;_ @_ "/>
    <numFmt numFmtId="41" formatCode="_ * #,##0_ ;_ * \-#,##0_ ;_ * &quot;-&quot;_ ;_ @_ "/>
    <numFmt numFmtId="178" formatCode="0.00_);[Red]\(0.00\)"/>
    <numFmt numFmtId="179" formatCode="yyyy/m/d;@"/>
    <numFmt numFmtId="180" formatCode="#,##0.00_ "/>
    <numFmt numFmtId="181" formatCode="0.00_ "/>
    <numFmt numFmtId="182" formatCode="0_ "/>
    <numFmt numFmtId="183" formatCode="0.0_ "/>
  </numFmts>
  <fonts count="67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10"/>
      <color theme="1"/>
      <name val="宋体"/>
      <charset val="134"/>
    </font>
    <font>
      <sz val="10"/>
      <color theme="1"/>
      <name val="DengXian"/>
      <charset val="134"/>
      <scheme val="minor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sz val="10"/>
      <color theme="1"/>
      <name val="DengXian"/>
      <charset val="134"/>
    </font>
    <font>
      <sz val="10"/>
      <color indexed="63"/>
      <name val="Calibri"/>
      <charset val="134"/>
    </font>
    <font>
      <sz val="10"/>
      <color indexed="8"/>
      <name val="Calibri"/>
      <charset val="1"/>
    </font>
    <font>
      <sz val="11"/>
      <name val="Calibri"/>
      <charset val="1"/>
    </font>
    <font>
      <sz val="10"/>
      <color rgb="FF333333"/>
      <name val="Calibri"/>
      <charset val="1"/>
    </font>
    <font>
      <sz val="10"/>
      <color indexed="63"/>
      <name val="Calibri"/>
      <charset val="1"/>
    </font>
    <font>
      <b/>
      <sz val="11"/>
      <color theme="1"/>
      <name val="DengXian"/>
      <charset val="134"/>
      <scheme val="minor"/>
    </font>
    <font>
      <sz val="11"/>
      <name val="宋体"/>
      <charset val="134"/>
    </font>
    <font>
      <sz val="11"/>
      <color indexed="8"/>
      <name val="DengXian"/>
      <charset val="134"/>
      <scheme val="minor"/>
    </font>
    <font>
      <b/>
      <sz val="10"/>
      <color theme="1"/>
      <name val="Tahoma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0000"/>
      <name val="宋体"/>
      <charset val="134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2"/>
      <name val="宋体"/>
      <charset val="134"/>
    </font>
    <font>
      <b/>
      <sz val="9"/>
      <color indexed="8"/>
      <name val="Times New Roman"/>
      <charset val="0"/>
    </font>
    <font>
      <sz val="11"/>
      <color rgb="FF9C6500"/>
      <name val="DengXian"/>
      <charset val="0"/>
      <scheme val="minor"/>
    </font>
    <font>
      <sz val="10"/>
      <color rgb="FF333333"/>
      <name val="宋体"/>
      <charset val="1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top"/>
      <protection locked="0"/>
    </xf>
    <xf numFmtId="42" fontId="15" fillId="0" borderId="0" applyFont="0" applyFill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7" fillId="3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17" borderId="20" applyNumberFormat="0" applyFon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4" fillId="13" borderId="19" applyNumberFormat="0" applyAlignment="0" applyProtection="0">
      <alignment vertical="center"/>
    </xf>
    <xf numFmtId="0" fontId="60" fillId="13" borderId="17" applyNumberFormat="0" applyAlignment="0" applyProtection="0">
      <alignment vertical="center"/>
    </xf>
    <xf numFmtId="0" fontId="61" fillId="25" borderId="22" applyNumberFormat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64" fillId="31" borderId="0">
      <alignment horizontal="center" vertical="top"/>
    </xf>
    <xf numFmtId="0" fontId="65" fillId="3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5" fillId="0" borderId="0">
      <protection locked="0"/>
    </xf>
    <xf numFmtId="0" fontId="63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>
      <protection locked="0"/>
    </xf>
  </cellStyleXfs>
  <cellXfs count="155">
    <xf numFmtId="0" fontId="0" fillId="0" borderId="0" xfId="0" applyFont="1" applyAlignment="1" applyProtection="1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177" fontId="2" fillId="0" borderId="0" xfId="0" applyNumberFormat="1" applyFont="1" applyAlignment="1" applyProtection="1">
      <alignment horizontal="center"/>
    </xf>
    <xf numFmtId="178" fontId="2" fillId="0" borderId="0" xfId="0" applyNumberFormat="1" applyFont="1" applyAlignment="1" applyProtection="1"/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178" fontId="8" fillId="0" borderId="6" xfId="0" applyNumberFormat="1" applyFont="1" applyFill="1" applyBorder="1" applyAlignment="1" applyProtection="1">
      <alignment horizontal="center" vertical="center" wrapText="1"/>
    </xf>
    <xf numFmtId="178" fontId="8" fillId="0" borderId="9" xfId="0" applyNumberFormat="1" applyFont="1" applyFill="1" applyBorder="1" applyAlignment="1" applyProtection="1">
      <alignment horizontal="center" vertical="center" wrapText="1"/>
    </xf>
    <xf numFmtId="178" fontId="8" fillId="0" borderId="7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left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horizontal="center" vertical="center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center" vertical="center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vertical="center"/>
    </xf>
    <xf numFmtId="0" fontId="7" fillId="0" borderId="3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9" fillId="0" borderId="3" xfId="0" applyFont="1" applyFill="1" applyBorder="1" applyAlignment="1" applyProtection="1">
      <alignment vertical="center" wrapText="1"/>
    </xf>
    <xf numFmtId="0" fontId="10" fillId="0" borderId="6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177" fontId="12" fillId="0" borderId="3" xfId="0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center"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9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</xf>
    <xf numFmtId="177" fontId="9" fillId="0" borderId="3" xfId="0" applyNumberFormat="1" applyFont="1" applyFill="1" applyBorder="1" applyAlignment="1" applyProtection="1">
      <alignment horizontal="center" vertical="center"/>
    </xf>
    <xf numFmtId="49" fontId="9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/>
    </xf>
    <xf numFmtId="0" fontId="13" fillId="0" borderId="11" xfId="0" applyFont="1" applyFill="1" applyBorder="1" applyAlignment="1" applyProtection="1">
      <alignment horizontal="center" vertical="center" wrapText="1"/>
    </xf>
    <xf numFmtId="177" fontId="13" fillId="0" borderId="3" xfId="0" applyNumberFormat="1" applyFont="1" applyFill="1" applyBorder="1" applyAlignment="1" applyProtection="1">
      <alignment horizontal="center" vertical="center" wrapText="1"/>
    </xf>
    <xf numFmtId="178" fontId="13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177" fontId="4" fillId="0" borderId="12" xfId="0" applyNumberFormat="1" applyFont="1" applyFill="1" applyBorder="1" applyAlignment="1" applyProtection="1">
      <alignment horizontal="center" vertical="center" wrapText="1"/>
    </xf>
    <xf numFmtId="18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top" wrapText="1"/>
    </xf>
    <xf numFmtId="0" fontId="5" fillId="0" borderId="2" xfId="0" applyFont="1" applyFill="1" applyBorder="1" applyAlignment="1" applyProtection="1">
      <alignment horizontal="center" vertical="top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</xf>
    <xf numFmtId="0" fontId="18" fillId="0" borderId="2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top" wrapText="1"/>
    </xf>
    <xf numFmtId="0" fontId="5" fillId="0" borderId="5" xfId="0" applyFont="1" applyFill="1" applyBorder="1" applyAlignment="1" applyProtection="1">
      <alignment horizontal="center" vertical="top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18" fillId="0" borderId="0" xfId="0" applyFont="1" applyFill="1" applyAlignment="1" applyProtection="1">
      <alignment horizontal="center" vertical="center" wrapText="1"/>
    </xf>
    <xf numFmtId="0" fontId="18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top" wrapText="1"/>
    </xf>
    <xf numFmtId="0" fontId="5" fillId="0" borderId="7" xfId="0" applyFont="1" applyFill="1" applyBorder="1" applyAlignment="1" applyProtection="1">
      <alignment horizontal="center" vertical="top" wrapText="1"/>
    </xf>
    <xf numFmtId="0" fontId="19" fillId="0" borderId="11" xfId="0" applyFont="1" applyFill="1" applyBorder="1" applyAlignment="1" applyProtection="1">
      <alignment horizontal="left" vertical="top" wrapText="1"/>
    </xf>
    <xf numFmtId="0" fontId="19" fillId="0" borderId="1" xfId="0" applyFont="1" applyFill="1" applyBorder="1" applyAlignment="1" applyProtection="1">
      <alignment horizontal="left" vertical="top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</xf>
    <xf numFmtId="0" fontId="21" fillId="0" borderId="1" xfId="0" applyFont="1" applyFill="1" applyBorder="1" applyAlignment="1" applyProtection="1">
      <alignment horizontal="left" vertical="center" wrapText="1"/>
    </xf>
    <xf numFmtId="180" fontId="22" fillId="0" borderId="3" xfId="8" applyNumberFormat="1" applyFont="1" applyFill="1" applyBorder="1" applyAlignment="1">
      <alignment horizontal="right" vertical="center"/>
    </xf>
    <xf numFmtId="179" fontId="22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 applyProtection="1">
      <alignment horizontal="left" vertical="center" wrapText="1"/>
    </xf>
    <xf numFmtId="0" fontId="23" fillId="0" borderId="3" xfId="0" applyFont="1" applyFill="1" applyBorder="1" applyAlignment="1" applyProtection="1">
      <alignment horizontal="left" vertical="center"/>
    </xf>
    <xf numFmtId="180" fontId="23" fillId="0" borderId="3" xfId="8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 applyProtection="1">
      <alignment horizontal="center" vertical="center" wrapText="1"/>
    </xf>
    <xf numFmtId="0" fontId="24" fillId="0" borderId="3" xfId="0" applyNumberFormat="1" applyFont="1" applyFill="1" applyBorder="1" applyAlignment="1" applyProtection="1">
      <alignment horizontal="center" vertical="center" wrapText="1"/>
    </xf>
    <xf numFmtId="0" fontId="24" fillId="0" borderId="12" xfId="0" applyNumberFormat="1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center" vertical="center" wrapText="1"/>
    </xf>
    <xf numFmtId="0" fontId="25" fillId="0" borderId="3" xfId="0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 vertical="center"/>
    </xf>
    <xf numFmtId="0" fontId="17" fillId="0" borderId="3" xfId="0" applyFont="1" applyFill="1" applyBorder="1" applyAlignment="1" applyProtection="1">
      <alignment horizontal="center" vertical="center"/>
    </xf>
    <xf numFmtId="0" fontId="25" fillId="0" borderId="3" xfId="0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/>
    <xf numFmtId="0" fontId="27" fillId="0" borderId="0" xfId="0" applyFont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28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/>
    <xf numFmtId="180" fontId="2" fillId="0" borderId="0" xfId="8" applyNumberFormat="1" applyFont="1" applyAlignment="1">
      <alignment horizontal="center"/>
    </xf>
    <xf numFmtId="0" fontId="29" fillId="0" borderId="1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left" vertical="center" wrapText="1"/>
    </xf>
    <xf numFmtId="0" fontId="9" fillId="0" borderId="6" xfId="0" applyFont="1" applyFill="1" applyBorder="1" applyAlignment="1" applyProtection="1">
      <alignment horizontal="left" vertical="center"/>
    </xf>
    <xf numFmtId="0" fontId="19" fillId="0" borderId="3" xfId="0" applyFont="1" applyFill="1" applyBorder="1" applyAlignment="1" applyProtection="1">
      <alignment horizontal="left" vertical="top" wrapText="1"/>
    </xf>
    <xf numFmtId="0" fontId="19" fillId="0" borderId="13" xfId="0" applyFont="1" applyFill="1" applyBorder="1" applyAlignment="1" applyProtection="1">
      <alignment horizontal="left" vertical="top" wrapText="1"/>
    </xf>
    <xf numFmtId="179" fontId="22" fillId="0" borderId="3" xfId="8" applyNumberFormat="1" applyFont="1" applyFill="1" applyBorder="1" applyAlignment="1">
      <alignment horizontal="left" vertical="center"/>
    </xf>
    <xf numFmtId="180" fontId="22" fillId="0" borderId="3" xfId="8" applyNumberFormat="1" applyFont="1" applyFill="1" applyBorder="1" applyAlignment="1">
      <alignment horizontal="left" vertical="center"/>
    </xf>
    <xf numFmtId="180" fontId="13" fillId="0" borderId="3" xfId="8" applyNumberFormat="1" applyFont="1" applyFill="1" applyBorder="1" applyAlignment="1">
      <alignment horizontal="center" vertical="center" wrapText="1"/>
    </xf>
    <xf numFmtId="176" fontId="17" fillId="0" borderId="3" xfId="8" applyNumberFormat="1" applyFont="1" applyFill="1" applyBorder="1" applyAlignment="1">
      <alignment horizontal="center" vertical="center" wrapText="1"/>
    </xf>
    <xf numFmtId="181" fontId="25" fillId="0" borderId="3" xfId="0" applyNumberFormat="1" applyFont="1" applyFill="1" applyBorder="1" applyAlignment="1" applyProtection="1">
      <alignment horizontal="center" vertical="center"/>
    </xf>
    <xf numFmtId="0" fontId="25" fillId="0" borderId="3" xfId="0" applyFont="1" applyFill="1" applyBorder="1" applyAlignment="1" applyProtection="1">
      <alignment horizontal="center"/>
    </xf>
    <xf numFmtId="178" fontId="25" fillId="0" borderId="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181" fontId="25" fillId="0" borderId="3" xfId="0" applyNumberFormat="1" applyFont="1" applyFill="1" applyBorder="1" applyAlignment="1" applyProtection="1">
      <alignment horizontal="center"/>
    </xf>
    <xf numFmtId="0" fontId="25" fillId="0" borderId="3" xfId="0" applyFont="1" applyFill="1" applyBorder="1" applyAlignment="1" applyProtection="1"/>
    <xf numFmtId="0" fontId="15" fillId="0" borderId="3" xfId="0" applyFont="1" applyFill="1" applyBorder="1" applyAlignment="1" applyProtection="1">
      <alignment horizontal="center"/>
    </xf>
    <xf numFmtId="0" fontId="31" fillId="0" borderId="3" xfId="0" applyFont="1" applyFill="1" applyBorder="1" applyAlignment="1" applyProtection="1">
      <alignment horizontal="center" vertical="center"/>
    </xf>
    <xf numFmtId="182" fontId="32" fillId="0" borderId="14" xfId="0" applyNumberFormat="1" applyFont="1" applyFill="1" applyBorder="1" applyAlignment="1" applyProtection="1">
      <alignment horizontal="center" vertical="center"/>
    </xf>
    <xf numFmtId="183" fontId="25" fillId="0" borderId="3" xfId="0" applyNumberFormat="1" applyFont="1" applyFill="1" applyBorder="1" applyAlignment="1" applyProtection="1">
      <alignment horizontal="center"/>
    </xf>
    <xf numFmtId="0" fontId="33" fillId="0" borderId="3" xfId="0" applyFont="1" applyFill="1" applyBorder="1" applyAlignment="1" applyProtection="1">
      <alignment horizontal="center" vertical="center"/>
    </xf>
    <xf numFmtId="182" fontId="32" fillId="0" borderId="15" xfId="0" applyNumberFormat="1" applyFont="1" applyFill="1" applyBorder="1" applyAlignment="1" applyProtection="1">
      <alignment horizontal="center" vertical="center"/>
    </xf>
    <xf numFmtId="0" fontId="32" fillId="0" borderId="3" xfId="0" applyFont="1" applyFill="1" applyBorder="1" applyAlignment="1" applyProtection="1">
      <alignment horizontal="center" vertical="center"/>
    </xf>
    <xf numFmtId="0" fontId="33" fillId="0" borderId="3" xfId="0" applyFont="1" applyFill="1" applyBorder="1" applyAlignment="1" applyProtection="1">
      <alignment horizontal="center" vertical="center" wrapText="1"/>
    </xf>
    <xf numFmtId="0" fontId="34" fillId="0" borderId="3" xfId="0" applyFont="1" applyFill="1" applyBorder="1" applyAlignment="1" applyProtection="1">
      <alignment horizontal="center" vertical="center"/>
    </xf>
    <xf numFmtId="0" fontId="35" fillId="0" borderId="3" xfId="0" applyFont="1" applyFill="1" applyBorder="1" applyAlignment="1" applyProtection="1">
      <alignment horizontal="center" vertical="center"/>
    </xf>
    <xf numFmtId="0" fontId="15" fillId="0" borderId="11" xfId="0" applyFont="1" applyFill="1" applyBorder="1" applyAlignment="1" applyProtection="1">
      <alignment horizontal="center" vertical="center"/>
    </xf>
    <xf numFmtId="180" fontId="15" fillId="0" borderId="3" xfId="0" applyNumberFormat="1" applyFont="1" applyFill="1" applyBorder="1" applyAlignment="1" applyProtection="1">
      <alignment horizontal="center" vertical="center"/>
    </xf>
    <xf numFmtId="0" fontId="36" fillId="0" borderId="3" xfId="0" applyFont="1" applyFill="1" applyBorder="1" applyAlignment="1" applyProtection="1">
      <alignment horizontal="center" vertical="center"/>
    </xf>
    <xf numFmtId="0" fontId="37" fillId="0" borderId="3" xfId="0" applyFont="1" applyFill="1" applyBorder="1" applyAlignment="1" applyProtection="1">
      <alignment horizontal="center" vertical="center"/>
      <protection locked="0"/>
    </xf>
    <xf numFmtId="182" fontId="15" fillId="0" borderId="3" xfId="0" applyNumberFormat="1" applyFont="1" applyFill="1" applyBorder="1" applyAlignment="1" applyProtection="1">
      <alignment horizontal="center" vertical="center"/>
    </xf>
    <xf numFmtId="180" fontId="36" fillId="0" borderId="3" xfId="0" applyNumberFormat="1" applyFont="1" applyFill="1" applyBorder="1" applyAlignment="1" applyProtection="1">
      <alignment horizontal="center" vertical="center"/>
    </xf>
    <xf numFmtId="0" fontId="37" fillId="0" borderId="3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right" vertical="center" wrapText="1"/>
    </xf>
    <xf numFmtId="176" fontId="39" fillId="0" borderId="3" xfId="8" applyNumberFormat="1" applyFont="1" applyFill="1" applyBorder="1" applyAlignment="1">
      <alignment horizontal="center" vertical="center" wrapText="1"/>
    </xf>
    <xf numFmtId="0" fontId="40" fillId="0" borderId="3" xfId="0" applyFont="1" applyFill="1" applyBorder="1" applyAlignment="1" applyProtection="1">
      <alignment horizontal="left" vertical="center" wrapText="1"/>
    </xf>
    <xf numFmtId="0" fontId="41" fillId="0" borderId="0" xfId="0" applyFont="1" applyFill="1" applyAlignment="1" applyProtection="1">
      <alignment horizontal="left" vertical="top" wrapText="1"/>
    </xf>
    <xf numFmtId="0" fontId="42" fillId="0" borderId="0" xfId="0" applyFont="1" applyFill="1" applyBorder="1" applyAlignment="1" applyProtection="1">
      <alignment horizontal="left" vertical="top" wrapText="1"/>
    </xf>
    <xf numFmtId="0" fontId="43" fillId="0" borderId="0" xfId="0" applyFont="1" applyFill="1" applyBorder="1" applyAlignment="1" applyProtection="1">
      <alignment horizontal="left" vertical="center" wrapText="1"/>
    </xf>
    <xf numFmtId="0" fontId="27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center" vertical="center"/>
    </xf>
    <xf numFmtId="0" fontId="42" fillId="0" borderId="4" xfId="0" applyFont="1" applyFill="1" applyBorder="1" applyAlignment="1" applyProtection="1">
      <alignment horizontal="left" vertical="top" wrapText="1"/>
    </xf>
    <xf numFmtId="0" fontId="42" fillId="0" borderId="0" xfId="0" applyFont="1" applyFill="1" applyAlignment="1" applyProtection="1">
      <alignment horizontal="left" vertical="top" wrapText="1"/>
    </xf>
    <xf numFmtId="180" fontId="2" fillId="0" borderId="0" xfId="8" applyNumberFormat="1" applyFont="1" applyBorder="1" applyAlignment="1">
      <alignment horizontal="center"/>
    </xf>
    <xf numFmtId="0" fontId="25" fillId="0" borderId="3" xfId="0" applyFont="1" applyFill="1" applyBorder="1" applyAlignment="1" applyProtection="1" quotePrefix="1">
      <alignment horizontal="center"/>
    </xf>
    <xf numFmtId="0" fontId="17" fillId="0" borderId="3" xfId="0" applyFont="1" applyFill="1" applyBorder="1" applyAlignment="1" applyProtection="1" quotePrefix="1">
      <alignment horizontal="center" vertical="center" wrapText="1"/>
    </xf>
    <xf numFmtId="0" fontId="4" fillId="0" borderId="3" xfId="0" applyFont="1" applyFill="1" applyBorder="1" applyAlignment="1" applyProtection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2" xfId="51"/>
    <cellStyle name="常规 4" xfId="52"/>
    <cellStyle name="常规 5" xfId="53"/>
    <cellStyle name="Normal 2 3" xfId="5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75"/>
  <sheetViews>
    <sheetView showZeros="0" tabSelected="1" zoomScale="85" zoomScaleNormal="85" topLeftCell="A46" workbookViewId="0">
      <selection activeCell="F62" sqref="F62"/>
    </sheetView>
  </sheetViews>
  <sheetFormatPr defaultColWidth="11.4259259259259" defaultRowHeight="12" customHeight="1"/>
  <cols>
    <col min="1" max="1" width="10.7037037037037" style="5" customWidth="1"/>
    <col min="2" max="2" width="35.6851851851852" style="5" customWidth="1"/>
    <col min="3" max="3" width="26.4074074074074" style="5" customWidth="1"/>
    <col min="4" max="4" width="11" style="5" customWidth="1"/>
    <col min="5" max="5" width="19.6666666666667" style="5" customWidth="1"/>
    <col min="6" max="6" width="17.2222222222222" style="5" customWidth="1"/>
    <col min="7" max="7" width="12.2222222222222" style="106" customWidth="1"/>
    <col min="8" max="8" width="22.8888888888889" style="106" customWidth="1"/>
    <col min="9" max="16384" width="11.4259259259259" style="5"/>
  </cols>
  <sheetData>
    <row r="1" ht="24.95" customHeight="1" spans="1:8">
      <c r="A1" s="68" t="str">
        <f>_xlfn.DISPIMG("ID_E65AE71508824DF1A0EE21FE46759C99",1)</f>
        <v>=DISPIMG("ID_E65AE71508824DF1A0EE21FE46759C99",1)</v>
      </c>
      <c r="B1" s="69"/>
      <c r="C1" s="107" t="s">
        <v>0</v>
      </c>
      <c r="D1" s="71"/>
      <c r="E1" s="71"/>
      <c r="F1" s="71"/>
      <c r="G1" s="71"/>
      <c r="H1" s="72"/>
    </row>
    <row r="2" ht="24.95" customHeight="1" spans="1:8">
      <c r="A2" s="73"/>
      <c r="B2" s="74"/>
      <c r="C2" s="75"/>
      <c r="D2" s="76"/>
      <c r="E2" s="76"/>
      <c r="F2" s="76"/>
      <c r="G2" s="76"/>
      <c r="H2" s="77"/>
    </row>
    <row r="3" ht="24.95" customHeight="1" spans="1:8">
      <c r="A3" s="73"/>
      <c r="B3" s="74"/>
      <c r="C3" s="75"/>
      <c r="D3" s="76"/>
      <c r="E3" s="76"/>
      <c r="F3" s="76"/>
      <c r="G3" s="76"/>
      <c r="H3" s="77"/>
    </row>
    <row r="4" ht="24.95" customHeight="1" spans="1:8">
      <c r="A4" s="73"/>
      <c r="B4" s="74"/>
      <c r="C4" s="75"/>
      <c r="D4" s="76"/>
      <c r="E4" s="76"/>
      <c r="F4" s="76"/>
      <c r="G4" s="76"/>
      <c r="H4" s="77"/>
    </row>
    <row r="5" ht="24.95" customHeight="1" spans="1:8">
      <c r="A5" s="73"/>
      <c r="B5" s="74"/>
      <c r="C5" s="75"/>
      <c r="D5" s="76"/>
      <c r="E5" s="76"/>
      <c r="F5" s="76"/>
      <c r="G5" s="76"/>
      <c r="H5" s="77"/>
    </row>
    <row r="6" ht="24.95" customHeight="1" spans="1:8">
      <c r="A6" s="78"/>
      <c r="B6" s="79"/>
      <c r="C6" s="75"/>
      <c r="D6" s="76"/>
      <c r="E6" s="76"/>
      <c r="F6" s="76"/>
      <c r="G6" s="76"/>
      <c r="H6" s="77"/>
    </row>
    <row r="7" s="98" customFormat="1" ht="20.1" customHeight="1" spans="1:8">
      <c r="A7" s="80" t="s">
        <v>1</v>
      </c>
      <c r="B7" s="80"/>
      <c r="C7" s="81"/>
      <c r="D7" s="82" t="s">
        <v>2</v>
      </c>
      <c r="E7" s="82"/>
      <c r="F7" s="82"/>
      <c r="G7" s="82"/>
      <c r="H7" s="82"/>
    </row>
    <row r="8" s="98" customFormat="1" ht="20.1" customHeight="1" spans="1:8">
      <c r="A8" s="108" t="s">
        <v>3</v>
      </c>
      <c r="B8" s="108"/>
      <c r="C8" s="108"/>
      <c r="D8" s="82"/>
      <c r="E8" s="82"/>
      <c r="F8" s="82"/>
      <c r="G8" s="82"/>
      <c r="H8" s="82"/>
    </row>
    <row r="9" s="98" customFormat="1" ht="20.1" customHeight="1" spans="1:8">
      <c r="A9" s="109" t="s">
        <v>4</v>
      </c>
      <c r="B9" s="109"/>
      <c r="C9" s="109"/>
      <c r="D9" s="82"/>
      <c r="E9" s="82"/>
      <c r="F9" s="82"/>
      <c r="G9" s="82"/>
      <c r="H9" s="82"/>
    </row>
    <row r="10" s="98" customFormat="1" ht="20.1" customHeight="1" spans="1:8">
      <c r="A10" s="109" t="s">
        <v>5</v>
      </c>
      <c r="B10" s="109"/>
      <c r="C10" s="109"/>
      <c r="D10" s="82"/>
      <c r="E10" s="82"/>
      <c r="F10" s="82"/>
      <c r="G10" s="82"/>
      <c r="H10" s="82"/>
    </row>
    <row r="11" s="98" customFormat="1" ht="37" customHeight="1" spans="1:8">
      <c r="A11" s="110" t="s">
        <v>6</v>
      </c>
      <c r="B11" s="110"/>
      <c r="C11" s="111"/>
      <c r="D11" s="82"/>
      <c r="E11" s="82"/>
      <c r="F11" s="82"/>
      <c r="G11" s="82"/>
      <c r="H11" s="82"/>
    </row>
    <row r="12" s="99" customFormat="1" ht="20.1" customHeight="1" spans="1:38">
      <c r="A12" s="112" t="s">
        <v>7</v>
      </c>
      <c r="B12" s="112"/>
      <c r="C12" s="113"/>
      <c r="D12" s="82"/>
      <c r="E12" s="82"/>
      <c r="F12" s="82"/>
      <c r="G12" s="82"/>
      <c r="H12" s="82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</row>
    <row r="13" s="99" customFormat="1" ht="20.1" customHeight="1" spans="1:38">
      <c r="A13" s="109" t="s">
        <v>8</v>
      </c>
      <c r="B13" s="109"/>
      <c r="C13" s="109"/>
      <c r="D13" s="82"/>
      <c r="E13" s="82"/>
      <c r="F13" s="82"/>
      <c r="G13" s="82"/>
      <c r="H13" s="82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</row>
    <row r="14" s="99" customFormat="1" ht="30" customHeight="1" spans="1:38">
      <c r="A14" s="108" t="s">
        <v>9</v>
      </c>
      <c r="B14" s="109"/>
      <c r="C14" s="109"/>
      <c r="D14" s="82"/>
      <c r="E14" s="82"/>
      <c r="F14" s="82"/>
      <c r="G14" s="82"/>
      <c r="H14" s="82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</row>
    <row r="15" s="99" customFormat="1" ht="28" customHeight="1" spans="1:38">
      <c r="A15" s="108" t="s">
        <v>10</v>
      </c>
      <c r="B15" s="109"/>
      <c r="C15" s="109"/>
      <c r="D15" s="82"/>
      <c r="E15" s="82"/>
      <c r="F15" s="82"/>
      <c r="G15" s="82"/>
      <c r="H15" s="82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</row>
    <row r="16" s="99" customFormat="1" ht="28" customHeight="1" spans="1:38">
      <c r="A16" s="108" t="s">
        <v>11</v>
      </c>
      <c r="B16" s="109"/>
      <c r="C16" s="109"/>
      <c r="D16" s="82"/>
      <c r="E16" s="82"/>
      <c r="F16" s="82"/>
      <c r="G16" s="82"/>
      <c r="H16" s="82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</row>
    <row r="17" s="99" customFormat="1" ht="28" customHeight="1" spans="1:38">
      <c r="A17" s="108" t="s">
        <v>12</v>
      </c>
      <c r="B17" s="109"/>
      <c r="C17" s="109"/>
      <c r="D17" s="82"/>
      <c r="E17" s="82"/>
      <c r="F17" s="82"/>
      <c r="G17" s="82"/>
      <c r="H17" s="82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</row>
    <row r="18" s="99" customFormat="1" ht="24.95" customHeight="1" spans="1:38">
      <c r="A18" s="112" t="s">
        <v>13</v>
      </c>
      <c r="B18" s="112"/>
      <c r="C18" s="113"/>
      <c r="D18" s="85" t="s">
        <v>14</v>
      </c>
      <c r="E18" s="85"/>
      <c r="F18" s="85"/>
      <c r="G18" s="114">
        <v>44366</v>
      </c>
      <c r="H18" s="114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</row>
    <row r="19" s="99" customFormat="1" ht="24.95" customHeight="1" spans="1:38">
      <c r="A19" s="109" t="s">
        <v>15</v>
      </c>
      <c r="B19" s="109"/>
      <c r="C19" s="109"/>
      <c r="D19" s="85" t="s">
        <v>16</v>
      </c>
      <c r="E19" s="85"/>
      <c r="F19" s="85"/>
      <c r="G19" s="115" t="s">
        <v>17</v>
      </c>
      <c r="H19" s="115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</row>
    <row r="20" s="99" customFormat="1" ht="24.95" customHeight="1" spans="1:38">
      <c r="A20" s="109" t="s">
        <v>18</v>
      </c>
      <c r="B20" s="109"/>
      <c r="C20" s="109"/>
      <c r="D20" s="85" t="s">
        <v>19</v>
      </c>
      <c r="E20" s="85"/>
      <c r="F20" s="85"/>
      <c r="G20" s="115" t="s">
        <v>20</v>
      </c>
      <c r="H20" s="115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</row>
    <row r="21" s="100" customFormat="1" ht="24.95" customHeight="1" spans="1:38">
      <c r="A21" s="109" t="s">
        <v>21</v>
      </c>
      <c r="B21" s="109"/>
      <c r="C21" s="109"/>
      <c r="D21" s="87" t="s">
        <v>22</v>
      </c>
      <c r="E21" s="88"/>
      <c r="F21" s="88"/>
      <c r="G21" s="89"/>
      <c r="H21" s="89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</row>
    <row r="22" s="101" customFormat="1" ht="40" customHeight="1" spans="1:38">
      <c r="A22" s="52" t="s">
        <v>23</v>
      </c>
      <c r="B22" s="52" t="s">
        <v>24</v>
      </c>
      <c r="C22" s="52" t="s">
        <v>25</v>
      </c>
      <c r="D22" s="52" t="s">
        <v>26</v>
      </c>
      <c r="E22" s="52" t="s">
        <v>27</v>
      </c>
      <c r="F22" s="52" t="s">
        <v>28</v>
      </c>
      <c r="G22" s="116" t="s">
        <v>29</v>
      </c>
      <c r="H22" s="116" t="s">
        <v>30</v>
      </c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</row>
    <row r="23" s="4" customFormat="1" ht="25" customHeight="1" spans="1:38">
      <c r="A23" s="56">
        <f>ROW(A23)-22</f>
        <v>1</v>
      </c>
      <c r="B23" s="94" t="s">
        <v>31</v>
      </c>
      <c r="C23" s="94" t="s">
        <v>32</v>
      </c>
      <c r="D23" s="94">
        <v>1</v>
      </c>
      <c r="E23" s="93" t="s">
        <v>33</v>
      </c>
      <c r="F23" s="94" t="s">
        <v>34</v>
      </c>
      <c r="G23" s="94">
        <v>16.72</v>
      </c>
      <c r="H23" s="117">
        <f>D23*G23</f>
        <v>16.72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s="4" customFormat="1" ht="25" customHeight="1" spans="1:38">
      <c r="A24" s="56">
        <f t="shared" ref="A24:A55" si="0">ROW(A24)-22</f>
        <v>2</v>
      </c>
      <c r="B24" s="94" t="s">
        <v>35</v>
      </c>
      <c r="C24" s="94" t="s">
        <v>36</v>
      </c>
      <c r="D24" s="94">
        <v>1</v>
      </c>
      <c r="E24" s="62" t="s">
        <v>37</v>
      </c>
      <c r="F24" s="94" t="s">
        <v>34</v>
      </c>
      <c r="G24" s="94">
        <v>15.54</v>
      </c>
      <c r="H24" s="117">
        <f t="shared" ref="H24:H55" si="1">D24*G24</f>
        <v>15.54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s="4" customFormat="1" ht="25" customHeight="1" spans="1:38">
      <c r="A25" s="56">
        <f t="shared" si="0"/>
        <v>3</v>
      </c>
      <c r="B25" s="94" t="s">
        <v>38</v>
      </c>
      <c r="C25" s="94" t="s">
        <v>39</v>
      </c>
      <c r="D25" s="94">
        <v>2</v>
      </c>
      <c r="E25" s="62" t="s">
        <v>37</v>
      </c>
      <c r="F25" s="94" t="s">
        <v>40</v>
      </c>
      <c r="G25" s="94">
        <v>111.12</v>
      </c>
      <c r="H25" s="117">
        <f t="shared" si="1"/>
        <v>222.24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="4" customFormat="1" ht="25" customHeight="1" spans="1:38">
      <c r="A26" s="56">
        <f t="shared" si="0"/>
        <v>4</v>
      </c>
      <c r="B26" s="94" t="s">
        <v>41</v>
      </c>
      <c r="C26" s="94" t="s">
        <v>42</v>
      </c>
      <c r="D26" s="94">
        <v>2</v>
      </c>
      <c r="E26" s="62" t="s">
        <v>37</v>
      </c>
      <c r="F26" s="94" t="s">
        <v>43</v>
      </c>
      <c r="G26" s="94">
        <v>141.53</v>
      </c>
      <c r="H26" s="117">
        <f t="shared" si="1"/>
        <v>283.06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="4" customFormat="1" ht="25" customHeight="1" spans="1:38">
      <c r="A27" s="56">
        <f t="shared" si="0"/>
        <v>5</v>
      </c>
      <c r="B27" s="94" t="s">
        <v>44</v>
      </c>
      <c r="C27" s="94" t="s">
        <v>45</v>
      </c>
      <c r="D27" s="94">
        <v>1</v>
      </c>
      <c r="E27" s="62" t="s">
        <v>37</v>
      </c>
      <c r="F27" s="94" t="s">
        <v>40</v>
      </c>
      <c r="G27" s="118">
        <v>251.2</v>
      </c>
      <c r="H27" s="117">
        <f t="shared" si="1"/>
        <v>251.2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="4" customFormat="1" ht="25" customHeight="1" spans="1:38">
      <c r="A28" s="56">
        <f t="shared" si="0"/>
        <v>6</v>
      </c>
      <c r="B28" s="90" t="s">
        <v>46</v>
      </c>
      <c r="C28" s="119">
        <v>54828540</v>
      </c>
      <c r="D28" s="119">
        <v>1</v>
      </c>
      <c r="E28" s="62" t="s">
        <v>37</v>
      </c>
      <c r="F28" s="119" t="s">
        <v>47</v>
      </c>
      <c r="G28" s="120">
        <v>2173.33</v>
      </c>
      <c r="H28" s="117">
        <f t="shared" si="1"/>
        <v>2173.33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</row>
    <row r="29" s="4" customFormat="1" ht="25" customHeight="1" spans="1:38">
      <c r="A29" s="56">
        <f t="shared" si="0"/>
        <v>7</v>
      </c>
      <c r="B29" s="90" t="s">
        <v>48</v>
      </c>
      <c r="C29" s="121">
        <v>53006</v>
      </c>
      <c r="D29" s="94">
        <v>55</v>
      </c>
      <c r="E29" s="62" t="s">
        <v>37</v>
      </c>
      <c r="F29" s="94" t="s">
        <v>43</v>
      </c>
      <c r="G29" s="94">
        <v>10.26</v>
      </c>
      <c r="H29" s="117">
        <f t="shared" si="1"/>
        <v>564.3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</row>
    <row r="30" s="4" customFormat="1" ht="25" customHeight="1" spans="1:38">
      <c r="A30" s="56">
        <f t="shared" si="0"/>
        <v>8</v>
      </c>
      <c r="B30" s="90" t="s">
        <v>48</v>
      </c>
      <c r="C30" s="121">
        <v>53007</v>
      </c>
      <c r="D30" s="94">
        <v>20</v>
      </c>
      <c r="E30" s="62" t="s">
        <v>37</v>
      </c>
      <c r="F30" s="94" t="s">
        <v>43</v>
      </c>
      <c r="G30" s="94">
        <v>21.38</v>
      </c>
      <c r="H30" s="117">
        <f t="shared" si="1"/>
        <v>427.6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</row>
    <row r="31" s="4" customFormat="1" ht="25" customHeight="1" spans="1:38">
      <c r="A31" s="56">
        <f t="shared" si="0"/>
        <v>9</v>
      </c>
      <c r="B31" s="90" t="s">
        <v>48</v>
      </c>
      <c r="C31" s="65"/>
      <c r="D31" s="94">
        <v>9</v>
      </c>
      <c r="E31" s="62" t="s">
        <v>37</v>
      </c>
      <c r="F31" s="94" t="s">
        <v>43</v>
      </c>
      <c r="G31" s="94">
        <v>23.09</v>
      </c>
      <c r="H31" s="117">
        <f t="shared" si="1"/>
        <v>207.81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="4" customFormat="1" ht="25" customHeight="1" spans="1:38">
      <c r="A32" s="56">
        <f t="shared" si="0"/>
        <v>10</v>
      </c>
      <c r="B32" s="90" t="s">
        <v>49</v>
      </c>
      <c r="C32" s="119" t="s">
        <v>50</v>
      </c>
      <c r="D32" s="119">
        <v>1</v>
      </c>
      <c r="E32" s="62" t="s">
        <v>37</v>
      </c>
      <c r="F32" s="119" t="s">
        <v>40</v>
      </c>
      <c r="G32" s="119">
        <v>192.79</v>
      </c>
      <c r="H32" s="117">
        <f t="shared" si="1"/>
        <v>192.79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="4" customFormat="1" ht="25" customHeight="1" spans="1:38">
      <c r="A33" s="56">
        <f t="shared" si="0"/>
        <v>11</v>
      </c>
      <c r="B33" s="119" t="s">
        <v>51</v>
      </c>
      <c r="C33" s="119" t="s">
        <v>52</v>
      </c>
      <c r="D33" s="119">
        <v>2</v>
      </c>
      <c r="E33" s="62" t="s">
        <v>37</v>
      </c>
      <c r="F33" s="119" t="s">
        <v>40</v>
      </c>
      <c r="G33" s="119">
        <v>34.91</v>
      </c>
      <c r="H33" s="117">
        <f t="shared" si="1"/>
        <v>69.82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</row>
    <row r="34" s="4" customFormat="1" ht="25" customHeight="1" spans="1:38">
      <c r="A34" s="56">
        <f t="shared" si="0"/>
        <v>12</v>
      </c>
      <c r="B34" s="119" t="s">
        <v>53</v>
      </c>
      <c r="C34" s="94" t="s">
        <v>54</v>
      </c>
      <c r="D34" s="119">
        <v>1</v>
      </c>
      <c r="E34" s="62" t="s">
        <v>37</v>
      </c>
      <c r="F34" s="119" t="s">
        <v>40</v>
      </c>
      <c r="G34" s="119">
        <v>1663.15</v>
      </c>
      <c r="H34" s="117">
        <f t="shared" si="1"/>
        <v>1663.15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</row>
    <row r="35" s="4" customFormat="1" ht="25" customHeight="1" spans="1:38">
      <c r="A35" s="56">
        <f t="shared" si="0"/>
        <v>13</v>
      </c>
      <c r="B35" s="119" t="s">
        <v>44</v>
      </c>
      <c r="C35" s="119" t="s">
        <v>45</v>
      </c>
      <c r="D35" s="119">
        <v>1</v>
      </c>
      <c r="E35" s="62" t="s">
        <v>37</v>
      </c>
      <c r="F35" s="119" t="s">
        <v>40</v>
      </c>
      <c r="G35" s="122">
        <v>251.2</v>
      </c>
      <c r="H35" s="117">
        <f t="shared" si="1"/>
        <v>251.2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</row>
    <row r="36" s="4" customFormat="1" ht="25" customHeight="1" spans="1:38">
      <c r="A36" s="56">
        <f t="shared" si="0"/>
        <v>14</v>
      </c>
      <c r="B36" s="119" t="s">
        <v>55</v>
      </c>
      <c r="C36" s="119" t="s">
        <v>56</v>
      </c>
      <c r="D36" s="119">
        <v>4</v>
      </c>
      <c r="E36" s="62" t="s">
        <v>37</v>
      </c>
      <c r="F36" s="119" t="s">
        <v>43</v>
      </c>
      <c r="G36" s="122">
        <v>128</v>
      </c>
      <c r="H36" s="117">
        <f t="shared" si="1"/>
        <v>512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</row>
    <row r="37" s="4" customFormat="1" ht="25" customHeight="1" spans="1:38">
      <c r="A37" s="56">
        <f t="shared" si="0"/>
        <v>15</v>
      </c>
      <c r="B37" s="119" t="s">
        <v>57</v>
      </c>
      <c r="C37" s="119" t="s">
        <v>58</v>
      </c>
      <c r="D37" s="119">
        <v>3</v>
      </c>
      <c r="E37" s="62" t="s">
        <v>37</v>
      </c>
      <c r="F37" s="119" t="s">
        <v>59</v>
      </c>
      <c r="G37" s="119">
        <v>53.58</v>
      </c>
      <c r="H37" s="117">
        <f t="shared" si="1"/>
        <v>160.74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="4" customFormat="1" ht="25" customHeight="1" spans="1:38">
      <c r="A38" s="56">
        <f t="shared" si="0"/>
        <v>16</v>
      </c>
      <c r="B38" s="119" t="s">
        <v>60</v>
      </c>
      <c r="C38" s="123" t="s">
        <v>61</v>
      </c>
      <c r="D38" s="119">
        <v>4</v>
      </c>
      <c r="E38" s="62" t="s">
        <v>37</v>
      </c>
      <c r="F38" s="119" t="s">
        <v>34</v>
      </c>
      <c r="G38" s="119">
        <v>2808.68</v>
      </c>
      <c r="H38" s="117">
        <f t="shared" si="1"/>
        <v>11234.72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</row>
    <row r="39" s="4" customFormat="1" ht="25" customHeight="1" spans="1:38">
      <c r="A39" s="56">
        <f t="shared" si="0"/>
        <v>17</v>
      </c>
      <c r="B39" s="119" t="s">
        <v>62</v>
      </c>
      <c r="C39" s="119" t="s">
        <v>63</v>
      </c>
      <c r="D39" s="119">
        <v>5</v>
      </c>
      <c r="E39" s="62" t="s">
        <v>37</v>
      </c>
      <c r="F39" s="119" t="s">
        <v>43</v>
      </c>
      <c r="G39" s="119">
        <v>6.5</v>
      </c>
      <c r="H39" s="117">
        <f t="shared" si="1"/>
        <v>32.5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</row>
    <row r="40" s="4" customFormat="1" ht="25" customHeight="1" spans="1:38">
      <c r="A40" s="56">
        <f t="shared" si="0"/>
        <v>18</v>
      </c>
      <c r="B40" s="119" t="s">
        <v>64</v>
      </c>
      <c r="C40" s="119">
        <v>53006</v>
      </c>
      <c r="D40" s="119">
        <v>42</v>
      </c>
      <c r="E40" s="62" t="s">
        <v>37</v>
      </c>
      <c r="F40" s="119" t="s">
        <v>43</v>
      </c>
      <c r="G40" s="119">
        <v>10.26</v>
      </c>
      <c r="H40" s="117">
        <f t="shared" si="1"/>
        <v>430.92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  <row r="41" s="4" customFormat="1" ht="25" customHeight="1" spans="1:38">
      <c r="A41" s="56">
        <f t="shared" si="0"/>
        <v>19</v>
      </c>
      <c r="B41" s="119" t="s">
        <v>65</v>
      </c>
      <c r="C41" s="155" t="s">
        <v>66</v>
      </c>
      <c r="D41" s="119">
        <v>180</v>
      </c>
      <c r="E41" s="62" t="s">
        <v>37</v>
      </c>
      <c r="F41" s="119" t="s">
        <v>34</v>
      </c>
      <c r="G41" s="119">
        <v>21.8702</v>
      </c>
      <c r="H41" s="117">
        <f t="shared" si="1"/>
        <v>3936.636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</row>
    <row r="42" s="4" customFormat="1" ht="25" customHeight="1" spans="1:38">
      <c r="A42" s="56">
        <f t="shared" si="0"/>
        <v>20</v>
      </c>
      <c r="B42" s="124" t="s">
        <v>67</v>
      </c>
      <c r="C42" s="125" t="s">
        <v>68</v>
      </c>
      <c r="D42" s="126">
        <v>3</v>
      </c>
      <c r="E42" s="62" t="s">
        <v>37</v>
      </c>
      <c r="F42" s="119" t="s">
        <v>34</v>
      </c>
      <c r="G42" s="127">
        <v>13</v>
      </c>
      <c r="H42" s="117">
        <f t="shared" si="1"/>
        <v>39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</row>
    <row r="43" s="4" customFormat="1" ht="25" customHeight="1" spans="1:38">
      <c r="A43" s="56">
        <f t="shared" si="0"/>
        <v>21</v>
      </c>
      <c r="B43" s="128" t="s">
        <v>69</v>
      </c>
      <c r="C43" s="125" t="s">
        <v>70</v>
      </c>
      <c r="D43" s="129">
        <v>20</v>
      </c>
      <c r="E43" s="62" t="s">
        <v>37</v>
      </c>
      <c r="F43" s="119" t="s">
        <v>34</v>
      </c>
      <c r="G43" s="130">
        <v>1.5</v>
      </c>
      <c r="H43" s="117">
        <f t="shared" si="1"/>
        <v>30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</row>
    <row r="44" s="4" customFormat="1" ht="34" customHeight="1" spans="1:38">
      <c r="A44" s="56">
        <f t="shared" si="0"/>
        <v>22</v>
      </c>
      <c r="B44" s="131" t="s">
        <v>71</v>
      </c>
      <c r="C44" s="132" t="s">
        <v>72</v>
      </c>
      <c r="D44" s="129">
        <v>5</v>
      </c>
      <c r="E44" s="62" t="s">
        <v>37</v>
      </c>
      <c r="F44" s="119" t="s">
        <v>34</v>
      </c>
      <c r="G44" s="130">
        <v>35.2</v>
      </c>
      <c r="H44" s="117">
        <f t="shared" si="1"/>
        <v>176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</row>
    <row r="45" s="4" customFormat="1" ht="25" customHeight="1" spans="1:38">
      <c r="A45" s="56">
        <f t="shared" si="0"/>
        <v>23</v>
      </c>
      <c r="B45" s="128" t="s">
        <v>73</v>
      </c>
      <c r="C45" s="133" t="s">
        <v>74</v>
      </c>
      <c r="D45" s="129">
        <v>10</v>
      </c>
      <c r="E45" s="62" t="s">
        <v>37</v>
      </c>
      <c r="F45" s="119" t="s">
        <v>34</v>
      </c>
      <c r="G45" s="130">
        <v>3.8</v>
      </c>
      <c r="H45" s="117">
        <f t="shared" si="1"/>
        <v>38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</row>
    <row r="46" s="4" customFormat="1" ht="25" customHeight="1" spans="1:38">
      <c r="A46" s="56">
        <f t="shared" si="0"/>
        <v>24</v>
      </c>
      <c r="B46" s="128" t="s">
        <v>75</v>
      </c>
      <c r="C46" s="133" t="s">
        <v>76</v>
      </c>
      <c r="D46" s="129">
        <v>20</v>
      </c>
      <c r="E46" s="62" t="s">
        <v>37</v>
      </c>
      <c r="F46" s="119" t="s">
        <v>34</v>
      </c>
      <c r="G46" s="130">
        <v>4.3</v>
      </c>
      <c r="H46" s="117">
        <f t="shared" si="1"/>
        <v>86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</row>
    <row r="47" s="4" customFormat="1" ht="25" customHeight="1" spans="1:38">
      <c r="A47" s="56">
        <f t="shared" si="0"/>
        <v>25</v>
      </c>
      <c r="B47" s="128" t="s">
        <v>77</v>
      </c>
      <c r="C47" s="125"/>
      <c r="D47" s="129">
        <v>100</v>
      </c>
      <c r="E47" s="134" t="s">
        <v>37</v>
      </c>
      <c r="F47" s="119" t="s">
        <v>34</v>
      </c>
      <c r="G47" s="130">
        <v>0.4</v>
      </c>
      <c r="H47" s="117">
        <f t="shared" si="1"/>
        <v>40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</row>
    <row r="48" s="4" customFormat="1" ht="30" customHeight="1" spans="1:38">
      <c r="A48" s="56">
        <f t="shared" si="0"/>
        <v>26</v>
      </c>
      <c r="B48" s="131" t="s">
        <v>78</v>
      </c>
      <c r="C48" s="125" t="s">
        <v>79</v>
      </c>
      <c r="D48" s="129">
        <v>5</v>
      </c>
      <c r="E48" s="62" t="s">
        <v>37</v>
      </c>
      <c r="F48" s="119" t="s">
        <v>34</v>
      </c>
      <c r="G48" s="130">
        <v>2.9</v>
      </c>
      <c r="H48" s="117">
        <f t="shared" si="1"/>
        <v>14.5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</row>
    <row r="49" s="4" customFormat="1" ht="25" customHeight="1" spans="1:38">
      <c r="A49" s="56">
        <f t="shared" si="0"/>
        <v>27</v>
      </c>
      <c r="B49" s="128" t="s">
        <v>80</v>
      </c>
      <c r="C49" s="125"/>
      <c r="D49" s="129">
        <v>2</v>
      </c>
      <c r="E49" s="62" t="s">
        <v>37</v>
      </c>
      <c r="F49" s="119" t="s">
        <v>34</v>
      </c>
      <c r="G49" s="130">
        <v>0.8</v>
      </c>
      <c r="H49" s="117">
        <f t="shared" si="1"/>
        <v>1.6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</row>
    <row r="50" s="4" customFormat="1" ht="25" customHeight="1" spans="1:38">
      <c r="A50" s="56">
        <f t="shared" si="0"/>
        <v>28</v>
      </c>
      <c r="B50" s="119" t="s">
        <v>81</v>
      </c>
      <c r="C50" s="119" t="s">
        <v>82</v>
      </c>
      <c r="D50" s="119">
        <v>3</v>
      </c>
      <c r="E50" s="94" t="s">
        <v>37</v>
      </c>
      <c r="F50" s="119" t="s">
        <v>59</v>
      </c>
      <c r="G50" s="135">
        <v>72.377</v>
      </c>
      <c r="H50" s="117">
        <f t="shared" si="1"/>
        <v>217.131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</row>
    <row r="51" s="4" customFormat="1" ht="25" customHeight="1" spans="1:38">
      <c r="A51" s="56">
        <f t="shared" si="0"/>
        <v>29</v>
      </c>
      <c r="B51" s="136" t="s">
        <v>83</v>
      </c>
      <c r="C51" s="137" t="s">
        <v>84</v>
      </c>
      <c r="D51" s="138">
        <v>200</v>
      </c>
      <c r="E51" s="137" t="s">
        <v>33</v>
      </c>
      <c r="F51" s="119" t="s">
        <v>20</v>
      </c>
      <c r="G51" s="139">
        <v>26.086</v>
      </c>
      <c r="H51" s="117">
        <f t="shared" si="1"/>
        <v>5217.2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</row>
    <row r="52" s="4" customFormat="1" ht="25" customHeight="1" spans="1:38">
      <c r="A52" s="56">
        <f t="shared" si="0"/>
        <v>30</v>
      </c>
      <c r="B52" s="136" t="s">
        <v>83</v>
      </c>
      <c r="C52" s="140" t="s">
        <v>85</v>
      </c>
      <c r="D52" s="138">
        <v>400</v>
      </c>
      <c r="E52" s="140" t="s">
        <v>86</v>
      </c>
      <c r="F52" s="119" t="s">
        <v>20</v>
      </c>
      <c r="G52" s="139">
        <v>36.567</v>
      </c>
      <c r="H52" s="117">
        <f t="shared" si="1"/>
        <v>14626.8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</row>
    <row r="53" s="4" customFormat="1" ht="25" customHeight="1" spans="1:38">
      <c r="A53" s="56">
        <f t="shared" si="0"/>
        <v>31</v>
      </c>
      <c r="B53" s="136" t="s">
        <v>83</v>
      </c>
      <c r="C53" s="141" t="s">
        <v>87</v>
      </c>
      <c r="D53" s="138">
        <v>100</v>
      </c>
      <c r="E53" s="137" t="s">
        <v>33</v>
      </c>
      <c r="F53" s="119" t="s">
        <v>20</v>
      </c>
      <c r="G53" s="139">
        <v>1.679</v>
      </c>
      <c r="H53" s="117">
        <f t="shared" si="1"/>
        <v>167.9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</row>
    <row r="54" s="4" customFormat="1" ht="25" customHeight="1" spans="1:38">
      <c r="A54" s="56">
        <f t="shared" si="0"/>
        <v>32</v>
      </c>
      <c r="B54" s="141" t="s">
        <v>88</v>
      </c>
      <c r="C54" s="142" t="s">
        <v>89</v>
      </c>
      <c r="D54" s="138">
        <v>300</v>
      </c>
      <c r="E54" s="137" t="s">
        <v>90</v>
      </c>
      <c r="F54" s="119" t="s">
        <v>43</v>
      </c>
      <c r="G54" s="139">
        <v>4.64656666666667</v>
      </c>
      <c r="H54" s="117">
        <f t="shared" si="1"/>
        <v>1393.97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</row>
    <row r="55" s="4" customFormat="1" ht="25" customHeight="1" spans="1:38">
      <c r="A55" s="56">
        <f t="shared" si="0"/>
        <v>33</v>
      </c>
      <c r="B55" s="141" t="s">
        <v>91</v>
      </c>
      <c r="C55" s="142" t="s">
        <v>92</v>
      </c>
      <c r="D55" s="138">
        <v>662.4</v>
      </c>
      <c r="E55" s="137" t="s">
        <v>90</v>
      </c>
      <c r="F55" s="119"/>
      <c r="G55" s="139">
        <v>2.5920440821256</v>
      </c>
      <c r="H55" s="117">
        <f t="shared" si="1"/>
        <v>1716.97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="61" customFormat="1" ht="29" customHeight="1" spans="1:8">
      <c r="A56" s="143" t="s">
        <v>93</v>
      </c>
      <c r="B56" s="143"/>
      <c r="C56" s="143"/>
      <c r="D56" s="143"/>
      <c r="E56" s="143"/>
      <c r="F56" s="143"/>
      <c r="G56" s="143"/>
      <c r="H56" s="144">
        <f>SUM(H23:H55)</f>
        <v>46411.347</v>
      </c>
    </row>
    <row r="57" s="61" customFormat="1" ht="29" customHeight="1" spans="1:8">
      <c r="A57" s="143" t="s">
        <v>94</v>
      </c>
      <c r="B57" s="143"/>
      <c r="C57" s="143"/>
      <c r="D57" s="143"/>
      <c r="E57" s="143"/>
      <c r="F57" s="143"/>
      <c r="G57" s="143"/>
      <c r="H57" s="144">
        <v>7000</v>
      </c>
    </row>
    <row r="58" s="61" customFormat="1" ht="29" customHeight="1" spans="1:8">
      <c r="A58" s="143" t="s">
        <v>95</v>
      </c>
      <c r="B58" s="143"/>
      <c r="C58" s="143"/>
      <c r="D58" s="143"/>
      <c r="E58" s="143"/>
      <c r="F58" s="143"/>
      <c r="G58" s="143"/>
      <c r="H58" s="144">
        <f>SUM(H56:H57)</f>
        <v>53411.347</v>
      </c>
    </row>
    <row r="59" s="102" customFormat="1" ht="25" customHeight="1" spans="1:8">
      <c r="A59" s="145" t="s">
        <v>96</v>
      </c>
      <c r="B59" s="145"/>
      <c r="C59" s="105"/>
      <c r="D59" s="105"/>
      <c r="E59" s="105"/>
      <c r="F59" s="105"/>
      <c r="G59" s="105"/>
      <c r="H59" s="105"/>
    </row>
    <row r="60" s="102" customFormat="1" ht="25" customHeight="1" spans="1:8">
      <c r="A60" s="145" t="s">
        <v>97</v>
      </c>
      <c r="B60" s="145"/>
      <c r="C60" s="105"/>
      <c r="D60" s="105"/>
      <c r="E60" s="105"/>
      <c r="F60" s="105"/>
      <c r="G60" s="105"/>
      <c r="H60" s="105"/>
    </row>
    <row r="61" s="102" customFormat="1" ht="25" customHeight="1" spans="1:8">
      <c r="A61" s="145" t="s">
        <v>98</v>
      </c>
      <c r="B61" s="145"/>
      <c r="C61" s="105"/>
      <c r="D61" s="105"/>
      <c r="E61" s="105"/>
      <c r="F61" s="105"/>
      <c r="G61" s="105"/>
      <c r="H61" s="105"/>
    </row>
    <row r="62" s="102" customFormat="1" ht="25" customHeight="1" spans="1:8">
      <c r="A62" s="145" t="s">
        <v>99</v>
      </c>
      <c r="B62" s="145"/>
      <c r="C62" s="105"/>
      <c r="D62" s="105"/>
      <c r="E62" s="105"/>
      <c r="F62" s="105"/>
      <c r="G62" s="105"/>
      <c r="H62" s="105"/>
    </row>
    <row r="63" s="102" customFormat="1" ht="25" customHeight="1" spans="1:8">
      <c r="A63" s="145" t="s">
        <v>100</v>
      </c>
      <c r="B63" s="145"/>
      <c r="C63" s="105"/>
      <c r="D63" s="105"/>
      <c r="E63" s="105"/>
      <c r="F63" s="105"/>
      <c r="G63" s="105"/>
      <c r="H63" s="105"/>
    </row>
    <row r="64" s="103" customFormat="1" ht="25" hidden="1" customHeight="1" spans="1:8">
      <c r="A64" s="146" t="s">
        <v>101</v>
      </c>
      <c r="B64" s="146"/>
      <c r="C64" s="147"/>
      <c r="D64" s="147"/>
      <c r="E64" s="147"/>
      <c r="F64" s="148"/>
      <c r="G64" s="147"/>
      <c r="H64" s="147"/>
    </row>
    <row r="65" s="104" customFormat="1" ht="25" customHeight="1" spans="1:8">
      <c r="A65" s="147"/>
      <c r="B65" s="147"/>
      <c r="C65" s="147"/>
      <c r="D65" s="147"/>
      <c r="E65" s="147"/>
      <c r="F65" s="147"/>
      <c r="G65" s="147"/>
      <c r="H65" s="147"/>
    </row>
    <row r="66" s="104" customFormat="1" ht="25" customHeight="1" spans="1:8">
      <c r="A66" s="152"/>
      <c r="B66" s="153"/>
      <c r="C66" s="153"/>
      <c r="D66" s="153"/>
      <c r="E66" s="153"/>
      <c r="F66" s="153"/>
      <c r="G66" s="153"/>
      <c r="H66" s="153"/>
    </row>
    <row r="67" s="105" customFormat="1" ht="15.6" spans="7:8">
      <c r="G67" s="154"/>
      <c r="H67" s="154"/>
    </row>
    <row r="68" s="105" customFormat="1" ht="15.6" spans="7:8">
      <c r="G68" s="154"/>
      <c r="H68" s="154"/>
    </row>
    <row r="69" s="105" customFormat="1" ht="15.6" spans="7:8">
      <c r="G69" s="154"/>
      <c r="H69" s="154"/>
    </row>
    <row r="70" s="105" customFormat="1" ht="15.6" spans="7:8">
      <c r="G70" s="154"/>
      <c r="H70" s="154"/>
    </row>
    <row r="71" s="105" customFormat="1" ht="15.6" spans="7:8">
      <c r="G71" s="154"/>
      <c r="H71" s="154"/>
    </row>
    <row r="72" s="105" customFormat="1" ht="15.6" spans="7:8">
      <c r="G72" s="154"/>
      <c r="H72" s="154"/>
    </row>
    <row r="73" s="105" customFormat="1" ht="15.6" spans="7:8">
      <c r="G73" s="154"/>
      <c r="H73" s="154"/>
    </row>
    <row r="74" s="105" customFormat="1" ht="15.6" spans="7:8">
      <c r="G74" s="154"/>
      <c r="H74" s="154"/>
    </row>
    <row r="75" s="105" customFormat="1" ht="15.6" spans="7:8">
      <c r="G75" s="154"/>
      <c r="H75" s="154"/>
    </row>
    <row r="76" s="105" customFormat="1" ht="15.6" spans="7:8">
      <c r="G76" s="154"/>
      <c r="H76" s="154"/>
    </row>
    <row r="77" s="105" customFormat="1" ht="15.6" spans="7:8">
      <c r="G77" s="154"/>
      <c r="H77" s="154"/>
    </row>
    <row r="78" s="105" customFormat="1" ht="15.6" spans="7:8">
      <c r="G78" s="154"/>
      <c r="H78" s="154"/>
    </row>
    <row r="79" s="105" customFormat="1" ht="15.6" spans="7:8">
      <c r="G79" s="154"/>
      <c r="H79" s="154"/>
    </row>
    <row r="80" s="105" customFormat="1" ht="15.6" spans="7:8">
      <c r="G80" s="154"/>
      <c r="H80" s="154"/>
    </row>
    <row r="81" s="105" customFormat="1" ht="15.6" spans="7:8">
      <c r="G81" s="154"/>
      <c r="H81" s="154"/>
    </row>
    <row r="82" s="105" customFormat="1" ht="15.6" spans="7:8">
      <c r="G82" s="154"/>
      <c r="H82" s="154"/>
    </row>
    <row r="83" s="105" customFormat="1" ht="15.6" spans="7:8">
      <c r="G83" s="154"/>
      <c r="H83" s="154"/>
    </row>
    <row r="84" s="105" customFormat="1" ht="15.6" spans="7:8">
      <c r="G84" s="154"/>
      <c r="H84" s="154"/>
    </row>
    <row r="85" s="105" customFormat="1" ht="15.6" spans="7:8">
      <c r="G85" s="154"/>
      <c r="H85" s="154"/>
    </row>
    <row r="86" s="105" customFormat="1" ht="15.6" spans="7:8">
      <c r="G86" s="154"/>
      <c r="H86" s="154"/>
    </row>
    <row r="87" s="105" customFormat="1" ht="15.6" spans="7:8">
      <c r="G87" s="154"/>
      <c r="H87" s="154"/>
    </row>
    <row r="88" s="105" customFormat="1" ht="15.6" spans="7:8">
      <c r="G88" s="154"/>
      <c r="H88" s="154"/>
    </row>
    <row r="89" s="105" customFormat="1" ht="15.6" spans="7:8">
      <c r="G89" s="154"/>
      <c r="H89" s="154"/>
    </row>
    <row r="90" s="105" customFormat="1" ht="15.6" spans="7:8">
      <c r="G90" s="154"/>
      <c r="H90" s="154"/>
    </row>
    <row r="91" s="105" customFormat="1" ht="15.6" spans="7:8">
      <c r="G91" s="154"/>
      <c r="H91" s="154"/>
    </row>
    <row r="92" s="105" customFormat="1" ht="15.6" spans="7:8">
      <c r="G92" s="154"/>
      <c r="H92" s="154"/>
    </row>
    <row r="93" s="105" customFormat="1" ht="15.6" spans="7:8">
      <c r="G93" s="154"/>
      <c r="H93" s="154"/>
    </row>
    <row r="94" s="105" customFormat="1" ht="15.6" spans="7:8">
      <c r="G94" s="154"/>
      <c r="H94" s="154"/>
    </row>
    <row r="95" s="105" customFormat="1" ht="15.6" spans="7:8">
      <c r="G95" s="154"/>
      <c r="H95" s="154"/>
    </row>
    <row r="96" s="105" customFormat="1" ht="15.6" spans="7:8">
      <c r="G96" s="154"/>
      <c r="H96" s="154"/>
    </row>
    <row r="97" s="105" customFormat="1" ht="15.6" spans="7:8">
      <c r="G97" s="154"/>
      <c r="H97" s="154"/>
    </row>
    <row r="98" s="105" customFormat="1" ht="15.6" spans="7:8">
      <c r="G98" s="154"/>
      <c r="H98" s="154"/>
    </row>
    <row r="99" s="105" customFormat="1" ht="15.6" spans="7:8">
      <c r="G99" s="154"/>
      <c r="H99" s="154"/>
    </row>
    <row r="100" s="105" customFormat="1" ht="15.6" spans="7:8">
      <c r="G100" s="154"/>
      <c r="H100" s="154"/>
    </row>
    <row r="101" s="105" customFormat="1" ht="15.6" spans="7:8">
      <c r="G101" s="154"/>
      <c r="H101" s="154"/>
    </row>
    <row r="102" s="105" customFormat="1" ht="15.6" spans="7:8">
      <c r="G102" s="154"/>
      <c r="H102" s="154"/>
    </row>
    <row r="103" s="105" customFormat="1" ht="15.6" spans="7:8">
      <c r="G103" s="154"/>
      <c r="H103" s="154"/>
    </row>
    <row r="104" s="105" customFormat="1" ht="15.6" spans="7:8">
      <c r="G104" s="154"/>
      <c r="H104" s="154"/>
    </row>
    <row r="105" s="105" customFormat="1" ht="15.6" spans="7:8">
      <c r="G105" s="154"/>
      <c r="H105" s="154"/>
    </row>
    <row r="106" s="105" customFormat="1" ht="15.6" spans="7:8">
      <c r="G106" s="154"/>
      <c r="H106" s="154"/>
    </row>
    <row r="107" s="105" customFormat="1" ht="15.6" spans="7:8">
      <c r="G107" s="154"/>
      <c r="H107" s="154"/>
    </row>
    <row r="108" s="105" customFormat="1" ht="15.6" spans="7:8">
      <c r="G108" s="154"/>
      <c r="H108" s="154"/>
    </row>
    <row r="109" s="105" customFormat="1" ht="15.6" spans="7:8">
      <c r="G109" s="154"/>
      <c r="H109" s="154"/>
    </row>
    <row r="110" s="105" customFormat="1" ht="15.6" spans="7:8">
      <c r="G110" s="154"/>
      <c r="H110" s="154"/>
    </row>
    <row r="111" s="105" customFormat="1" ht="15.6" spans="7:8">
      <c r="G111" s="154"/>
      <c r="H111" s="154"/>
    </row>
    <row r="112" s="105" customFormat="1" ht="15.6" spans="7:8">
      <c r="G112" s="154"/>
      <c r="H112" s="154"/>
    </row>
    <row r="113" s="105" customFormat="1" ht="15.6" spans="7:8">
      <c r="G113" s="154"/>
      <c r="H113" s="154"/>
    </row>
    <row r="114" s="105" customFormat="1" ht="15.6" spans="7:8">
      <c r="G114" s="154"/>
      <c r="H114" s="154"/>
    </row>
    <row r="115" s="105" customFormat="1" ht="15.6" spans="7:8">
      <c r="G115" s="154"/>
      <c r="H115" s="154"/>
    </row>
    <row r="116" s="105" customFormat="1" ht="15.6" spans="7:8">
      <c r="G116" s="154"/>
      <c r="H116" s="154"/>
    </row>
    <row r="117" s="105" customFormat="1" ht="15.6" spans="7:8">
      <c r="G117" s="154"/>
      <c r="H117" s="154"/>
    </row>
    <row r="118" s="105" customFormat="1" ht="15.6" spans="7:8">
      <c r="G118" s="154"/>
      <c r="H118" s="154"/>
    </row>
    <row r="119" s="105" customFormat="1" ht="15.6" spans="7:8">
      <c r="G119" s="154"/>
      <c r="H119" s="154"/>
    </row>
    <row r="120" s="105" customFormat="1" ht="15.6" spans="7:8">
      <c r="G120" s="154"/>
      <c r="H120" s="154"/>
    </row>
    <row r="121" s="105" customFormat="1" ht="15.6" spans="7:8">
      <c r="G121" s="154"/>
      <c r="H121" s="154"/>
    </row>
    <row r="122" s="105" customFormat="1" ht="15.6" spans="7:8">
      <c r="G122" s="154"/>
      <c r="H122" s="154"/>
    </row>
    <row r="123" s="105" customFormat="1" ht="15.6" spans="7:8">
      <c r="G123" s="154"/>
      <c r="H123" s="154"/>
    </row>
    <row r="124" s="105" customFormat="1" ht="15.6" spans="7:8">
      <c r="G124" s="154"/>
      <c r="H124" s="154"/>
    </row>
    <row r="125" s="105" customFormat="1" ht="15.6" spans="7:8">
      <c r="G125" s="154"/>
      <c r="H125" s="154"/>
    </row>
    <row r="126" s="105" customFormat="1" ht="15.6" spans="7:8">
      <c r="G126" s="154"/>
      <c r="H126" s="154"/>
    </row>
    <row r="127" s="105" customFormat="1" ht="15.6" spans="7:8">
      <c r="G127" s="154"/>
      <c r="H127" s="154"/>
    </row>
    <row r="128" s="105" customFormat="1" ht="15.6" spans="7:8">
      <c r="G128" s="154"/>
      <c r="H128" s="154"/>
    </row>
    <row r="129" s="105" customFormat="1" ht="15.6" spans="7:8">
      <c r="G129" s="154"/>
      <c r="H129" s="154"/>
    </row>
    <row r="130" s="105" customFormat="1" ht="15.6" spans="7:8">
      <c r="G130" s="154"/>
      <c r="H130" s="154"/>
    </row>
    <row r="131" s="105" customFormat="1" ht="15.6" spans="7:8">
      <c r="G131" s="154"/>
      <c r="H131" s="154"/>
    </row>
    <row r="132" s="105" customFormat="1" ht="15.6" spans="7:8">
      <c r="G132" s="154"/>
      <c r="H132" s="154"/>
    </row>
    <row r="133" s="105" customFormat="1" ht="15.6" spans="7:8">
      <c r="G133" s="154"/>
      <c r="H133" s="154"/>
    </row>
    <row r="134" s="105" customFormat="1" ht="15.6" spans="7:8">
      <c r="G134" s="154"/>
      <c r="H134" s="154"/>
    </row>
    <row r="135" s="105" customFormat="1" ht="15.6" spans="7:8">
      <c r="G135" s="154"/>
      <c r="H135" s="154"/>
    </row>
    <row r="136" s="105" customFormat="1" ht="15.6" spans="7:8">
      <c r="G136" s="154"/>
      <c r="H136" s="154"/>
    </row>
    <row r="137" s="105" customFormat="1" ht="15.6" spans="7:8">
      <c r="G137" s="154"/>
      <c r="H137" s="154"/>
    </row>
    <row r="138" s="105" customFormat="1" ht="15.6" spans="7:8">
      <c r="G138" s="154"/>
      <c r="H138" s="154"/>
    </row>
    <row r="139" s="105" customFormat="1" ht="15.6" spans="7:8">
      <c r="G139" s="154"/>
      <c r="H139" s="154"/>
    </row>
    <row r="140" ht="15.6" spans="1:38">
      <c r="A140" s="105"/>
      <c r="B140" s="105"/>
      <c r="C140" s="105"/>
      <c r="D140" s="105"/>
      <c r="E140" s="105"/>
      <c r="F140" s="105"/>
      <c r="G140" s="154"/>
      <c r="H140" s="154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</row>
    <row r="141" ht="15.6" spans="1:38">
      <c r="A141" s="105"/>
      <c r="B141" s="105"/>
      <c r="C141" s="105"/>
      <c r="D141" s="105"/>
      <c r="E141" s="105"/>
      <c r="F141" s="105"/>
      <c r="G141" s="154"/>
      <c r="H141" s="154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</row>
    <row r="142" ht="15.6" spans="1:38">
      <c r="A142" s="105"/>
      <c r="B142" s="105"/>
      <c r="C142" s="105"/>
      <c r="D142" s="105"/>
      <c r="E142" s="105"/>
      <c r="F142" s="105"/>
      <c r="G142" s="154"/>
      <c r="H142" s="154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</row>
    <row r="143" ht="15.6" spans="1:38">
      <c r="A143" s="105"/>
      <c r="B143" s="105"/>
      <c r="C143" s="105"/>
      <c r="D143" s="105"/>
      <c r="E143" s="105"/>
      <c r="F143" s="105"/>
      <c r="G143" s="154"/>
      <c r="H143" s="154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</row>
    <row r="144" ht="15.6" spans="1:38">
      <c r="A144" s="105"/>
      <c r="B144" s="105"/>
      <c r="C144" s="105"/>
      <c r="D144" s="105"/>
      <c r="E144" s="105"/>
      <c r="F144" s="105"/>
      <c r="G144" s="154"/>
      <c r="H144" s="154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</row>
    <row r="145" ht="15.6" spans="1:38">
      <c r="A145" s="105"/>
      <c r="B145" s="105"/>
      <c r="C145" s="105"/>
      <c r="D145" s="105"/>
      <c r="E145" s="105"/>
      <c r="F145" s="105"/>
      <c r="G145" s="154"/>
      <c r="H145" s="154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</row>
    <row r="146" ht="15.6" spans="1:38">
      <c r="A146" s="105"/>
      <c r="B146" s="105"/>
      <c r="C146" s="105"/>
      <c r="D146" s="105"/>
      <c r="E146" s="105"/>
      <c r="F146" s="105"/>
      <c r="G146" s="154"/>
      <c r="H146" s="154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</row>
    <row r="147" ht="15.6" spans="1:38">
      <c r="A147" s="105"/>
      <c r="B147" s="105"/>
      <c r="C147" s="105"/>
      <c r="D147" s="105"/>
      <c r="E147" s="105"/>
      <c r="F147" s="105"/>
      <c r="G147" s="154"/>
      <c r="H147" s="154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</row>
    <row r="148" ht="15.6" spans="1:38">
      <c r="A148" s="105"/>
      <c r="B148" s="105"/>
      <c r="C148" s="105"/>
      <c r="D148" s="105"/>
      <c r="E148" s="105"/>
      <c r="F148" s="105"/>
      <c r="G148" s="154"/>
      <c r="H148" s="154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</row>
    <row r="149" ht="15.6" spans="1:38">
      <c r="A149" s="105"/>
      <c r="B149" s="105"/>
      <c r="C149" s="105"/>
      <c r="D149" s="105"/>
      <c r="E149" s="105"/>
      <c r="F149" s="105"/>
      <c r="G149" s="154"/>
      <c r="H149" s="154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</row>
    <row r="150" ht="15.6" spans="1:38">
      <c r="A150" s="105"/>
      <c r="B150" s="105"/>
      <c r="C150" s="105"/>
      <c r="D150" s="105"/>
      <c r="E150" s="105"/>
      <c r="F150" s="105"/>
      <c r="G150" s="154"/>
      <c r="H150" s="154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</row>
    <row r="151" ht="15.6" spans="1:38">
      <c r="A151" s="105"/>
      <c r="B151" s="105"/>
      <c r="C151" s="105"/>
      <c r="D151" s="105"/>
      <c r="E151" s="105"/>
      <c r="F151" s="105"/>
      <c r="G151" s="154"/>
      <c r="H151" s="154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</row>
    <row r="152" ht="15.6" spans="1:38">
      <c r="A152" s="105"/>
      <c r="B152" s="105"/>
      <c r="C152" s="105"/>
      <c r="D152" s="105"/>
      <c r="E152" s="105"/>
      <c r="F152" s="105"/>
      <c r="G152" s="154"/>
      <c r="H152" s="154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</row>
    <row r="153" ht="15.6" spans="1:38">
      <c r="A153" s="105"/>
      <c r="B153" s="105"/>
      <c r="C153" s="105"/>
      <c r="D153" s="105"/>
      <c r="E153" s="105"/>
      <c r="F153" s="105"/>
      <c r="G153" s="154"/>
      <c r="H153" s="154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</row>
    <row r="154" ht="15.6" spans="1:38">
      <c r="A154" s="105"/>
      <c r="B154" s="105"/>
      <c r="C154" s="105"/>
      <c r="D154" s="105"/>
      <c r="E154" s="105"/>
      <c r="F154" s="105"/>
      <c r="G154" s="154"/>
      <c r="H154" s="154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</row>
    <row r="155" ht="15.6" spans="1:38">
      <c r="A155" s="105"/>
      <c r="B155" s="105"/>
      <c r="C155" s="105"/>
      <c r="D155" s="105"/>
      <c r="E155" s="105"/>
      <c r="F155" s="105"/>
      <c r="G155" s="154"/>
      <c r="H155" s="154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</row>
    <row r="156" ht="15.6" spans="1:38">
      <c r="A156" s="105"/>
      <c r="B156" s="105"/>
      <c r="C156" s="105"/>
      <c r="D156" s="105"/>
      <c r="E156" s="105"/>
      <c r="F156" s="105"/>
      <c r="G156" s="154"/>
      <c r="H156" s="154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</row>
    <row r="157" ht="15.6" spans="1:38">
      <c r="A157" s="105"/>
      <c r="B157" s="105"/>
      <c r="C157" s="105"/>
      <c r="D157" s="105"/>
      <c r="E157" s="105"/>
      <c r="F157" s="105"/>
      <c r="G157" s="154"/>
      <c r="H157" s="154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</row>
    <row r="158" ht="15.6" spans="1:38">
      <c r="A158" s="105"/>
      <c r="B158" s="105"/>
      <c r="C158" s="105"/>
      <c r="D158" s="105"/>
      <c r="E158" s="105"/>
      <c r="F158" s="105"/>
      <c r="G158" s="154"/>
      <c r="H158" s="154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</row>
    <row r="159" ht="15.6" spans="1:38">
      <c r="A159" s="105"/>
      <c r="B159" s="105"/>
      <c r="C159" s="105"/>
      <c r="D159" s="105"/>
      <c r="E159" s="105"/>
      <c r="F159" s="105"/>
      <c r="G159" s="154"/>
      <c r="H159" s="154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</row>
    <row r="160" ht="15.6" spans="1:38">
      <c r="A160" s="105"/>
      <c r="B160" s="105"/>
      <c r="C160" s="105"/>
      <c r="D160" s="105"/>
      <c r="E160" s="105"/>
      <c r="F160" s="105"/>
      <c r="G160" s="154"/>
      <c r="H160" s="154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</row>
    <row r="161" ht="15.6" spans="1:38">
      <c r="A161" s="105"/>
      <c r="B161" s="105"/>
      <c r="C161" s="105"/>
      <c r="D161" s="105"/>
      <c r="E161" s="105"/>
      <c r="F161" s="105"/>
      <c r="G161" s="154"/>
      <c r="H161" s="154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</row>
    <row r="162" ht="15.6" spans="1:38">
      <c r="A162" s="105"/>
      <c r="B162" s="105"/>
      <c r="C162" s="105"/>
      <c r="D162" s="105"/>
      <c r="E162" s="105"/>
      <c r="F162" s="105"/>
      <c r="G162" s="154"/>
      <c r="H162" s="154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</row>
    <row r="163" ht="15.6" spans="1:38">
      <c r="A163" s="105"/>
      <c r="B163" s="105"/>
      <c r="C163" s="105"/>
      <c r="D163" s="105"/>
      <c r="E163" s="105"/>
      <c r="F163" s="105"/>
      <c r="G163" s="154"/>
      <c r="H163" s="154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</row>
    <row r="164" ht="15.6" spans="1:38">
      <c r="A164" s="105"/>
      <c r="B164" s="105"/>
      <c r="C164" s="105"/>
      <c r="D164" s="105"/>
      <c r="E164" s="105"/>
      <c r="F164" s="105"/>
      <c r="G164" s="154"/>
      <c r="H164" s="154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</row>
    <row r="165" ht="15.6" spans="1:38">
      <c r="A165" s="105"/>
      <c r="B165" s="105"/>
      <c r="C165" s="105"/>
      <c r="D165" s="105"/>
      <c r="E165" s="105"/>
      <c r="F165" s="105"/>
      <c r="G165" s="154"/>
      <c r="H165" s="154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</row>
    <row r="166" ht="15.6" spans="1:38">
      <c r="A166" s="105"/>
      <c r="B166" s="105"/>
      <c r="C166" s="105"/>
      <c r="D166" s="105"/>
      <c r="E166" s="105"/>
      <c r="F166" s="105"/>
      <c r="G166" s="154"/>
      <c r="H166" s="154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</row>
    <row r="167" ht="15.6" spans="1:38">
      <c r="A167" s="105"/>
      <c r="B167" s="105"/>
      <c r="C167" s="105"/>
      <c r="D167" s="105"/>
      <c r="E167" s="105"/>
      <c r="F167" s="105"/>
      <c r="G167" s="154"/>
      <c r="H167" s="154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</row>
    <row r="168" ht="15.6" spans="1:38">
      <c r="A168" s="105"/>
      <c r="B168" s="105"/>
      <c r="C168" s="105"/>
      <c r="D168" s="105"/>
      <c r="E168" s="105"/>
      <c r="F168" s="105"/>
      <c r="G168" s="154"/>
      <c r="H168" s="154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</row>
    <row r="169" ht="15.6" spans="1:38">
      <c r="A169" s="105"/>
      <c r="B169" s="105"/>
      <c r="C169" s="105"/>
      <c r="D169" s="105"/>
      <c r="E169" s="105"/>
      <c r="F169" s="105"/>
      <c r="G169" s="154"/>
      <c r="H169" s="154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</row>
    <row r="170" ht="15.6" spans="9:38"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</row>
    <row r="171" ht="15.6" spans="9:38"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</row>
    <row r="172" ht="15.6" spans="9:38"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</row>
    <row r="173" ht="15.6" spans="9:38"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</row>
    <row r="174" ht="15.6" spans="9:38"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</row>
    <row r="175" ht="15.6" spans="9:38"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</row>
  </sheetData>
  <mergeCells count="36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F18"/>
    <mergeCell ref="G18:H18"/>
    <mergeCell ref="A19:C19"/>
    <mergeCell ref="D19:F19"/>
    <mergeCell ref="G19:H19"/>
    <mergeCell ref="A20:C20"/>
    <mergeCell ref="D20:F20"/>
    <mergeCell ref="G20:H20"/>
    <mergeCell ref="A21:C21"/>
    <mergeCell ref="D21:H21"/>
    <mergeCell ref="A56:G56"/>
    <mergeCell ref="A57:G57"/>
    <mergeCell ref="A58:G58"/>
    <mergeCell ref="A59:B59"/>
    <mergeCell ref="A60:B60"/>
    <mergeCell ref="A61:B61"/>
    <mergeCell ref="A62:B62"/>
    <mergeCell ref="A63:B63"/>
    <mergeCell ref="A64:B64"/>
    <mergeCell ref="A65:H65"/>
    <mergeCell ref="A66:H66"/>
    <mergeCell ref="A1:B6"/>
    <mergeCell ref="C1:H6"/>
    <mergeCell ref="D7:H17"/>
  </mergeCells>
  <hyperlinks>
    <hyperlink ref="A16" r:id="rId1" display=" Cell: :  +243 815696382&#10;   taoxiong@jchxmc.com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56"/>
  <sheetViews>
    <sheetView showZeros="0" zoomScale="85" zoomScaleNormal="85" topLeftCell="A47" workbookViewId="0">
      <selection activeCell="G65" sqref="G65"/>
    </sheetView>
  </sheetViews>
  <sheetFormatPr defaultColWidth="8.88888888888889" defaultRowHeight="13.2" outlineLevelCol="6"/>
  <cols>
    <col min="1" max="1" width="8.88888888888889" customWidth="1"/>
    <col min="2" max="2" width="39.4722222222222" customWidth="1"/>
    <col min="3" max="3" width="31.5092592592593" customWidth="1"/>
    <col min="4" max="4" width="11.2407407407407" customWidth="1"/>
    <col min="5" max="5" width="9.7962962962963" customWidth="1"/>
    <col min="6" max="6" width="14.5092592592593" customWidth="1"/>
    <col min="7" max="7" width="20.6666666666667" customWidth="1"/>
  </cols>
  <sheetData>
    <row r="1" ht="25" customHeight="1" spans="1:7">
      <c r="A1" s="68" t="str">
        <f>_xlfn.DISPIMG("ID_E65AE71508824DF1A0EE21FE46759C99",1)</f>
        <v>=DISPIMG("ID_E65AE71508824DF1A0EE21FE46759C99",1)</v>
      </c>
      <c r="B1" s="69"/>
      <c r="C1" s="70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1"/>
      <c r="E1" s="71"/>
      <c r="F1" s="71"/>
      <c r="G1" s="72"/>
    </row>
    <row r="2" ht="25" customHeight="1" spans="1:7">
      <c r="A2" s="73"/>
      <c r="B2" s="74"/>
      <c r="C2" s="75"/>
      <c r="D2" s="76"/>
      <c r="E2" s="76"/>
      <c r="F2" s="76"/>
      <c r="G2" s="77"/>
    </row>
    <row r="3" ht="25" customHeight="1" spans="1:7">
      <c r="A3" s="73"/>
      <c r="B3" s="74"/>
      <c r="C3" s="75"/>
      <c r="D3" s="76"/>
      <c r="E3" s="76"/>
      <c r="F3" s="76"/>
      <c r="G3" s="77"/>
    </row>
    <row r="4" ht="25" customHeight="1" spans="1:7">
      <c r="A4" s="73"/>
      <c r="B4" s="74"/>
      <c r="C4" s="75"/>
      <c r="D4" s="76"/>
      <c r="E4" s="76"/>
      <c r="F4" s="76"/>
      <c r="G4" s="77"/>
    </row>
    <row r="5" ht="25" customHeight="1" spans="1:7">
      <c r="A5" s="73"/>
      <c r="B5" s="74"/>
      <c r="C5" s="75"/>
      <c r="D5" s="76"/>
      <c r="E5" s="76"/>
      <c r="F5" s="76"/>
      <c r="G5" s="77"/>
    </row>
    <row r="6" ht="25" customHeight="1" spans="1:7">
      <c r="A6" s="78"/>
      <c r="B6" s="79"/>
      <c r="C6" s="75"/>
      <c r="D6" s="76"/>
      <c r="E6" s="76"/>
      <c r="F6" s="76"/>
      <c r="G6" s="77"/>
    </row>
    <row r="7" ht="25" customHeight="1" spans="1:7">
      <c r="A7" s="80" t="str">
        <f>'COMMERCIAL INVOICE'!A7</f>
        <v>Exporter:</v>
      </c>
      <c r="B7" s="80"/>
      <c r="C7" s="81"/>
      <c r="D7" s="82" t="s">
        <v>102</v>
      </c>
      <c r="E7" s="82"/>
      <c r="F7" s="82"/>
      <c r="G7" s="82"/>
    </row>
    <row r="8" ht="25" customHeight="1" spans="1:7">
      <c r="A8" s="83" t="str">
        <f>'COMMERCIAL INVOICE'!A8</f>
        <v>JCHX MINING CONSTRUCTION ZAMBIA LTD</v>
      </c>
      <c r="B8" s="83"/>
      <c r="C8" s="84"/>
      <c r="D8" s="82"/>
      <c r="E8" s="82"/>
      <c r="F8" s="82"/>
      <c r="G8" s="82"/>
    </row>
    <row r="9" ht="25" customHeight="1" spans="1:7">
      <c r="A9" s="83" t="str">
        <f>'COMMERCIAL INVOICE'!A9</f>
        <v>TPIN NO. 1002018875</v>
      </c>
      <c r="B9" s="83"/>
      <c r="C9" s="84"/>
      <c r="D9" s="82"/>
      <c r="E9" s="82"/>
      <c r="F9" s="82"/>
      <c r="G9" s="82"/>
    </row>
    <row r="10" ht="25" customHeight="1" spans="1:7">
      <c r="A10" s="83" t="str">
        <f>'COMMERCIAL INVOICE'!A10</f>
        <v>Buntungwa Drive West | Chambishi  Copperbelt | Zambia | P.O Box 10   </v>
      </c>
      <c r="B10" s="83"/>
      <c r="C10" s="84"/>
      <c r="D10" s="82"/>
      <c r="E10" s="82"/>
      <c r="F10" s="82"/>
      <c r="G10" s="82"/>
    </row>
    <row r="11" ht="25" customHeight="1" spans="1:7">
      <c r="A11" s="83" t="str">
        <f>'COMMERCIAL INVOICE'!A11</f>
        <v>Email:houbohe@jchxmc.com;      Tel : +260 975969333
Email:yaoxinhui@jchxmc.com,Tel : +260 963 453762</v>
      </c>
      <c r="B11" s="83"/>
      <c r="C11" s="84"/>
      <c r="D11" s="82"/>
      <c r="E11" s="82"/>
      <c r="F11" s="82"/>
      <c r="G11" s="82"/>
    </row>
    <row r="12" ht="25" customHeight="1" spans="1:7">
      <c r="A12" s="80" t="str">
        <f>'COMMERCIAL INVOICE'!A12</f>
        <v>IMPORTER:</v>
      </c>
      <c r="B12" s="80"/>
      <c r="C12" s="81"/>
      <c r="D12" s="82"/>
      <c r="E12" s="82"/>
      <c r="F12" s="82"/>
      <c r="G12" s="82"/>
    </row>
    <row r="13" ht="25" customHeight="1" spans="1:7">
      <c r="A13" s="83" t="str">
        <f>'COMMERCIAL INVOICE'!A13</f>
        <v>Beam Mining &amp; Construction SARL</v>
      </c>
      <c r="B13" s="83"/>
      <c r="C13" s="84"/>
      <c r="D13" s="82"/>
      <c r="E13" s="82"/>
      <c r="F13" s="82"/>
      <c r="G13" s="82"/>
    </row>
    <row r="14" ht="25" customHeight="1" spans="1:7">
      <c r="A14" s="83" t="str">
        <f>'COMMERCIAL INVOICE'!A14</f>
        <v>No.1 Route Kakanda, Quartier Mikuba, Kambove,
Haut-Katanga, DRC</v>
      </c>
      <c r="B14" s="83"/>
      <c r="C14" s="84"/>
      <c r="D14" s="82"/>
      <c r="E14" s="82"/>
      <c r="F14" s="82"/>
      <c r="G14" s="82"/>
    </row>
    <row r="15" ht="25" customHeight="1" spans="1:7">
      <c r="A15" s="83" t="str">
        <f>'COMMERCIAL INVOICE'!A15</f>
        <v>Consignee:Maru</v>
      </c>
      <c r="B15" s="83"/>
      <c r="C15" s="84"/>
      <c r="D15" s="82"/>
      <c r="E15" s="82"/>
      <c r="F15" s="82"/>
      <c r="G15" s="82"/>
    </row>
    <row r="16" ht="25" customHeight="1" spans="1:7">
      <c r="A16" s="83" t="str">
        <f>'COMMERCIAL INVOICE'!A16</f>
        <v> Cell: :  +243 815696382
   taoxiong@jchxmc.com
</v>
      </c>
      <c r="B16" s="83"/>
      <c r="C16" s="84"/>
      <c r="D16" s="82"/>
      <c r="E16" s="82"/>
      <c r="F16" s="82"/>
      <c r="G16" s="82"/>
    </row>
    <row r="17" ht="25" customHeight="1" spans="1:7">
      <c r="A17" s="83" t="str">
        <f>'COMMERCIAL INVOICE'!A17</f>
        <v>Jackii    :  +243820311134  
  Email:chencong@jchxmc.com </v>
      </c>
      <c r="B17" s="83"/>
      <c r="C17" s="84"/>
      <c r="D17" s="82"/>
      <c r="E17" s="82"/>
      <c r="F17" s="82"/>
      <c r="G17" s="82"/>
    </row>
    <row r="18" ht="25" customHeight="1" spans="1:7">
      <c r="A18" s="80" t="str">
        <f>'COMMERCIAL INVOICE'!A18</f>
        <v>Transport details</v>
      </c>
      <c r="B18" s="80"/>
      <c r="C18" s="81"/>
      <c r="D18" s="85" t="s">
        <v>14</v>
      </c>
      <c r="E18" s="85"/>
      <c r="F18" s="86">
        <f>'COMMERCIAL INVOICE'!G18</f>
        <v>44366</v>
      </c>
      <c r="G18" s="86"/>
    </row>
    <row r="19" ht="25" customHeight="1" spans="1:7">
      <c r="A19" s="83" t="str">
        <f>'COMMERCIAL INVOICE'!A19</f>
        <v>From:Kitwe, Zambia</v>
      </c>
      <c r="B19" s="83"/>
      <c r="C19" s="84"/>
      <c r="D19" s="85" t="s">
        <v>16</v>
      </c>
      <c r="E19" s="85"/>
      <c r="F19" s="86" t="str">
        <f>'COMMERCIAL INVOICE'!G19</f>
        <v>JCHX_Beam 20210625</v>
      </c>
      <c r="G19" s="86"/>
    </row>
    <row r="20" ht="25" customHeight="1" spans="1:7">
      <c r="A20" s="83" t="str">
        <f>'COMMERCIAL INVOICE'!A20</f>
        <v>To: KAMOYA , D.R.C</v>
      </c>
      <c r="B20" s="83"/>
      <c r="C20" s="84"/>
      <c r="D20" s="85" t="s">
        <v>19</v>
      </c>
      <c r="E20" s="85"/>
      <c r="F20" s="86" t="str">
        <f>'COMMERCIAL INVOICE'!G20</f>
        <v>Zambia</v>
      </c>
      <c r="G20" s="86"/>
    </row>
    <row r="21" ht="25" customHeight="1" spans="1:7">
      <c r="A21" s="83" t="str">
        <f>'COMMERCIAL INVOICE'!A21</f>
        <v>Payment Term </v>
      </c>
      <c r="B21" s="83"/>
      <c r="C21" s="84"/>
      <c r="D21" s="87" t="s">
        <v>22</v>
      </c>
      <c r="E21" s="88"/>
      <c r="F21" s="89"/>
      <c r="G21" s="89"/>
    </row>
    <row r="22" ht="25" customHeight="1" spans="1:7">
      <c r="A22" s="52" t="str">
        <f>'COMMERCIAL INVOICE'!A22</f>
        <v>S/N</v>
      </c>
      <c r="B22" s="52" t="str">
        <f>'COMMERCIAL INVOICE'!B22</f>
        <v>Description</v>
      </c>
      <c r="C22" s="52" t="str">
        <f>'COMMERCIAL INVOICE'!C22</f>
        <v>specification</v>
      </c>
      <c r="D22" s="52" t="str">
        <f>'COMMERCIAL INVOICE'!D22</f>
        <v>Quantity</v>
      </c>
      <c r="E22" s="52" t="str">
        <f>'COMMERCIAL INVOICE'!E22</f>
        <v>Unit</v>
      </c>
      <c r="F22" s="54" t="s">
        <v>103</v>
      </c>
      <c r="G22" s="55" t="s">
        <v>104</v>
      </c>
    </row>
    <row r="23" ht="25" customHeight="1" spans="1:7">
      <c r="A23" s="56">
        <f>'COMMERCIAL INVOICE'!A23</f>
        <v>1</v>
      </c>
      <c r="B23" s="90" t="str">
        <f>'COMMERCIAL INVOICE'!B23</f>
        <v>SEAL, BUFFER,45ROD,125</v>
      </c>
      <c r="C23" s="91" t="str">
        <f>'COMMERCIAL INVOICE'!C23</f>
        <v>AH146560</v>
      </c>
      <c r="D23" s="92">
        <f>'COMMERCIAL INVOICE'!D23</f>
        <v>1</v>
      </c>
      <c r="E23" s="91" t="str">
        <f>'COMMERCIAL INVOICE'!E23</f>
        <v>M</v>
      </c>
      <c r="F23" s="93">
        <v>0.5</v>
      </c>
      <c r="G23" s="92">
        <f>D23*F23</f>
        <v>0.5</v>
      </c>
    </row>
    <row r="24" ht="25" customHeight="1" spans="1:7">
      <c r="A24" s="56">
        <f>'COMMERCIAL INVOICE'!A24</f>
        <v>2</v>
      </c>
      <c r="B24" s="94" t="str">
        <f>'COMMERCIAL INVOICE'!B24</f>
        <v>SEAL,ROD U-CUP,45MM</v>
      </c>
      <c r="C24" s="94" t="str">
        <f>'COMMERCIAL INVOICE'!C24</f>
        <v>H152202</v>
      </c>
      <c r="D24" s="95">
        <f>'COMMERCIAL INVOICE'!D24</f>
        <v>1</v>
      </c>
      <c r="E24" s="94" t="str">
        <f>'COMMERCIAL INVOICE'!E24</f>
        <v>Each</v>
      </c>
      <c r="F24" s="62">
        <v>0.3</v>
      </c>
      <c r="G24" s="92">
        <f t="shared" ref="G24:G56" si="0">D24*F24</f>
        <v>0.3</v>
      </c>
    </row>
    <row r="25" ht="25" customHeight="1" spans="1:7">
      <c r="A25" s="56">
        <f>'COMMERCIAL INVOICE'!A25</f>
        <v>3</v>
      </c>
      <c r="B25" s="90" t="str">
        <f>'COMMERCIAL INVOICE'!B25</f>
        <v>KIT,BORE 90 CYCLINDER</v>
      </c>
      <c r="C25" s="90" t="str">
        <f>'COMMERCIAL INVOICE'!C25</f>
        <v>AHC19979</v>
      </c>
      <c r="D25" s="96">
        <f>'COMMERCIAL INVOICE'!D25</f>
        <v>2</v>
      </c>
      <c r="E25" s="94" t="str">
        <f>'COMMERCIAL INVOICE'!E25</f>
        <v>Each</v>
      </c>
      <c r="F25" s="93">
        <v>0.02</v>
      </c>
      <c r="G25" s="92">
        <f t="shared" si="0"/>
        <v>0.04</v>
      </c>
    </row>
    <row r="26" ht="25" customHeight="1" spans="1:7">
      <c r="A26" s="56">
        <f>'COMMERCIAL INVOICE'!A26</f>
        <v>4</v>
      </c>
      <c r="B26" s="90" t="str">
        <f>'COMMERCIAL INVOICE'!B26</f>
        <v>KIT CYLINDER HYDRAULIC</v>
      </c>
      <c r="C26" s="90" t="str">
        <f>'COMMERCIAL INVOICE'!C26</f>
        <v>AHC16954</v>
      </c>
      <c r="D26" s="96">
        <f>'COMMERCIAL INVOICE'!D26</f>
        <v>2</v>
      </c>
      <c r="E26" s="94" t="str">
        <f>'COMMERCIAL INVOICE'!E26</f>
        <v>Each</v>
      </c>
      <c r="F26" s="62">
        <v>0.02</v>
      </c>
      <c r="G26" s="92">
        <f t="shared" si="0"/>
        <v>0.04</v>
      </c>
    </row>
    <row r="27" ht="25" customHeight="1" spans="1:7">
      <c r="A27" s="56">
        <f>'COMMERCIAL INVOICE'!A27</f>
        <v>5</v>
      </c>
      <c r="B27" s="90" t="str">
        <f>'COMMERCIAL INVOICE'!B27</f>
        <v>WINDOWPANE (LEFT SIDE)</v>
      </c>
      <c r="C27" s="90" t="str">
        <f>'COMMERCIAL INVOICE'!C27</f>
        <v>T166060</v>
      </c>
      <c r="D27" s="96">
        <f>'COMMERCIAL INVOICE'!D27</f>
        <v>1</v>
      </c>
      <c r="E27" s="94" t="str">
        <f>'COMMERCIAL INVOICE'!E27</f>
        <v>Each</v>
      </c>
      <c r="F27" s="93">
        <v>5</v>
      </c>
      <c r="G27" s="92">
        <f t="shared" si="0"/>
        <v>5</v>
      </c>
    </row>
    <row r="28" ht="25" customHeight="1" spans="1:7">
      <c r="A28" s="56">
        <f>'COMMERCIAL INVOICE'!A28</f>
        <v>6</v>
      </c>
      <c r="B28" s="90" t="str">
        <f>'COMMERCIAL INVOICE'!B28</f>
        <v>PROPELLER SHAFT</v>
      </c>
      <c r="C28" s="90">
        <f>'COMMERCIAL INVOICE'!C28</f>
        <v>54828540</v>
      </c>
      <c r="D28" s="96">
        <f>'COMMERCIAL INVOICE'!D28</f>
        <v>1</v>
      </c>
      <c r="E28" s="94" t="str">
        <f>'COMMERCIAL INVOICE'!E28</f>
        <v>Each</v>
      </c>
      <c r="F28" s="62">
        <v>15</v>
      </c>
      <c r="G28" s="92">
        <f t="shared" si="0"/>
        <v>15</v>
      </c>
    </row>
    <row r="29" ht="25" customHeight="1" spans="1:7">
      <c r="A29" s="56">
        <f>'COMMERCIAL INVOICE'!A29</f>
        <v>7</v>
      </c>
      <c r="B29" s="90" t="str">
        <f>'COMMERCIAL INVOICE'!B29</f>
        <v>LV CABLE JOINT</v>
      </c>
      <c r="C29" s="90">
        <f>'COMMERCIAL INVOICE'!C29</f>
        <v>53006</v>
      </c>
      <c r="D29" s="96">
        <f>'COMMERCIAL INVOICE'!D29</f>
        <v>55</v>
      </c>
      <c r="E29" s="94" t="str">
        <f>'COMMERCIAL INVOICE'!E29</f>
        <v>Each</v>
      </c>
      <c r="F29" s="93">
        <v>1</v>
      </c>
      <c r="G29" s="92">
        <f t="shared" si="0"/>
        <v>55</v>
      </c>
    </row>
    <row r="30" ht="25" customHeight="1" spans="1:7">
      <c r="A30" s="56">
        <f>'COMMERCIAL INVOICE'!A30</f>
        <v>8</v>
      </c>
      <c r="B30" s="90" t="str">
        <f>'COMMERCIAL INVOICE'!B30</f>
        <v>LV CABLE JOINT</v>
      </c>
      <c r="C30" s="90">
        <f>'COMMERCIAL INVOICE'!C30</f>
        <v>53007</v>
      </c>
      <c r="D30" s="96">
        <f>'COMMERCIAL INVOICE'!D30</f>
        <v>20</v>
      </c>
      <c r="E30" s="94" t="str">
        <f>'COMMERCIAL INVOICE'!E30</f>
        <v>Each</v>
      </c>
      <c r="F30" s="62">
        <v>1</v>
      </c>
      <c r="G30" s="92">
        <f t="shared" si="0"/>
        <v>20</v>
      </c>
    </row>
    <row r="31" ht="25" customHeight="1" spans="1:7">
      <c r="A31" s="56">
        <f>'COMMERCIAL INVOICE'!A31</f>
        <v>9</v>
      </c>
      <c r="B31" s="90" t="str">
        <f>'COMMERCIAL INVOICE'!B31</f>
        <v>LV CABLE JOINT</v>
      </c>
      <c r="C31" s="90">
        <f>'COMMERCIAL INVOICE'!C31</f>
        <v>0</v>
      </c>
      <c r="D31" s="96">
        <f>'COMMERCIAL INVOICE'!D31</f>
        <v>9</v>
      </c>
      <c r="E31" s="94" t="str">
        <f>'COMMERCIAL INVOICE'!E31</f>
        <v>Each</v>
      </c>
      <c r="F31" s="93">
        <v>1</v>
      </c>
      <c r="G31" s="92">
        <f t="shared" si="0"/>
        <v>9</v>
      </c>
    </row>
    <row r="32" ht="25" customHeight="1" spans="1:7">
      <c r="A32" s="56">
        <f>'COMMERCIAL INVOICE'!A32</f>
        <v>10</v>
      </c>
      <c r="B32" s="90" t="str">
        <f>'COMMERCIAL INVOICE'!B32</f>
        <v>WINDOWPANE, CAB DOOR RH</v>
      </c>
      <c r="C32" s="90" t="str">
        <f>'COMMERCIAL INVOICE'!C32</f>
        <v>T278427</v>
      </c>
      <c r="D32" s="96">
        <f>'COMMERCIAL INVOICE'!D32</f>
        <v>1</v>
      </c>
      <c r="E32" s="91" t="str">
        <f>'COMMERCIAL INVOICE'!E32</f>
        <v>Each</v>
      </c>
      <c r="F32" s="62">
        <v>10</v>
      </c>
      <c r="G32" s="92">
        <f t="shared" si="0"/>
        <v>10</v>
      </c>
    </row>
    <row r="33" ht="25" customHeight="1" spans="1:7">
      <c r="A33" s="56">
        <f>'COMMERCIAL INVOICE'!A33</f>
        <v>11</v>
      </c>
      <c r="B33" s="90" t="str">
        <f>'COMMERCIAL INVOICE'!B33</f>
        <v>FITTING</v>
      </c>
      <c r="C33" s="90" t="str">
        <f>'COMMERCIAL INVOICE'!C33</f>
        <v>M18X1.5X13/16"</v>
      </c>
      <c r="D33" s="96">
        <f>'COMMERCIAL INVOICE'!D33</f>
        <v>2</v>
      </c>
      <c r="E33" s="91" t="str">
        <f>'COMMERCIAL INVOICE'!E33</f>
        <v>Each</v>
      </c>
      <c r="F33" s="93">
        <v>0.5</v>
      </c>
      <c r="G33" s="92">
        <f t="shared" si="0"/>
        <v>1</v>
      </c>
    </row>
    <row r="34" ht="25" customHeight="1" spans="1:7">
      <c r="A34" s="56">
        <f>'COMMERCIAL INVOICE'!A34</f>
        <v>12</v>
      </c>
      <c r="B34" s="90" t="str">
        <f>'COMMERCIAL INVOICE'!B34</f>
        <v>ROD LOADER BUCKET CYL.315SE</v>
      </c>
      <c r="C34" s="90" t="str">
        <f>'COMMERCIAL INVOICE'!C34</f>
        <v>AH162040</v>
      </c>
      <c r="D34" s="96">
        <f>'COMMERCIAL INVOICE'!D34</f>
        <v>1</v>
      </c>
      <c r="E34" s="91" t="str">
        <f>'COMMERCIAL INVOICE'!E34</f>
        <v>Each</v>
      </c>
      <c r="F34" s="62">
        <v>1</v>
      </c>
      <c r="G34" s="92">
        <f t="shared" si="0"/>
        <v>1</v>
      </c>
    </row>
    <row r="35" ht="25" customHeight="1" spans="1:7">
      <c r="A35" s="56">
        <f>'COMMERCIAL INVOICE'!A35</f>
        <v>13</v>
      </c>
      <c r="B35" s="97" t="str">
        <f>'COMMERCIAL INVOICE'!B35</f>
        <v>WINDOWPANE (LEFT SIDE)</v>
      </c>
      <c r="C35" s="90" t="str">
        <f>'COMMERCIAL INVOICE'!C35</f>
        <v>T166060</v>
      </c>
      <c r="D35" s="96">
        <f>'COMMERCIAL INVOICE'!D35</f>
        <v>1</v>
      </c>
      <c r="E35" s="91" t="str">
        <f>'COMMERCIAL INVOICE'!E35</f>
        <v>Each</v>
      </c>
      <c r="F35" s="93">
        <v>10</v>
      </c>
      <c r="G35" s="92">
        <f t="shared" si="0"/>
        <v>10</v>
      </c>
    </row>
    <row r="36" ht="25" customHeight="1" spans="1:7">
      <c r="A36" s="56">
        <f>'COMMERCIAL INVOICE'!A36</f>
        <v>14</v>
      </c>
      <c r="B36" s="90" t="str">
        <f>'COMMERCIAL INVOICE'!B36</f>
        <v>BATTERY </v>
      </c>
      <c r="C36" s="90" t="str">
        <f>'COMMERCIAL INVOICE'!C36</f>
        <v>12V 70AH</v>
      </c>
      <c r="D36" s="96">
        <f>'COMMERCIAL INVOICE'!D36</f>
        <v>4</v>
      </c>
      <c r="E36" s="91" t="str">
        <f>'COMMERCIAL INVOICE'!E36</f>
        <v>Each</v>
      </c>
      <c r="F36" s="62">
        <v>25</v>
      </c>
      <c r="G36" s="92">
        <f t="shared" si="0"/>
        <v>100</v>
      </c>
    </row>
    <row r="37" ht="25" customHeight="1" spans="1:7">
      <c r="A37" s="56">
        <f>'COMMERCIAL INVOICE'!A37</f>
        <v>15</v>
      </c>
      <c r="B37" s="90" t="str">
        <f>'COMMERCIAL INVOICE'!B37</f>
        <v>AIR FILTER</v>
      </c>
      <c r="C37" s="90" t="str">
        <f>'COMMERCIAL INVOICE'!C37</f>
        <v>P780331</v>
      </c>
      <c r="D37" s="96">
        <f>'COMMERCIAL INVOICE'!D37</f>
        <v>3</v>
      </c>
      <c r="E37" s="91" t="str">
        <f>'COMMERCIAL INVOICE'!E37</f>
        <v>Each</v>
      </c>
      <c r="F37" s="93">
        <v>2</v>
      </c>
      <c r="G37" s="92">
        <f t="shared" si="0"/>
        <v>6</v>
      </c>
    </row>
    <row r="38" ht="25" customHeight="1" spans="1:7">
      <c r="A38" s="56">
        <f>'COMMERCIAL INVOICE'!A38</f>
        <v>16</v>
      </c>
      <c r="B38" s="90" t="str">
        <f>'COMMERCIAL INVOICE'!B38</f>
        <v>TECHKING TYRE </v>
      </c>
      <c r="C38" s="90" t="str">
        <f>'COMMERCIAL INVOICE'!C38</f>
        <v>18.00R25 ETSM L5S TL C2</v>
      </c>
      <c r="D38" s="96">
        <f>'COMMERCIAL INVOICE'!D38</f>
        <v>4</v>
      </c>
      <c r="E38" s="91" t="str">
        <f>'COMMERCIAL INVOICE'!E38</f>
        <v>Each</v>
      </c>
      <c r="F38" s="62">
        <v>100</v>
      </c>
      <c r="G38" s="92">
        <f t="shared" si="0"/>
        <v>400</v>
      </c>
    </row>
    <row r="39" ht="25" customHeight="1" spans="1:7">
      <c r="A39" s="56">
        <f>'COMMERCIAL INVOICE'!A39</f>
        <v>17</v>
      </c>
      <c r="B39" s="90" t="str">
        <f>'COMMERCIAL INVOICE'!B39</f>
        <v>CHROMIUM-VANADIUM STEEL DUAL-USE WRENCH</v>
      </c>
      <c r="C39" s="90" t="str">
        <f>'COMMERCIAL INVOICE'!C39</f>
        <v>24MM</v>
      </c>
      <c r="D39" s="96">
        <f>'COMMERCIAL INVOICE'!D39</f>
        <v>5</v>
      </c>
      <c r="E39" s="91" t="str">
        <f>'COMMERCIAL INVOICE'!E39</f>
        <v>Each</v>
      </c>
      <c r="F39" s="93">
        <v>2</v>
      </c>
      <c r="G39" s="92">
        <f t="shared" si="0"/>
        <v>10</v>
      </c>
    </row>
    <row r="40" ht="25" customHeight="1" spans="1:7">
      <c r="A40" s="56">
        <f>'COMMERCIAL INVOICE'!A40</f>
        <v>18</v>
      </c>
      <c r="B40" s="90" t="str">
        <f>'COMMERCIAL INVOICE'!B40</f>
        <v>CABLE JOINT</v>
      </c>
      <c r="C40" s="90">
        <f>'COMMERCIAL INVOICE'!C40</f>
        <v>53006</v>
      </c>
      <c r="D40" s="96">
        <f>'COMMERCIAL INVOICE'!D40</f>
        <v>42</v>
      </c>
      <c r="E40" s="91" t="str">
        <f>'COMMERCIAL INVOICE'!E40</f>
        <v>Each</v>
      </c>
      <c r="F40" s="62">
        <v>0.5</v>
      </c>
      <c r="G40" s="92">
        <f t="shared" si="0"/>
        <v>21</v>
      </c>
    </row>
    <row r="41" ht="25" customHeight="1" spans="1:7">
      <c r="A41" s="56">
        <f>'COMMERCIAL INVOICE'!A41</f>
        <v>19</v>
      </c>
      <c r="B41" s="90" t="str">
        <f>'COMMERCIAL INVOICE'!B41</f>
        <v>CAMPLIGHT</v>
      </c>
      <c r="C41" s="156" t="str">
        <f>'COMMERCIAL INVOICE'!C41</f>
        <v>0200000001</v>
      </c>
      <c r="D41" s="96">
        <f>'COMMERCIAL INVOICE'!D41</f>
        <v>180</v>
      </c>
      <c r="E41" s="91" t="str">
        <f>'COMMERCIAL INVOICE'!E41</f>
        <v>Each</v>
      </c>
      <c r="F41" s="93">
        <v>1</v>
      </c>
      <c r="G41" s="92">
        <f t="shared" si="0"/>
        <v>180</v>
      </c>
    </row>
    <row r="42" ht="25" customHeight="1" spans="1:7">
      <c r="A42" s="56">
        <f>'COMMERCIAL INVOICE'!A42</f>
        <v>20</v>
      </c>
      <c r="B42" s="90" t="str">
        <f>'COMMERCIAL INVOICE'!B42</f>
        <v>SELF TAPPING SCREWS</v>
      </c>
      <c r="C42" s="90" t="str">
        <f>'COMMERCIAL INVOICE'!C42</f>
        <v>M5*45</v>
      </c>
      <c r="D42" s="96">
        <f>'COMMERCIAL INVOICE'!D42</f>
        <v>3</v>
      </c>
      <c r="E42" s="91" t="str">
        <f>'COMMERCIAL INVOICE'!E42</f>
        <v>Each</v>
      </c>
      <c r="F42" s="62">
        <v>0.01</v>
      </c>
      <c r="G42" s="92">
        <f t="shared" si="0"/>
        <v>0.03</v>
      </c>
    </row>
    <row r="43" ht="25" customHeight="1" spans="1:7">
      <c r="A43" s="56">
        <f>'COMMERCIAL INVOICE'!A43</f>
        <v>21</v>
      </c>
      <c r="B43" s="90" t="str">
        <f>'COMMERCIAL INVOICE'!B43</f>
        <v>parallel shank twist drill</v>
      </c>
      <c r="C43" s="90" t="str">
        <f>'COMMERCIAL INVOICE'!C43</f>
        <v>φ8.5</v>
      </c>
      <c r="D43" s="96">
        <f>'COMMERCIAL INVOICE'!D43</f>
        <v>20</v>
      </c>
      <c r="E43" s="91" t="str">
        <f>'COMMERCIAL INVOICE'!E43</f>
        <v>Each</v>
      </c>
      <c r="F43" s="93">
        <v>0.3</v>
      </c>
      <c r="G43" s="92">
        <f t="shared" si="0"/>
        <v>6</v>
      </c>
    </row>
    <row r="44" ht="25" customHeight="1" spans="1:7">
      <c r="A44" s="56">
        <f>'COMMERCIAL INVOICE'!A44</f>
        <v>22</v>
      </c>
      <c r="B44" s="90" t="str">
        <f>'COMMERCIAL INVOICE'!B44</f>
        <v>European type adjustable spanner with plastic dip</v>
      </c>
      <c r="C44" s="90" t="str">
        <f>'COMMERCIAL INVOICE'!C44</f>
        <v>47255（24″）SATA</v>
      </c>
      <c r="D44" s="96">
        <f>'COMMERCIAL INVOICE'!D44</f>
        <v>5</v>
      </c>
      <c r="E44" s="91" t="str">
        <f>'COMMERCIAL INVOICE'!E44</f>
        <v>Each</v>
      </c>
      <c r="F44" s="62">
        <v>2</v>
      </c>
      <c r="G44" s="92">
        <f t="shared" si="0"/>
        <v>10</v>
      </c>
    </row>
    <row r="45" ht="25" customHeight="1" spans="1:7">
      <c r="A45" s="56">
        <f>'COMMERCIAL INVOICE'!A45</f>
        <v>23</v>
      </c>
      <c r="B45" s="90" t="str">
        <f>'COMMERCIAL INVOICE'!B45</f>
        <v>Diagonal pliers</v>
      </c>
      <c r="C45" s="90" t="str">
        <f>'COMMERCIAL INVOICE'!C45</f>
        <v>72303 SATA</v>
      </c>
      <c r="D45" s="96">
        <f>'COMMERCIAL INVOICE'!D45</f>
        <v>10</v>
      </c>
      <c r="E45" s="91" t="str">
        <f>'COMMERCIAL INVOICE'!E45</f>
        <v>Each</v>
      </c>
      <c r="F45" s="93">
        <v>0.5</v>
      </c>
      <c r="G45" s="92">
        <f t="shared" si="0"/>
        <v>5</v>
      </c>
    </row>
    <row r="46" ht="25" customHeight="1" spans="1:7">
      <c r="A46" s="56">
        <f>'COMMERCIAL INVOICE'!A46</f>
        <v>24</v>
      </c>
      <c r="B46" s="90" t="str">
        <f>'COMMERCIAL INVOICE'!B46</f>
        <v>cutting pliers</v>
      </c>
      <c r="C46" s="90" t="str">
        <f>'COMMERCIAL INVOICE'!C46</f>
        <v>70303A SATA</v>
      </c>
      <c r="D46" s="96">
        <f>'COMMERCIAL INVOICE'!D46</f>
        <v>20</v>
      </c>
      <c r="E46" s="91" t="str">
        <f>'COMMERCIAL INVOICE'!E46</f>
        <v>Each</v>
      </c>
      <c r="F46" s="62">
        <v>0.5</v>
      </c>
      <c r="G46" s="92">
        <f t="shared" si="0"/>
        <v>10</v>
      </c>
    </row>
    <row r="47" ht="25" customHeight="1" spans="1:7">
      <c r="A47" s="56">
        <f>'COMMERCIAL INVOICE'!A47</f>
        <v>25</v>
      </c>
      <c r="B47" s="90" t="str">
        <f>'COMMERCIAL INVOICE'!B47</f>
        <v>abrasive paper(WATER)</v>
      </c>
      <c r="C47" s="90">
        <f>'COMMERCIAL INVOICE'!C47</f>
        <v>0</v>
      </c>
      <c r="D47" s="96">
        <f>'COMMERCIAL INVOICE'!D47</f>
        <v>100</v>
      </c>
      <c r="E47" s="91" t="str">
        <f>'COMMERCIAL INVOICE'!E47</f>
        <v>Each</v>
      </c>
      <c r="F47" s="93">
        <v>0.1</v>
      </c>
      <c r="G47" s="92">
        <f t="shared" si="0"/>
        <v>10</v>
      </c>
    </row>
    <row r="48" ht="25" customHeight="1" spans="1:7">
      <c r="A48" s="56">
        <f>'COMMERCIAL INVOICE'!A48</f>
        <v>26</v>
      </c>
      <c r="B48" s="90" t="str">
        <f>'COMMERCIAL INVOICE'!B48</f>
        <v>chromium-vanadium steel dual-use wrench</v>
      </c>
      <c r="C48" s="90" t="str">
        <f>'COMMERCIAL INVOICE'!C48</f>
        <v>21mm</v>
      </c>
      <c r="D48" s="96">
        <f>'COMMERCIAL INVOICE'!D48</f>
        <v>5</v>
      </c>
      <c r="E48" s="91" t="str">
        <f>'COMMERCIAL INVOICE'!E48</f>
        <v>Each</v>
      </c>
      <c r="F48" s="62">
        <v>1.5</v>
      </c>
      <c r="G48" s="92">
        <f t="shared" si="0"/>
        <v>7.5</v>
      </c>
    </row>
    <row r="49" ht="25" customHeight="1" spans="1:7">
      <c r="A49" s="56">
        <f>'COMMERCIAL INVOICE'!A49</f>
        <v>27</v>
      </c>
      <c r="B49" s="90" t="str">
        <f>'COMMERCIAL INVOICE'!B49</f>
        <v>scraper</v>
      </c>
      <c r="C49" s="90">
        <f>'COMMERCIAL INVOICE'!C49</f>
        <v>0</v>
      </c>
      <c r="D49" s="96">
        <f>'COMMERCIAL INVOICE'!D49</f>
        <v>2</v>
      </c>
      <c r="E49" s="91" t="str">
        <f>'COMMERCIAL INVOICE'!E49</f>
        <v>Each</v>
      </c>
      <c r="F49" s="93">
        <v>0.5</v>
      </c>
      <c r="G49" s="92">
        <f t="shared" si="0"/>
        <v>1</v>
      </c>
    </row>
    <row r="50" ht="25" customHeight="1" spans="1:7">
      <c r="A50" s="56">
        <f>'COMMERCIAL INVOICE'!A50</f>
        <v>28</v>
      </c>
      <c r="B50" s="90" t="str">
        <f>'COMMERCIAL INVOICE'!B50</f>
        <v>FILTER</v>
      </c>
      <c r="C50" s="90" t="str">
        <f>'COMMERCIAL INVOICE'!C50</f>
        <v>P165659</v>
      </c>
      <c r="D50" s="96">
        <f>'COMMERCIAL INVOICE'!D50</f>
        <v>3</v>
      </c>
      <c r="E50" s="91" t="str">
        <f>'COMMERCIAL INVOICE'!E50</f>
        <v>Each</v>
      </c>
      <c r="F50" s="62">
        <v>2</v>
      </c>
      <c r="G50" s="92">
        <f t="shared" si="0"/>
        <v>6</v>
      </c>
    </row>
    <row r="51" ht="25" customHeight="1" spans="1:7">
      <c r="A51" s="56">
        <f>'COMMERCIAL INVOICE'!A51</f>
        <v>29</v>
      </c>
      <c r="B51" s="90" t="str">
        <f>'COMMERCIAL INVOICE'!B51</f>
        <v>heavy type cabtyre cable</v>
      </c>
      <c r="C51" s="90" t="str">
        <f>'COMMERCIAL INVOICE'!C51</f>
        <v>ZR-YC(YCW) 3*35+1*16MM²</v>
      </c>
      <c r="D51" s="96">
        <f>'COMMERCIAL INVOICE'!D51</f>
        <v>200</v>
      </c>
      <c r="E51" s="91" t="str">
        <f>'COMMERCIAL INVOICE'!E51</f>
        <v>M</v>
      </c>
      <c r="F51" s="93">
        <v>2</v>
      </c>
      <c r="G51" s="92">
        <f t="shared" si="0"/>
        <v>400</v>
      </c>
    </row>
    <row r="52" ht="25" customHeight="1" spans="1:7">
      <c r="A52" s="56">
        <f>'COMMERCIAL INVOICE'!A52</f>
        <v>30</v>
      </c>
      <c r="B52" s="90" t="str">
        <f>'COMMERCIAL INVOICE'!B52</f>
        <v>heavy type cabtyre cable</v>
      </c>
      <c r="C52" s="90" t="str">
        <f>'COMMERCIAL INVOICE'!C52</f>
        <v>ZR-YC(YCW) 3*50+1*25MM²</v>
      </c>
      <c r="D52" s="96">
        <f>'COMMERCIAL INVOICE'!D52</f>
        <v>400</v>
      </c>
      <c r="E52" s="91" t="str">
        <f>'COMMERCIAL INVOICE'!E52</f>
        <v>M </v>
      </c>
      <c r="F52" s="62">
        <v>1.5</v>
      </c>
      <c r="G52" s="92">
        <f t="shared" si="0"/>
        <v>600</v>
      </c>
    </row>
    <row r="53" ht="25" customHeight="1" spans="1:7">
      <c r="A53" s="56">
        <f>'COMMERCIAL INVOICE'!A53</f>
        <v>31</v>
      </c>
      <c r="B53" s="90" t="str">
        <f>'COMMERCIAL INVOICE'!B53</f>
        <v>heavy type cabtyre cable</v>
      </c>
      <c r="C53" s="90" t="str">
        <f>'COMMERCIAL INVOICE'!C53</f>
        <v>ZR-YC-2*4MM2</v>
      </c>
      <c r="D53" s="96">
        <f>'COMMERCIAL INVOICE'!D53</f>
        <v>100</v>
      </c>
      <c r="E53" s="91" t="str">
        <f>'COMMERCIAL INVOICE'!E53</f>
        <v>M</v>
      </c>
      <c r="F53" s="93">
        <v>1</v>
      </c>
      <c r="G53" s="92">
        <f t="shared" si="0"/>
        <v>100</v>
      </c>
    </row>
    <row r="54" ht="25" customHeight="1" spans="1:7">
      <c r="A54" s="56">
        <f>'COMMERCIAL INVOICE'!A54</f>
        <v>32</v>
      </c>
      <c r="B54" s="90" t="str">
        <f>'COMMERCIAL INVOICE'!B54</f>
        <v>thick-walled seamless steel pipe</v>
      </c>
      <c r="C54" s="90" t="str">
        <f>'COMMERCIAL INVOICE'!C54</f>
        <v>Φ108*15-Q235A
33.49KG/M</v>
      </c>
      <c r="D54" s="96">
        <f>'COMMERCIAL INVOICE'!D54</f>
        <v>300</v>
      </c>
      <c r="E54" s="91" t="str">
        <f>'COMMERCIAL INVOICE'!E54</f>
        <v>KG</v>
      </c>
      <c r="F54" s="62">
        <v>1</v>
      </c>
      <c r="G54" s="92">
        <f t="shared" si="0"/>
        <v>300</v>
      </c>
    </row>
    <row r="55" ht="25" customHeight="1" spans="1:7">
      <c r="A55" s="56">
        <f>'COMMERCIAL INVOICE'!A55</f>
        <v>33</v>
      </c>
      <c r="B55" s="90" t="str">
        <f>'COMMERCIAL INVOICE'!B55</f>
        <v>seamless steel pipe</v>
      </c>
      <c r="C55" s="90" t="str">
        <f>'COMMERCIAL INVOICE'!C55</f>
        <v>Φ60
5.43/M</v>
      </c>
      <c r="D55" s="96">
        <f>'COMMERCIAL INVOICE'!D55</f>
        <v>662.4</v>
      </c>
      <c r="E55" s="91" t="str">
        <f>'COMMERCIAL INVOICE'!E55</f>
        <v>KG</v>
      </c>
      <c r="F55" s="93">
        <v>1</v>
      </c>
      <c r="G55" s="92">
        <f t="shared" si="0"/>
        <v>662.4</v>
      </c>
    </row>
    <row r="56" ht="25" customHeight="1" spans="1:7">
      <c r="A56" s="56"/>
      <c r="B56" s="64"/>
      <c r="C56" s="62"/>
      <c r="D56" s="58">
        <f>SUM(D23:D55)</f>
        <v>2165.4</v>
      </c>
      <c r="E56" s="57"/>
      <c r="F56" s="62">
        <v>1</v>
      </c>
      <c r="G56" s="92">
        <f>SUM(G23:G55)</f>
        <v>2961.81</v>
      </c>
    </row>
  </sheetData>
  <mergeCells count="2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E18"/>
    <mergeCell ref="F18:G18"/>
    <mergeCell ref="A19:C19"/>
    <mergeCell ref="D19:E19"/>
    <mergeCell ref="F19:G19"/>
    <mergeCell ref="A20:C20"/>
    <mergeCell ref="D20:E20"/>
    <mergeCell ref="F20:G20"/>
    <mergeCell ref="A21:C21"/>
    <mergeCell ref="D21:G21"/>
    <mergeCell ref="A1:B6"/>
    <mergeCell ref="C1:G6"/>
    <mergeCell ref="D7:G17"/>
  </mergeCells>
  <hyperlinks>
    <hyperlink ref="A16" r:id="rId1" display="='COMMERCIAL INVOICE'!A16"/>
  </hyperlinks>
  <pageMargins left="0.75" right="0.75" top="1" bottom="1" header="0.5" footer="0.5"/>
  <pageSetup paperSize="9" scale="6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59259259259" defaultRowHeight="12" customHeight="1"/>
  <cols>
    <col min="1" max="1" width="13.5462962962963" style="5" customWidth="1"/>
    <col min="2" max="2" width="41.037037037037" style="5" customWidth="1"/>
    <col min="3" max="3" width="35.4259259259259" style="6" customWidth="1"/>
    <col min="4" max="5" width="11.4259259259259" style="5" customWidth="1"/>
    <col min="6" max="6" width="12.2777777777778" style="7" customWidth="1"/>
    <col min="7" max="7" width="33.8240740740741" style="8" customWidth="1"/>
    <col min="8" max="16384" width="11.425925925925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102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105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106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107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108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109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16</v>
      </c>
      <c r="E18" s="27"/>
      <c r="F18" s="41" t="str">
        <f>'COMMERCIAL INVOICE'!G19</f>
        <v>JCHX_Beam 20210625</v>
      </c>
      <c r="G18" s="42"/>
    </row>
    <row r="19" s="2" customFormat="1" ht="25" customHeight="1" spans="1:7">
      <c r="A19" s="43"/>
      <c r="B19" s="44"/>
      <c r="C19" s="45"/>
      <c r="D19" s="27" t="s">
        <v>14</v>
      </c>
      <c r="E19" s="27"/>
      <c r="F19" s="46">
        <f>'COMMERCIAL INVOICE'!E18</f>
        <v>0</v>
      </c>
      <c r="G19" s="46"/>
    </row>
    <row r="20" s="2" customFormat="1" ht="25" customHeight="1" spans="1:7">
      <c r="A20" s="47"/>
      <c r="B20" s="48"/>
      <c r="C20" s="49"/>
      <c r="D20" s="27" t="s">
        <v>19</v>
      </c>
      <c r="E20" s="27"/>
      <c r="F20" s="50" t="s">
        <v>20</v>
      </c>
      <c r="G20" s="51"/>
    </row>
    <row r="21" s="3" customFormat="1" ht="25" customHeight="1" spans="1:7">
      <c r="A21" s="52" t="s">
        <v>23</v>
      </c>
      <c r="B21" s="53" t="s">
        <v>24</v>
      </c>
      <c r="C21" s="53" t="s">
        <v>25</v>
      </c>
      <c r="D21" s="53" t="s">
        <v>26</v>
      </c>
      <c r="E21" s="53" t="s">
        <v>27</v>
      </c>
      <c r="F21" s="54" t="s">
        <v>103</v>
      </c>
      <c r="G21" s="55" t="s">
        <v>104</v>
      </c>
    </row>
    <row r="22" s="4" customFormat="1" ht="25" customHeight="1" spans="1:37">
      <c r="A22" s="157" t="s">
        <v>110</v>
      </c>
      <c r="B22" s="57" t="str">
        <f>'COMMERCIAL INVOICE'!B23</f>
        <v>SEAL, BUFFER,45ROD,125</v>
      </c>
      <c r="C22" s="57" t="str">
        <f>'COMMERCIAL INVOICE'!C23</f>
        <v>AH146560</v>
      </c>
      <c r="D22" s="58">
        <f>'COMMERCIAL INVOICE'!D23</f>
        <v>1</v>
      </c>
      <c r="E22" s="57" t="str">
        <f>'COMMERCIAL INVOICE'!E23</f>
        <v>M</v>
      </c>
      <c r="F22" s="59">
        <v>1.5</v>
      </c>
      <c r="G22" s="60">
        <f>D22*F22</f>
        <v>1.5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57" t="s">
        <v>111</v>
      </c>
      <c r="B23" s="62" t="str">
        <f>'COMMERCIAL INVOICE'!B24</f>
        <v>SEAL,ROD U-CUP,45MM</v>
      </c>
      <c r="C23" s="62" t="str">
        <f>'COMMERCIAL INVOICE'!C24</f>
        <v>H152202</v>
      </c>
      <c r="D23" s="63">
        <f>'COMMERCIAL INVOICE'!D24</f>
        <v>1</v>
      </c>
      <c r="E23" s="62" t="str">
        <f>'COMMERCIAL INVOICE'!E24</f>
        <v>Each</v>
      </c>
      <c r="F23" s="59">
        <v>1</v>
      </c>
      <c r="G23" s="60">
        <f t="shared" ref="G23:G32" si="0">D23*F23</f>
        <v>1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57" t="s">
        <v>112</v>
      </c>
      <c r="B24" s="64" t="str">
        <f>'COMMERCIAL INVOICE'!B25</f>
        <v>KIT,BORE 90 CYCLINDER</v>
      </c>
      <c r="C24" s="64" t="str">
        <f>'COMMERCIAL INVOICE'!C25</f>
        <v>AHC19979</v>
      </c>
      <c r="D24" s="65">
        <f>'COMMERCIAL INVOICE'!D25</f>
        <v>2</v>
      </c>
      <c r="E24" s="62" t="str">
        <f>'COMMERCIAL INVOICE'!E25</f>
        <v>Each</v>
      </c>
      <c r="F24" s="59">
        <v>1.8</v>
      </c>
      <c r="G24" s="60">
        <f t="shared" si="0"/>
        <v>3.6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57" t="s">
        <v>113</v>
      </c>
      <c r="B25" s="64" t="str">
        <f>'COMMERCIAL INVOICE'!B26</f>
        <v>KIT CYLINDER HYDRAULIC</v>
      </c>
      <c r="C25" s="64" t="str">
        <f>'COMMERCIAL INVOICE'!C26</f>
        <v>AHC16954</v>
      </c>
      <c r="D25" s="65">
        <f>'COMMERCIAL INVOICE'!D26</f>
        <v>2</v>
      </c>
      <c r="E25" s="62" t="str">
        <f>'COMMERCIAL INVOICE'!E26</f>
        <v>Each</v>
      </c>
      <c r="F25" s="59">
        <v>1.8</v>
      </c>
      <c r="G25" s="60">
        <f t="shared" si="0"/>
        <v>3.6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57" t="s">
        <v>114</v>
      </c>
      <c r="B26" s="64" t="str">
        <f>'COMMERCIAL INVOICE'!B27</f>
        <v>WINDOWPANE (LEFT SIDE)</v>
      </c>
      <c r="C26" s="64" t="str">
        <f>'COMMERCIAL INVOICE'!C27</f>
        <v>T166060</v>
      </c>
      <c r="D26" s="65">
        <f>'COMMERCIAL INVOICE'!D27</f>
        <v>1</v>
      </c>
      <c r="E26" s="62" t="str">
        <f>'COMMERCIAL INVOICE'!E27</f>
        <v>Each</v>
      </c>
      <c r="F26" s="59">
        <v>1.8</v>
      </c>
      <c r="G26" s="60">
        <f t="shared" si="0"/>
        <v>1.8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57" t="s">
        <v>115</v>
      </c>
      <c r="B27" s="64" t="str">
        <f>'COMMERCIAL INVOICE'!B28</f>
        <v>PROPELLER SHAFT</v>
      </c>
      <c r="C27" s="64">
        <f>'COMMERCIAL INVOICE'!C28</f>
        <v>54828540</v>
      </c>
      <c r="D27" s="65">
        <f>'COMMERCIAL INVOICE'!D28</f>
        <v>1</v>
      </c>
      <c r="E27" s="62" t="str">
        <f>'COMMERCIAL INVOICE'!E28</f>
        <v>Each</v>
      </c>
      <c r="F27" s="59">
        <v>1.8</v>
      </c>
      <c r="G27" s="60">
        <f t="shared" si="0"/>
        <v>1.8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57" t="s">
        <v>116</v>
      </c>
      <c r="B28" s="64" t="str">
        <f>'COMMERCIAL INVOICE'!B29</f>
        <v>LV CABLE JOINT</v>
      </c>
      <c r="C28" s="64">
        <f>'COMMERCIAL INVOICE'!C29</f>
        <v>53006</v>
      </c>
      <c r="D28" s="65">
        <f>'COMMERCIAL INVOICE'!D29</f>
        <v>55</v>
      </c>
      <c r="E28" s="62" t="str">
        <f>'COMMERCIAL INVOICE'!E29</f>
        <v>Each</v>
      </c>
      <c r="F28" s="59">
        <v>1.8</v>
      </c>
      <c r="G28" s="60">
        <f t="shared" si="0"/>
        <v>99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57" t="s">
        <v>117</v>
      </c>
      <c r="B29" s="64" t="str">
        <f>'COMMERCIAL INVOICE'!B30</f>
        <v>LV CABLE JOINT</v>
      </c>
      <c r="C29" s="64">
        <f>'COMMERCIAL INVOICE'!C30</f>
        <v>53007</v>
      </c>
      <c r="D29" s="65">
        <f>'COMMERCIAL INVOICE'!D30</f>
        <v>20</v>
      </c>
      <c r="E29" s="62" t="str">
        <f>'COMMERCIAL INVOICE'!E30</f>
        <v>Each</v>
      </c>
      <c r="F29" s="59">
        <v>1.8</v>
      </c>
      <c r="G29" s="60">
        <f t="shared" si="0"/>
        <v>36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57" t="s">
        <v>118</v>
      </c>
      <c r="B30" s="64" t="str">
        <f>'COMMERCIAL INVOICE'!B31</f>
        <v>LV CABLE JOINT</v>
      </c>
      <c r="C30" s="64">
        <f>'COMMERCIAL INVOICE'!C31</f>
        <v>0</v>
      </c>
      <c r="D30" s="65">
        <f>'COMMERCIAL INVOICE'!D31</f>
        <v>9</v>
      </c>
      <c r="E30" s="62" t="str">
        <f>'COMMERCIAL INVOICE'!E31</f>
        <v>Each</v>
      </c>
      <c r="F30" s="59">
        <v>1.8</v>
      </c>
      <c r="G30" s="60">
        <f t="shared" si="0"/>
        <v>16.2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57" t="s">
        <v>119</v>
      </c>
      <c r="B31" s="64" t="str">
        <f>'COMMERCIAL INVOICE'!B32</f>
        <v>WINDOWPANE, CAB DOOR RH</v>
      </c>
      <c r="C31" s="64" t="str">
        <f>'COMMERCIAL INVOICE'!C32</f>
        <v>T278427</v>
      </c>
      <c r="D31" s="65">
        <f>'COMMERCIAL INVOICE'!D32</f>
        <v>1</v>
      </c>
      <c r="E31" s="57" t="str">
        <f>'COMMERCIAL INVOICE'!E32</f>
        <v>Each</v>
      </c>
      <c r="F31" s="59">
        <v>0.5</v>
      </c>
      <c r="G31" s="60">
        <f t="shared" si="0"/>
        <v>0.5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57" t="s">
        <v>120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2021-06-21T05:44:16Z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9B8B87C5F6E9407081D64F458E622094</vt:lpwstr>
  </property>
</Properties>
</file>