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清关发票" sheetId="1" r:id="rId1"/>
    <sheet name="清关箱单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<sst xmlns="http://schemas.openxmlformats.org/spreadsheetml/2006/main" count="90" uniqueCount="67">
  <si>
    <t>BEMORAL INTERNATIONAL INVESTMENT LIMITED</t>
  </si>
  <si>
    <t>Add.: Rm.1501, Grand Millennium Plaza (Lower Block), 181 Queen's Road Central, Hong Kong.                                                          
 Contact:Xu Yafang       E-MAIL: xuyafang@jchxmc.com      TEL:+86 010 8320 3999 - 9726</t>
  </si>
  <si>
    <t>PROFORMA INVOICE</t>
  </si>
  <si>
    <r>
      <rPr>
        <b/>
        <u/>
        <sz val="16"/>
        <rFont val="宋体"/>
        <charset val="134"/>
      </rPr>
      <t>商业发票</t>
    </r>
  </si>
  <si>
    <r>
      <rPr>
        <b/>
        <sz val="9"/>
        <rFont val="宋体"/>
        <charset val="134"/>
      </rPr>
      <t>项目名称：刚果金</t>
    </r>
    <r>
      <rPr>
        <b/>
        <sz val="9"/>
        <rFont val="Times New Roman"/>
        <charset val="134"/>
      </rPr>
      <t xml:space="preserve"> KAMOA PROJECT</t>
    </r>
  </si>
  <si>
    <r>
      <rPr>
        <b/>
        <sz val="9"/>
        <rFont val="宋体"/>
        <charset val="134"/>
      </rPr>
      <t>发票号</t>
    </r>
    <r>
      <rPr>
        <b/>
        <sz val="9"/>
        <rFont val="Times New Roman"/>
        <charset val="134"/>
      </rPr>
      <t>:</t>
    </r>
  </si>
  <si>
    <t>JMBII20210115S-9</t>
  </si>
  <si>
    <t>PROJECT: KAMOA PROJECT</t>
  </si>
  <si>
    <t>1) INVOICE NO.:</t>
  </si>
  <si>
    <r>
      <rPr>
        <b/>
        <sz val="9"/>
        <rFont val="宋体"/>
        <charset val="134"/>
      </rPr>
      <t>由中国上海运至刚果共和国</t>
    </r>
  </si>
  <si>
    <r>
      <rPr>
        <b/>
        <sz val="9"/>
        <rFont val="宋体"/>
        <charset val="134"/>
      </rPr>
      <t>日期</t>
    </r>
    <r>
      <rPr>
        <b/>
        <sz val="9"/>
        <rFont val="Times New Roman"/>
        <charset val="134"/>
      </rPr>
      <t>:</t>
    </r>
  </si>
  <si>
    <t>2) INVOICE DATE:</t>
  </si>
  <si>
    <t>TO: JIMOND MINING MANAGEMENT COMPANY SARL</t>
  </si>
  <si>
    <t>3) P.O.L.:</t>
  </si>
  <si>
    <t>ADDRESS: Kakula Site du projet | Kamoa Copper SA
Kolwezi  | The Democratic Republic of the Congo
Consignee: Raymon Zhang Cell: +243 821355338 E-mail: zhangran@jchxmc.com</t>
  </si>
  <si>
    <t>4) ORIGIN OF COUNTRY</t>
  </si>
  <si>
    <t>CHINA</t>
  </si>
  <si>
    <t>5) SHIPPING MARK: BMT</t>
  </si>
  <si>
    <t>6) VESSEL:</t>
  </si>
  <si>
    <t>7) TERMS: CIF</t>
  </si>
  <si>
    <t>8) B/L NO.:</t>
  </si>
  <si>
    <t>9) TOTAL AMOUNT:</t>
  </si>
  <si>
    <t>DETAILS AS FOLLOWING</t>
  </si>
  <si>
    <r>
      <rPr>
        <b/>
        <sz val="9"/>
        <rFont val="宋体"/>
        <charset val="134"/>
      </rPr>
      <t>序号</t>
    </r>
  </si>
  <si>
    <r>
      <rPr>
        <b/>
        <sz val="9"/>
        <rFont val="宋体"/>
        <charset val="134"/>
      </rPr>
      <t>商品编码</t>
    </r>
  </si>
  <si>
    <t>货物名称</t>
  </si>
  <si>
    <r>
      <rPr>
        <b/>
        <sz val="9"/>
        <rFont val="宋体"/>
        <charset val="134"/>
      </rPr>
      <t>数量</t>
    </r>
  </si>
  <si>
    <r>
      <rPr>
        <b/>
        <sz val="9"/>
        <rFont val="宋体"/>
        <charset val="134"/>
      </rPr>
      <t>单价</t>
    </r>
  </si>
  <si>
    <r>
      <rPr>
        <b/>
        <sz val="9"/>
        <rFont val="宋体"/>
        <charset val="134"/>
      </rPr>
      <t>总价</t>
    </r>
  </si>
  <si>
    <t>ITEM NO.</t>
  </si>
  <si>
    <t>HS CODE</t>
  </si>
  <si>
    <t>DESCRIPTION OF GOODS</t>
  </si>
  <si>
    <t>QTY</t>
  </si>
  <si>
    <t>UNIT PRICE(EUR)
FOB</t>
  </si>
  <si>
    <t>AMOUNT (EUR)
FOB</t>
  </si>
  <si>
    <t>8427900000</t>
  </si>
  <si>
    <t>多功能轮胎换装机</t>
  </si>
  <si>
    <t>Multi-function tire changing forklift</t>
  </si>
  <si>
    <t>SET</t>
  </si>
  <si>
    <t>8429510000</t>
  </si>
  <si>
    <t>多功能装载挖掘机</t>
  </si>
  <si>
    <t>Multi-function tractor loader backhoe</t>
  </si>
  <si>
    <t>TOTAL</t>
  </si>
  <si>
    <r>
      <rPr>
        <b/>
        <sz val="9"/>
        <rFont val="宋体"/>
        <charset val="134"/>
      </rPr>
      <t>其中</t>
    </r>
  </si>
  <si>
    <r>
      <rPr>
        <b/>
        <sz val="9"/>
        <rFont val="宋体"/>
        <charset val="134"/>
      </rPr>
      <t>运费</t>
    </r>
    <r>
      <rPr>
        <b/>
        <sz val="9"/>
        <rFont val="Times New Roman"/>
        <charset val="134"/>
      </rPr>
      <t>FREIGHT</t>
    </r>
  </si>
  <si>
    <r>
      <rPr>
        <b/>
        <sz val="9"/>
        <rFont val="宋体"/>
        <charset val="134"/>
      </rPr>
      <t>保费</t>
    </r>
    <r>
      <rPr>
        <b/>
        <sz val="9"/>
        <rFont val="Times New Roman"/>
        <charset val="134"/>
      </rPr>
      <t>INSURANCE</t>
    </r>
  </si>
  <si>
    <t>SIGNATURE:</t>
  </si>
  <si>
    <r>
      <rPr>
        <b/>
        <sz val="9"/>
        <rFont val="Times New Roman"/>
        <charset val="134"/>
      </rPr>
      <t xml:space="preserve">cif  </t>
    </r>
    <r>
      <rPr>
        <b/>
        <sz val="9"/>
        <rFont val="宋体"/>
        <charset val="134"/>
      </rPr>
      <t>（</t>
    </r>
    <r>
      <rPr>
        <b/>
        <sz val="9"/>
        <rFont val="Times New Roman"/>
        <charset val="134"/>
      </rPr>
      <t>EUR)</t>
    </r>
  </si>
  <si>
    <t>DATE:</t>
  </si>
  <si>
    <t>LIST OF PACKAGES</t>
  </si>
  <si>
    <t>箱件清单</t>
  </si>
  <si>
    <t>项目名称：刚果金 KAMOA PROJECT</t>
  </si>
  <si>
    <t>发票号:</t>
  </si>
  <si>
    <t>由中国上海运至刚果共和国</t>
  </si>
  <si>
    <r>
      <rPr>
        <b/>
        <sz val="9"/>
        <rFont val="Lingoes Unicode"/>
        <charset val="134"/>
      </rPr>
      <t>日期</t>
    </r>
    <r>
      <rPr>
        <b/>
        <sz val="9"/>
        <rFont val="Times New Roman"/>
        <charset val="134"/>
      </rPr>
      <t>:</t>
    </r>
  </si>
  <si>
    <t>ADDRESS: ADDRESS: Kakula Site du projet | Kamoa Copper SA Kolwezi  | The Democratic Republic of the Congo
Consignee: Raymon Zhang Cell: +243 821355338 E-mail: zhangran@jchxmc.com</t>
  </si>
  <si>
    <t>4) P.O.D.:</t>
  </si>
  <si>
    <t>9) TOTAL:</t>
  </si>
  <si>
    <r>
      <rPr>
        <b/>
        <sz val="9"/>
        <rFont val="Lingoes Unicode"/>
        <charset val="134"/>
      </rPr>
      <t>序号</t>
    </r>
  </si>
  <si>
    <r>
      <rPr>
        <b/>
        <sz val="9"/>
        <rFont val="Lingoes Unicode"/>
        <charset val="134"/>
      </rPr>
      <t>毛重</t>
    </r>
  </si>
  <si>
    <r>
      <rPr>
        <b/>
        <sz val="9"/>
        <rFont val="Lingoes Unicode"/>
        <charset val="134"/>
      </rPr>
      <t>净重</t>
    </r>
  </si>
  <si>
    <r>
      <rPr>
        <b/>
        <sz val="9"/>
        <rFont val="Lingoes Unicode"/>
        <charset val="134"/>
      </rPr>
      <t>体积</t>
    </r>
  </si>
  <si>
    <r>
      <rPr>
        <b/>
        <sz val="9"/>
        <rFont val="Lingoes Unicode"/>
        <charset val="134"/>
      </rPr>
      <t>包装件数</t>
    </r>
  </si>
  <si>
    <t>G.W.(KG)</t>
  </si>
  <si>
    <t>N. W.(KG)</t>
  </si>
  <si>
    <t>VOL. (CBM)</t>
  </si>
  <si>
    <t>NO. OF PKGS</t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</si>
</sst>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_);[Red]\(0\)"/>
    <numFmt numFmtId="178" formatCode="0.00_);[Red]\(0.00\)"/>
    <numFmt numFmtId="179" formatCode="0.000_);\(0.000\)"/>
    <numFmt numFmtId="180" formatCode="[$-409]d/mmm/yy;@"/>
    <numFmt numFmtId="181" formatCode="yyyy/m/d;@"/>
  </numFmts>
  <fonts count="35">
    <font>
      <sz val="11"/>
      <color theme="1"/>
      <name val="宋体"/>
      <charset val="134"/>
      <scheme val="minor"/>
    </font>
    <font>
      <sz val="9"/>
      <name val="Times New Roman"/>
      <charset val="134"/>
    </font>
    <font>
      <b/>
      <sz val="14"/>
      <name val="Times New Roman"/>
      <charset val="134"/>
    </font>
    <font>
      <sz val="8"/>
      <name val="Times New Roman"/>
      <charset val="134"/>
    </font>
    <font>
      <b/>
      <sz val="14"/>
      <name val="宋体"/>
      <charset val="134"/>
    </font>
    <font>
      <b/>
      <sz val="9"/>
      <name val="宋体"/>
      <charset val="134"/>
    </font>
    <font>
      <b/>
      <sz val="9"/>
      <name val="Times New Roman"/>
      <charset val="134"/>
    </font>
    <font>
      <b/>
      <sz val="10"/>
      <name val="Times New Roman"/>
      <charset val="134"/>
    </font>
    <font>
      <sz val="12"/>
      <name val="Times New Roman"/>
      <charset val="134"/>
    </font>
    <font>
      <b/>
      <sz val="16"/>
      <name val="Times New Roman"/>
      <charset val="134"/>
    </font>
    <font>
      <b/>
      <i/>
      <u/>
      <sz val="16"/>
      <name val="Times New Roman"/>
      <charset val="134"/>
    </font>
    <font>
      <b/>
      <u/>
      <sz val="16"/>
      <name val="Times New Roman"/>
      <charset val="134"/>
    </font>
    <font>
      <b/>
      <sz val="9"/>
      <color rgb="FFFF000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0"/>
      <name val="VNI-Helve-Condense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Lingoes Unicode"/>
      <charset val="134"/>
    </font>
    <font>
      <b/>
      <u/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1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29" fillId="3" borderId="13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/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 applyProtection="1">
      <alignment vertical="top"/>
      <protection locked="0"/>
    </xf>
    <xf numFmtId="178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Font="1" applyFill="1" applyBorder="1" applyAlignment="1" applyProtection="1">
      <alignment horizontal="center" vertical="top"/>
      <protection locked="0"/>
    </xf>
    <xf numFmtId="177" fontId="0" fillId="0" borderId="0" xfId="0" applyNumberFormat="1" applyFont="1" applyFill="1" applyBorder="1" applyAlignment="1" applyProtection="1">
      <alignment horizontal="center" vertical="top"/>
      <protection locked="0"/>
    </xf>
    <xf numFmtId="177" fontId="0" fillId="0" borderId="0" xfId="0" applyNumberFormat="1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left" wrapText="1"/>
    </xf>
    <xf numFmtId="178" fontId="6" fillId="0" borderId="0" xfId="0" applyNumberFormat="1" applyFont="1" applyFill="1" applyBorder="1" applyAlignment="1">
      <alignment horizontal="left" vertical="center"/>
    </xf>
    <xf numFmtId="176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176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4" fontId="6" fillId="0" borderId="0" xfId="0" applyNumberFormat="1" applyFont="1" applyFill="1" applyBorder="1" applyAlignment="1">
      <alignment horizontal="right" vertical="center" wrapText="1"/>
    </xf>
    <xf numFmtId="180" fontId="6" fillId="0" borderId="0" xfId="0" applyNumberFormat="1" applyFont="1" applyFill="1" applyBorder="1" applyAlignment="1">
      <alignment horizontal="right" vertical="center" wrapText="1"/>
    </xf>
    <xf numFmtId="176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8" fontId="6" fillId="0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178" fontId="1" fillId="0" borderId="2" xfId="0" applyNumberFormat="1" applyFont="1" applyFill="1" applyBorder="1" applyAlignment="1">
      <alignment horizontal="center" vertical="center" wrapText="1"/>
    </xf>
    <xf numFmtId="179" fontId="1" fillId="0" borderId="3" xfId="0" applyNumberFormat="1" applyFont="1" applyFill="1" applyBorder="1" applyAlignment="1">
      <alignment horizontal="center" vertical="center" wrapText="1"/>
    </xf>
    <xf numFmtId="177" fontId="1" fillId="0" borderId="3" xfId="0" applyNumberFormat="1" applyFont="1" applyFill="1" applyBorder="1" applyAlignment="1">
      <alignment horizontal="center" vertical="center" wrapText="1"/>
    </xf>
    <xf numFmtId="177" fontId="1" fillId="0" borderId="2" xfId="0" applyNumberFormat="1" applyFont="1" applyFill="1" applyBorder="1" applyAlignment="1">
      <alignment horizontal="center" vertical="center" wrapText="1"/>
    </xf>
    <xf numFmtId="179" fontId="1" fillId="0" borderId="4" xfId="0" applyNumberFormat="1" applyFont="1" applyFill="1" applyBorder="1" applyAlignment="1">
      <alignment horizontal="center" vertical="center" wrapText="1"/>
    </xf>
    <xf numFmtId="177" fontId="1" fillId="0" borderId="4" xfId="0" applyNumberFormat="1" applyFont="1" applyFill="1" applyBorder="1" applyAlignment="1">
      <alignment horizontal="center" vertical="center" wrapText="1"/>
    </xf>
    <xf numFmtId="178" fontId="1" fillId="0" borderId="0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78" fontId="6" fillId="0" borderId="5" xfId="0" applyNumberFormat="1" applyFont="1" applyFill="1" applyBorder="1" applyAlignment="1">
      <alignment horizontal="center" vertical="center" wrapText="1"/>
    </xf>
    <xf numFmtId="179" fontId="6" fillId="0" borderId="5" xfId="0" applyNumberFormat="1" applyFont="1" applyFill="1" applyBorder="1" applyAlignment="1">
      <alignment horizontal="center" vertical="center" wrapText="1"/>
    </xf>
    <xf numFmtId="177" fontId="6" fillId="0" borderId="5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36" applyNumberFormat="1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177" fontId="6" fillId="0" borderId="0" xfId="36" applyNumberFormat="1" applyFont="1" applyFill="1" applyBorder="1" applyAlignment="1">
      <alignment horizontal="center" vertical="center" wrapText="1"/>
    </xf>
    <xf numFmtId="181" fontId="6" fillId="0" borderId="0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178" fontId="1" fillId="0" borderId="5" xfId="0" applyNumberFormat="1" applyFont="1" applyFill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center" vertical="center" wrapText="1"/>
    </xf>
    <xf numFmtId="177" fontId="1" fillId="0" borderId="5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178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77" fontId="8" fillId="0" borderId="0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36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78" fontId="1" fillId="0" borderId="0" xfId="0" applyNumberFormat="1" applyFont="1" applyFill="1" applyBorder="1" applyAlignment="1">
      <alignment horizont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176" fontId="9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76" fontId="10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76" fontId="11" fillId="0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right" vertical="center" wrapText="1"/>
    </xf>
    <xf numFmtId="176" fontId="6" fillId="0" borderId="0" xfId="0" applyNumberFormat="1" applyFont="1" applyFill="1" applyBorder="1" applyAlignment="1">
      <alignment horizontal="right" vertical="center" wrapText="1"/>
    </xf>
    <xf numFmtId="181" fontId="6" fillId="0" borderId="0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left" vertical="center"/>
    </xf>
    <xf numFmtId="58" fontId="6" fillId="0" borderId="0" xfId="0" applyNumberFormat="1" applyFont="1" applyFill="1" applyAlignment="1">
      <alignment horizontal="right" vertical="center" wrapText="1"/>
    </xf>
    <xf numFmtId="176" fontId="6" fillId="0" borderId="0" xfId="0" applyNumberFormat="1" applyFont="1" applyFill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/>
    </xf>
    <xf numFmtId="176" fontId="7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36" applyFont="1" applyFill="1" applyBorder="1" applyAlignment="1">
      <alignment horizontal="center" wrapText="1"/>
    </xf>
    <xf numFmtId="176" fontId="6" fillId="0" borderId="0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8" fontId="6" fillId="0" borderId="2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43" fontId="1" fillId="0" borderId="2" xfId="0" applyNumberFormat="1" applyFont="1" applyFill="1" applyBorder="1" applyAlignment="1">
      <alignment horizontal="center" vertical="center" wrapText="1"/>
    </xf>
    <xf numFmtId="43" fontId="1" fillId="0" borderId="2" xfId="8" applyFont="1" applyFill="1" applyBorder="1" applyAlignment="1">
      <alignment horizontal="center" vertical="center" wrapText="1"/>
    </xf>
    <xf numFmtId="176" fontId="1" fillId="0" borderId="2" xfId="8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43" fontId="1" fillId="0" borderId="0" xfId="8" applyFont="1" applyFill="1" applyBorder="1" applyAlignment="1">
      <alignment horizontal="center" vertical="center" wrapText="1"/>
    </xf>
    <xf numFmtId="176" fontId="1" fillId="0" borderId="0" xfId="8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/>
    </xf>
    <xf numFmtId="179" fontId="6" fillId="0" borderId="5" xfId="0" applyNumberFormat="1" applyFont="1" applyFill="1" applyBorder="1" applyAlignment="1">
      <alignment horizontal="center" vertical="center"/>
    </xf>
    <xf numFmtId="179" fontId="6" fillId="0" borderId="5" xfId="8" applyNumberFormat="1" applyFont="1" applyFill="1" applyBorder="1" applyAlignment="1">
      <alignment horizontal="center" vertical="center"/>
    </xf>
    <xf numFmtId="176" fontId="6" fillId="0" borderId="5" xfId="8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6" fillId="0" borderId="0" xfId="36" applyNumberFormat="1" applyFont="1" applyFill="1" applyAlignment="1">
      <alignment horizontal="center" vertical="center" wrapText="1"/>
    </xf>
    <xf numFmtId="179" fontId="1" fillId="0" borderId="0" xfId="0" applyNumberFormat="1" applyFont="1" applyFill="1" applyBorder="1" applyAlignment="1">
      <alignment horizontal="center" vertical="center"/>
    </xf>
    <xf numFmtId="179" fontId="6" fillId="0" borderId="0" xfId="8" applyNumberFormat="1" applyFont="1" applyFill="1" applyAlignment="1">
      <alignment horizontal="center" vertical="center"/>
    </xf>
    <xf numFmtId="176" fontId="1" fillId="0" borderId="0" xfId="8" applyNumberFormat="1" applyFont="1" applyFill="1" applyAlignment="1">
      <alignment horizontal="center" vertical="center"/>
    </xf>
    <xf numFmtId="0" fontId="6" fillId="0" borderId="0" xfId="36" applyNumberFormat="1" applyFont="1" applyFill="1" applyBorder="1" applyAlignment="1">
      <alignment horizontal="center" vertical="center"/>
    </xf>
    <xf numFmtId="179" fontId="6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81" fontId="6" fillId="0" borderId="0" xfId="0" applyNumberFormat="1" applyFont="1" applyFill="1" applyBorder="1" applyAlignment="1">
      <alignment horizontal="center" vertical="center"/>
    </xf>
    <xf numFmtId="178" fontId="6" fillId="0" borderId="0" xfId="0" applyNumberFormat="1" applyFont="1" applyFill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center" vertical="center" wrapText="1"/>
    </xf>
    <xf numFmtId="176" fontId="8" fillId="0" borderId="6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wrapText="1"/>
    </xf>
    <xf numFmtId="40" fontId="1" fillId="0" borderId="0" xfId="0" applyNumberFormat="1" applyFont="1" applyFill="1" applyBorder="1" applyAlignment="1"/>
    <xf numFmtId="0" fontId="1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40" fontId="6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Normal_BGIA_UBS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ouis-xu\&#36152;&#26131;&#37096;&#20849;&#20139;&#25991;&#20214;\2020&#24180;&#21018;&#26524;&#37329;\JMBMT20201102S-96-&#21018;&#26524;&#37329;-Kamoa&#39033;&#30446;\Kamoa&#25253;&#20851;&#21333;&#254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汇总信息"/>
      <sheetName val="报关单"/>
      <sheetName val="报关发票"/>
      <sheetName val="报关箱单"/>
      <sheetName val="Sheet1"/>
      <sheetName val="清关发票"/>
      <sheetName val="清关箱单"/>
    </sheetNames>
    <sheetDataSet>
      <sheetData sheetId="0" refreshError="1"/>
      <sheetData sheetId="1" refreshError="1"/>
      <sheetData sheetId="2" refreshError="1">
        <row r="9">
          <cell r="A9" t="e">
            <v>#REF!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6"/>
  <sheetViews>
    <sheetView tabSelected="1" topLeftCell="A4" workbookViewId="0">
      <selection activeCell="I19" sqref="I19"/>
    </sheetView>
  </sheetViews>
  <sheetFormatPr defaultColWidth="9" defaultRowHeight="12"/>
  <cols>
    <col min="1" max="1" width="5.12962962962963" style="73" customWidth="1"/>
    <col min="2" max="2" width="10.75" style="74" customWidth="1"/>
    <col min="3" max="3" width="13.6296296296296" style="74" customWidth="1"/>
    <col min="4" max="4" width="15.3425925925926" style="74" customWidth="1"/>
    <col min="5" max="5" width="10.8796296296296" style="73" customWidth="1"/>
    <col min="6" max="6" width="7.75" style="73" customWidth="1"/>
    <col min="7" max="7" width="14.7314814814815" style="75" customWidth="1"/>
    <col min="8" max="8" width="12.5" style="76" customWidth="1"/>
    <col min="9" max="9" width="26.4166666666667" style="77" customWidth="1"/>
    <col min="10" max="12" width="9" style="73" customWidth="1"/>
    <col min="13" max="16384" width="9" style="73"/>
  </cols>
  <sheetData>
    <row r="1" ht="17.4" spans="1:8">
      <c r="A1" s="9" t="s">
        <v>0</v>
      </c>
      <c r="B1" s="7"/>
      <c r="C1" s="7"/>
      <c r="D1" s="7"/>
      <c r="E1" s="7"/>
      <c r="F1" s="7"/>
      <c r="G1" s="7"/>
      <c r="H1" s="8"/>
    </row>
    <row r="2" ht="25" customHeight="1" spans="1:8">
      <c r="A2" s="10" t="s">
        <v>1</v>
      </c>
      <c r="B2" s="78"/>
      <c r="C2" s="78"/>
      <c r="D2" s="78"/>
      <c r="E2" s="78"/>
      <c r="F2" s="78"/>
      <c r="G2" s="78"/>
      <c r="H2" s="79"/>
    </row>
    <row r="3" ht="20.4" spans="1:8">
      <c r="A3" s="80" t="s">
        <v>2</v>
      </c>
      <c r="B3" s="80"/>
      <c r="C3" s="80"/>
      <c r="D3" s="80"/>
      <c r="E3" s="80"/>
      <c r="F3" s="80"/>
      <c r="G3" s="80"/>
      <c r="H3" s="81"/>
    </row>
    <row r="4" ht="21.15" spans="1:11">
      <c r="A4" s="82" t="s">
        <v>3</v>
      </c>
      <c r="B4" s="82"/>
      <c r="C4" s="82"/>
      <c r="D4" s="82"/>
      <c r="E4" s="82"/>
      <c r="F4" s="82"/>
      <c r="G4" s="82"/>
      <c r="H4" s="83"/>
      <c r="K4" s="127"/>
    </row>
    <row r="5" spans="1:10">
      <c r="A5" s="84" t="s">
        <v>4</v>
      </c>
      <c r="B5" s="84"/>
      <c r="C5" s="84"/>
      <c r="D5" s="84"/>
      <c r="E5" s="84" t="s">
        <v>5</v>
      </c>
      <c r="F5" s="84"/>
      <c r="G5" s="15" t="s">
        <v>6</v>
      </c>
      <c r="H5" s="85"/>
      <c r="I5" s="128"/>
      <c r="J5" s="27"/>
    </row>
    <row r="6" spans="1:9">
      <c r="A6" s="16" t="s">
        <v>7</v>
      </c>
      <c r="B6" s="16"/>
      <c r="C6" s="16"/>
      <c r="D6" s="16"/>
      <c r="E6" s="27" t="s">
        <v>8</v>
      </c>
      <c r="F6" s="27"/>
      <c r="G6" s="19" t="str">
        <f>G5</f>
        <v>JMBII20210115S-9</v>
      </c>
      <c r="H6" s="86"/>
      <c r="I6" s="128"/>
    </row>
    <row r="7" spans="1:8">
      <c r="A7" s="21" t="s">
        <v>9</v>
      </c>
      <c r="B7" s="21"/>
      <c r="C7" s="21"/>
      <c r="D7" s="21"/>
      <c r="E7" s="23" t="s">
        <v>10</v>
      </c>
      <c r="F7" s="23"/>
      <c r="G7" s="23"/>
      <c r="H7" s="87">
        <v>44211</v>
      </c>
    </row>
    <row r="8" spans="1:8">
      <c r="A8" s="21" t="e">
        <f>[1]报关发票!A9</f>
        <v>#REF!</v>
      </c>
      <c r="B8" s="21"/>
      <c r="C8" s="21"/>
      <c r="D8" s="21"/>
      <c r="E8" s="23" t="s">
        <v>11</v>
      </c>
      <c r="F8" s="23"/>
      <c r="G8" s="23"/>
      <c r="H8" s="87">
        <f>H7</f>
        <v>44211</v>
      </c>
    </row>
    <row r="9" spans="1:8">
      <c r="A9" s="16" t="s">
        <v>12</v>
      </c>
      <c r="B9" s="16"/>
      <c r="C9" s="16"/>
      <c r="D9" s="16"/>
      <c r="E9" s="88" t="s">
        <v>13</v>
      </c>
      <c r="F9" s="88"/>
      <c r="G9" s="89"/>
      <c r="H9" s="90"/>
    </row>
    <row r="10" ht="54.75" customHeight="1" spans="1:8">
      <c r="A10" s="91" t="s">
        <v>14</v>
      </c>
      <c r="B10" s="91"/>
      <c r="C10" s="91"/>
      <c r="D10" s="91"/>
      <c r="E10" s="27" t="s">
        <v>15</v>
      </c>
      <c r="F10" s="27"/>
      <c r="G10" s="27"/>
      <c r="H10" s="86" t="s">
        <v>16</v>
      </c>
    </row>
    <row r="11" ht="13.2" spans="1:9">
      <c r="A11" s="16" t="s">
        <v>17</v>
      </c>
      <c r="B11" s="16"/>
      <c r="C11" s="16"/>
      <c r="D11" s="16"/>
      <c r="E11" s="23" t="s">
        <v>18</v>
      </c>
      <c r="F11" s="23"/>
      <c r="G11" s="92"/>
      <c r="H11" s="93"/>
      <c r="I11" s="129"/>
    </row>
    <row r="12" ht="13.2" spans="1:9">
      <c r="A12" s="94" t="s">
        <v>19</v>
      </c>
      <c r="B12" s="95"/>
      <c r="C12" s="96"/>
      <c r="D12" s="96"/>
      <c r="E12" s="23" t="s">
        <v>20</v>
      </c>
      <c r="F12" s="23"/>
      <c r="G12" s="92"/>
      <c r="H12" s="93"/>
      <c r="I12" s="129"/>
    </row>
    <row r="13" spans="1:8">
      <c r="A13" s="21" t="s">
        <v>21</v>
      </c>
      <c r="B13" s="21"/>
      <c r="C13" s="21"/>
      <c r="D13" s="21"/>
      <c r="E13" s="21"/>
      <c r="F13" s="21"/>
      <c r="G13" s="21"/>
      <c r="H13" s="97"/>
    </row>
    <row r="14" spans="1:8">
      <c r="A14" s="23" t="s">
        <v>22</v>
      </c>
      <c r="B14" s="54"/>
      <c r="C14" s="23"/>
      <c r="D14" s="23"/>
      <c r="E14" s="23"/>
      <c r="F14" s="23"/>
      <c r="G14" s="23"/>
      <c r="H14" s="22"/>
    </row>
    <row r="15" s="71" customFormat="1" spans="1:9">
      <c r="A15" s="34" t="s">
        <v>23</v>
      </c>
      <c r="B15" s="98" t="s">
        <v>24</v>
      </c>
      <c r="C15" s="98" t="s">
        <v>25</v>
      </c>
      <c r="D15" s="98"/>
      <c r="E15" s="34" t="s">
        <v>26</v>
      </c>
      <c r="F15" s="34"/>
      <c r="G15" s="32" t="s">
        <v>27</v>
      </c>
      <c r="H15" s="99" t="s">
        <v>28</v>
      </c>
      <c r="I15" s="77"/>
    </row>
    <row r="16" s="71" customFormat="1" ht="33" customHeight="1" spans="1:9">
      <c r="A16" s="30" t="s">
        <v>29</v>
      </c>
      <c r="B16" s="98" t="s">
        <v>30</v>
      </c>
      <c r="C16" s="31" t="s">
        <v>31</v>
      </c>
      <c r="D16" s="31"/>
      <c r="E16" s="30" t="s">
        <v>32</v>
      </c>
      <c r="F16" s="30"/>
      <c r="G16" s="100" t="s">
        <v>33</v>
      </c>
      <c r="H16" s="101" t="s">
        <v>34</v>
      </c>
      <c r="I16" s="77"/>
    </row>
    <row r="17" s="72" customFormat="1" ht="36" customHeight="1" spans="1:9">
      <c r="A17" s="36">
        <v>1</v>
      </c>
      <c r="B17" s="37" t="s">
        <v>35</v>
      </c>
      <c r="C17" s="37" t="s">
        <v>36</v>
      </c>
      <c r="D17" s="102" t="s">
        <v>37</v>
      </c>
      <c r="E17" s="103">
        <v>1</v>
      </c>
      <c r="F17" s="37" t="s">
        <v>38</v>
      </c>
      <c r="G17" s="104">
        <v>180895</v>
      </c>
      <c r="H17" s="105">
        <v>180895</v>
      </c>
      <c r="I17" s="130"/>
    </row>
    <row r="18" ht="40" customHeight="1" spans="1:9">
      <c r="A18" s="36">
        <v>2</v>
      </c>
      <c r="B18" s="37" t="s">
        <v>39</v>
      </c>
      <c r="C18" s="37" t="s">
        <v>40</v>
      </c>
      <c r="D18" s="106" t="s">
        <v>41</v>
      </c>
      <c r="E18" s="103">
        <v>1</v>
      </c>
      <c r="F18" s="37" t="s">
        <v>38</v>
      </c>
      <c r="G18" s="104">
        <v>134496.219</v>
      </c>
      <c r="H18" s="105">
        <v>134496.219</v>
      </c>
      <c r="I18" s="128"/>
    </row>
    <row r="19" s="72" customFormat="1" ht="24.95" customHeight="1" spans="2:9">
      <c r="B19" s="51"/>
      <c r="C19" s="51"/>
      <c r="D19" s="51"/>
      <c r="E19" s="51"/>
      <c r="F19" s="51"/>
      <c r="G19" s="107"/>
      <c r="H19" s="108"/>
      <c r="I19" s="102"/>
    </row>
    <row r="20" s="54" customFormat="1" ht="17.1" customHeight="1" spans="1:13">
      <c r="A20" s="69" t="s">
        <v>42</v>
      </c>
      <c r="B20" s="109"/>
      <c r="C20" s="46"/>
      <c r="D20" s="46"/>
      <c r="E20" s="110">
        <f>SUM(E17:E18)</f>
        <v>2</v>
      </c>
      <c r="F20" s="110"/>
      <c r="G20" s="111"/>
      <c r="H20" s="112">
        <f>SUM(H17:H18)</f>
        <v>315391.219</v>
      </c>
      <c r="I20" s="27"/>
      <c r="M20" s="131"/>
    </row>
    <row r="21" s="71" customFormat="1" ht="12.75" spans="2:9">
      <c r="B21" s="113"/>
      <c r="C21" s="55"/>
      <c r="D21" s="114"/>
      <c r="E21" s="115"/>
      <c r="F21" s="115"/>
      <c r="G21" s="116" t="s">
        <v>43</v>
      </c>
      <c r="H21" s="117"/>
      <c r="I21" s="77"/>
    </row>
    <row r="22" s="71" customFormat="1" spans="2:13">
      <c r="B22" s="113"/>
      <c r="C22" s="55"/>
      <c r="D22" s="114"/>
      <c r="E22" s="115"/>
      <c r="F22" s="115"/>
      <c r="G22" s="116" t="s">
        <v>44</v>
      </c>
      <c r="H22" s="117">
        <v>36923.08</v>
      </c>
      <c r="I22" s="77"/>
      <c r="M22" s="120"/>
    </row>
    <row r="23" s="71" customFormat="1" spans="2:13">
      <c r="B23" s="113"/>
      <c r="C23" s="55"/>
      <c r="D23" s="114"/>
      <c r="E23" s="115"/>
      <c r="F23" s="115"/>
      <c r="G23" s="116" t="s">
        <v>45</v>
      </c>
      <c r="H23" s="117">
        <f>(H20+H22)/0.9989*0.11%</f>
        <v>387.972498648513</v>
      </c>
      <c r="I23" s="77"/>
      <c r="M23" s="120"/>
    </row>
    <row r="24" s="71" customFormat="1" spans="2:13">
      <c r="B24" s="118" t="s">
        <v>46</v>
      </c>
      <c r="C24" s="55"/>
      <c r="D24" s="114"/>
      <c r="E24" s="115"/>
      <c r="F24" s="115"/>
      <c r="G24" s="119" t="s">
        <v>47</v>
      </c>
      <c r="H24" s="120">
        <f>H20+H22+H23</f>
        <v>352702.271498649</v>
      </c>
      <c r="I24" s="77"/>
      <c r="M24" s="120"/>
    </row>
    <row r="25" s="71" customFormat="1" spans="2:14">
      <c r="B25" s="55" t="s">
        <v>48</v>
      </c>
      <c r="E25" s="115"/>
      <c r="F25" s="115"/>
      <c r="G25" s="115"/>
      <c r="H25" s="120"/>
      <c r="I25" s="77"/>
      <c r="N25" s="120"/>
    </row>
    <row r="26" s="71" customFormat="1" spans="2:9">
      <c r="B26" s="113"/>
      <c r="E26" s="115"/>
      <c r="F26" s="115"/>
      <c r="G26" s="121">
        <f>H7</f>
        <v>44211</v>
      </c>
      <c r="H26" s="18"/>
      <c r="I26" s="77"/>
    </row>
    <row r="27" s="71" customFormat="1" ht="12.75" spans="2:9">
      <c r="B27" s="113"/>
      <c r="C27" s="114"/>
      <c r="D27" s="114"/>
      <c r="G27" s="122"/>
      <c r="H27" s="18"/>
      <c r="I27" s="77"/>
    </row>
    <row r="28" s="71" customFormat="1" ht="16.35" spans="1:9">
      <c r="A28" s="123"/>
      <c r="B28" s="123"/>
      <c r="C28" s="124"/>
      <c r="D28" s="124"/>
      <c r="E28" s="123"/>
      <c r="F28" s="124"/>
      <c r="G28" s="123"/>
      <c r="H28" s="125"/>
      <c r="I28" s="132"/>
    </row>
    <row r="29" spans="3:4">
      <c r="C29" s="126"/>
      <c r="D29" s="126"/>
    </row>
    <row r="30" spans="3:4">
      <c r="C30" s="126"/>
      <c r="D30" s="126"/>
    </row>
    <row r="31" spans="3:4">
      <c r="C31" s="126"/>
      <c r="D31" s="126"/>
    </row>
    <row r="32" spans="3:4">
      <c r="C32" s="126"/>
      <c r="D32" s="126"/>
    </row>
    <row r="33" spans="3:4">
      <c r="C33" s="126"/>
      <c r="D33" s="126"/>
    </row>
    <row r="34" spans="3:4">
      <c r="C34" s="126"/>
      <c r="D34" s="126"/>
    </row>
    <row r="35" spans="3:4">
      <c r="C35" s="126"/>
      <c r="D35" s="126"/>
    </row>
    <row r="36" spans="3:4">
      <c r="C36" s="126"/>
      <c r="D36" s="126"/>
    </row>
    <row r="37" spans="3:4">
      <c r="C37" s="126"/>
      <c r="D37" s="126"/>
    </row>
    <row r="38" spans="3:4">
      <c r="C38" s="126"/>
      <c r="D38" s="126"/>
    </row>
    <row r="39" spans="3:4">
      <c r="C39" s="126"/>
      <c r="D39" s="126"/>
    </row>
    <row r="40" spans="3:4">
      <c r="C40" s="126"/>
      <c r="D40" s="126"/>
    </row>
    <row r="41" spans="3:4">
      <c r="C41" s="126"/>
      <c r="D41" s="126"/>
    </row>
    <row r="42" spans="3:4">
      <c r="C42" s="126"/>
      <c r="D42" s="126"/>
    </row>
    <row r="43" spans="3:4">
      <c r="C43" s="126"/>
      <c r="D43" s="126"/>
    </row>
    <row r="44" spans="3:4">
      <c r="C44" s="126"/>
      <c r="D44" s="126"/>
    </row>
    <row r="45" spans="3:4">
      <c r="C45" s="126"/>
      <c r="D45" s="126"/>
    </row>
    <row r="46" spans="3:4">
      <c r="C46" s="126"/>
      <c r="D46" s="126"/>
    </row>
    <row r="47" spans="3:4">
      <c r="C47" s="126"/>
      <c r="D47" s="126"/>
    </row>
    <row r="48" spans="3:4">
      <c r="C48" s="126"/>
      <c r="D48" s="126"/>
    </row>
    <row r="49" spans="3:4">
      <c r="C49" s="126"/>
      <c r="D49" s="126"/>
    </row>
    <row r="50" spans="3:4">
      <c r="C50" s="126"/>
      <c r="D50" s="126"/>
    </row>
    <row r="51" spans="3:4">
      <c r="C51" s="126"/>
      <c r="D51" s="126"/>
    </row>
    <row r="52" spans="3:4">
      <c r="C52" s="126"/>
      <c r="D52" s="126"/>
    </row>
    <row r="53" spans="3:4">
      <c r="C53" s="126"/>
      <c r="D53" s="126"/>
    </row>
    <row r="54" spans="3:4">
      <c r="C54" s="126"/>
      <c r="D54" s="126"/>
    </row>
    <row r="55" spans="3:4">
      <c r="C55" s="126"/>
      <c r="D55" s="126"/>
    </row>
    <row r="56" spans="3:4">
      <c r="C56" s="126"/>
      <c r="D56" s="126"/>
    </row>
    <row r="57" spans="3:4">
      <c r="C57" s="126"/>
      <c r="D57" s="126"/>
    </row>
    <row r="58" spans="3:4">
      <c r="C58" s="126"/>
      <c r="D58" s="126"/>
    </row>
    <row r="59" spans="3:4">
      <c r="C59" s="126"/>
      <c r="D59" s="126"/>
    </row>
    <row r="60" spans="3:4">
      <c r="C60" s="126"/>
      <c r="D60" s="126"/>
    </row>
    <row r="61" spans="3:4">
      <c r="C61" s="126"/>
      <c r="D61" s="126"/>
    </row>
    <row r="62" spans="3:4">
      <c r="C62" s="126"/>
      <c r="D62" s="126"/>
    </row>
    <row r="63" spans="3:4">
      <c r="C63" s="126"/>
      <c r="D63" s="126"/>
    </row>
    <row r="64" spans="3:4">
      <c r="C64" s="126"/>
      <c r="D64" s="126"/>
    </row>
    <row r="65" spans="3:4">
      <c r="C65" s="126"/>
      <c r="D65" s="126"/>
    </row>
    <row r="66" spans="3:4">
      <c r="C66" s="126"/>
      <c r="D66" s="126"/>
    </row>
    <row r="67" spans="3:4">
      <c r="C67" s="126"/>
      <c r="D67" s="126"/>
    </row>
    <row r="68" spans="3:4">
      <c r="C68" s="126"/>
      <c r="D68" s="126"/>
    </row>
    <row r="69" spans="3:4">
      <c r="C69" s="126"/>
      <c r="D69" s="126"/>
    </row>
    <row r="70" spans="3:4">
      <c r="C70" s="126"/>
      <c r="D70" s="126"/>
    </row>
    <row r="71" spans="3:4">
      <c r="C71" s="126"/>
      <c r="D71" s="126"/>
    </row>
    <row r="72" spans="3:4">
      <c r="C72" s="126"/>
      <c r="D72" s="126"/>
    </row>
    <row r="73" spans="3:4">
      <c r="C73" s="126"/>
      <c r="D73" s="126"/>
    </row>
    <row r="74" spans="3:4">
      <c r="C74" s="126"/>
      <c r="D74" s="126"/>
    </row>
    <row r="75" spans="3:4">
      <c r="C75" s="126"/>
      <c r="D75" s="126"/>
    </row>
    <row r="76" spans="3:4">
      <c r="C76" s="126"/>
      <c r="D76" s="126"/>
    </row>
    <row r="77" spans="3:4">
      <c r="C77" s="126"/>
      <c r="D77" s="126"/>
    </row>
    <row r="78" spans="3:4">
      <c r="C78" s="126"/>
      <c r="D78" s="126"/>
    </row>
    <row r="79" spans="3:4">
      <c r="C79" s="126"/>
      <c r="D79" s="126"/>
    </row>
    <row r="80" spans="3:4">
      <c r="C80" s="126"/>
      <c r="D80" s="126"/>
    </row>
    <row r="81" spans="3:4">
      <c r="C81" s="126"/>
      <c r="D81" s="126"/>
    </row>
    <row r="82" spans="3:4">
      <c r="C82" s="126"/>
      <c r="D82" s="126"/>
    </row>
    <row r="83" spans="3:4">
      <c r="C83" s="126"/>
      <c r="D83" s="126"/>
    </row>
    <row r="84" spans="3:4">
      <c r="C84" s="126"/>
      <c r="D84" s="126"/>
    </row>
    <row r="85" spans="3:4">
      <c r="C85" s="126"/>
      <c r="D85" s="126"/>
    </row>
    <row r="86" spans="3:4">
      <c r="C86" s="126"/>
      <c r="D86" s="126"/>
    </row>
  </sheetData>
  <mergeCells count="32">
    <mergeCell ref="A1:H1"/>
    <mergeCell ref="A2:H2"/>
    <mergeCell ref="A3:H3"/>
    <mergeCell ref="A4:H4"/>
    <mergeCell ref="A5:D5"/>
    <mergeCell ref="E5:F5"/>
    <mergeCell ref="G5:H5"/>
    <mergeCell ref="A6:D6"/>
    <mergeCell ref="G6:H6"/>
    <mergeCell ref="A7:D7"/>
    <mergeCell ref="E7:G7"/>
    <mergeCell ref="A8:D8"/>
    <mergeCell ref="E8:G8"/>
    <mergeCell ref="A9:D9"/>
    <mergeCell ref="E9:F9"/>
    <mergeCell ref="G9:H9"/>
    <mergeCell ref="A10:D10"/>
    <mergeCell ref="E10:G10"/>
    <mergeCell ref="A11:D11"/>
    <mergeCell ref="E11:F11"/>
    <mergeCell ref="G11:H11"/>
    <mergeCell ref="A12:B12"/>
    <mergeCell ref="E12:F12"/>
    <mergeCell ref="G12:H12"/>
    <mergeCell ref="A13:B13"/>
    <mergeCell ref="C13:H13"/>
    <mergeCell ref="A14:H14"/>
    <mergeCell ref="C15:D15"/>
    <mergeCell ref="E15:F15"/>
    <mergeCell ref="C16:D16"/>
    <mergeCell ref="E16:F16"/>
    <mergeCell ref="G26:H26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opLeftCell="A7" workbookViewId="0">
      <selection activeCell="N15" sqref="N15"/>
    </sheetView>
  </sheetViews>
  <sheetFormatPr defaultColWidth="6.5" defaultRowHeight="14.4"/>
  <cols>
    <col min="1" max="1" width="6.37962962962963" style="2" customWidth="1"/>
    <col min="2" max="2" width="13.8796296296296" style="2" customWidth="1"/>
    <col min="3" max="3" width="12.3796296296296" style="2" customWidth="1"/>
    <col min="4" max="4" width="10.6296296296296" style="3" customWidth="1"/>
    <col min="5" max="5" width="10.25" style="3" customWidth="1"/>
    <col min="6" max="6" width="7.75" style="4" customWidth="1"/>
    <col min="7" max="7" width="7.62962962962963" style="5" customWidth="1"/>
    <col min="8" max="8" width="9.87962962962963" style="6" customWidth="1"/>
    <col min="9" max="9" width="8.5" style="2" customWidth="1"/>
    <col min="10" max="16384" width="6.5" style="2"/>
  </cols>
  <sheetData>
    <row r="1" ht="17.4" spans="1:9">
      <c r="A1" s="7" t="str">
        <f>清关发票!A1</f>
        <v>BEMORAL INTERNATIONAL INVESTMENT LIMITED</v>
      </c>
      <c r="B1" s="7"/>
      <c r="C1" s="7"/>
      <c r="D1" s="7"/>
      <c r="E1" s="8"/>
      <c r="F1" s="9"/>
      <c r="G1" s="7"/>
      <c r="H1" s="7"/>
      <c r="I1" s="7"/>
    </row>
    <row r="2" ht="36" customHeight="1" spans="1:9">
      <c r="A2" s="10" t="str">
        <f>清关发票!A2</f>
        <v>Add.: Rm.1501, Grand Millennium Plaza (Lower Block), 181 Queen's Road Central, Hong Kong.                                                          
 Contact:Xu Yafang       E-MAIL: xuyafang@jchxmc.com      TEL:+86 010 8320 3999 - 9726</v>
      </c>
      <c r="B2" s="10"/>
      <c r="C2" s="10"/>
      <c r="D2" s="10"/>
      <c r="E2" s="11"/>
      <c r="F2" s="10"/>
      <c r="G2" s="10"/>
      <c r="H2" s="10"/>
      <c r="I2" s="10"/>
    </row>
    <row r="3" ht="17.4" spans="1:9">
      <c r="A3" s="7" t="s">
        <v>49</v>
      </c>
      <c r="B3" s="7"/>
      <c r="C3" s="7"/>
      <c r="D3" s="7"/>
      <c r="E3" s="8"/>
      <c r="F3" s="9"/>
      <c r="G3" s="7"/>
      <c r="H3" s="7"/>
      <c r="I3" s="7"/>
    </row>
    <row r="4" ht="18.15" spans="1:9">
      <c r="A4" s="12" t="s">
        <v>50</v>
      </c>
      <c r="B4" s="7"/>
      <c r="C4" s="7"/>
      <c r="D4" s="7"/>
      <c r="E4" s="8"/>
      <c r="F4" s="9"/>
      <c r="G4" s="7"/>
      <c r="H4" s="7"/>
      <c r="I4" s="7"/>
    </row>
    <row r="5" ht="12" customHeight="1" spans="1:9">
      <c r="A5" s="13" t="s">
        <v>51</v>
      </c>
      <c r="B5" s="13"/>
      <c r="C5" s="13"/>
      <c r="D5" s="13"/>
      <c r="E5" s="14" t="s">
        <v>52</v>
      </c>
      <c r="F5" s="14"/>
      <c r="G5" s="15" t="str">
        <f>清关发票!G5</f>
        <v>JMBII20210115S-9</v>
      </c>
      <c r="H5" s="15"/>
      <c r="I5" s="15"/>
    </row>
    <row r="6" ht="12" customHeight="1" spans="1:9">
      <c r="A6" s="16" t="s">
        <v>7</v>
      </c>
      <c r="B6" s="16"/>
      <c r="C6" s="16"/>
      <c r="D6" s="16"/>
      <c r="E6" s="17" t="s">
        <v>8</v>
      </c>
      <c r="F6" s="18"/>
      <c r="G6" s="19" t="str">
        <f>G5</f>
        <v>JMBII20210115S-9</v>
      </c>
      <c r="H6" s="19"/>
      <c r="I6" s="19"/>
    </row>
    <row r="7" spans="1:9">
      <c r="A7" s="20" t="s">
        <v>53</v>
      </c>
      <c r="B7" s="21"/>
      <c r="C7" s="21"/>
      <c r="D7" s="21"/>
      <c r="E7" s="22" t="s">
        <v>54</v>
      </c>
      <c r="F7" s="23"/>
      <c r="G7" s="23"/>
      <c r="H7" s="24">
        <f>清关发票!H7</f>
        <v>44211</v>
      </c>
      <c r="I7" s="24"/>
    </row>
    <row r="8" spans="1:9">
      <c r="A8" s="21" t="e">
        <f>[1]报关发票!A9</f>
        <v>#REF!</v>
      </c>
      <c r="B8" s="21"/>
      <c r="C8" s="21"/>
      <c r="D8" s="21"/>
      <c r="E8" s="22" t="s">
        <v>11</v>
      </c>
      <c r="F8" s="23"/>
      <c r="G8" s="23"/>
      <c r="H8" s="24">
        <f>清关发票!H8</f>
        <v>44211</v>
      </c>
      <c r="I8" s="24"/>
    </row>
    <row r="9" ht="27.75" customHeight="1" spans="1:9">
      <c r="A9" s="16" t="s">
        <v>12</v>
      </c>
      <c r="B9" s="16"/>
      <c r="C9" s="16"/>
      <c r="D9" s="16"/>
      <c r="E9" s="22" t="s">
        <v>13</v>
      </c>
      <c r="F9" s="23"/>
      <c r="G9" s="23"/>
      <c r="H9" s="25"/>
      <c r="I9" s="25"/>
    </row>
    <row r="10" ht="66" customHeight="1" spans="1:9">
      <c r="A10" s="21" t="s">
        <v>55</v>
      </c>
      <c r="B10" s="21"/>
      <c r="C10" s="21"/>
      <c r="D10" s="21"/>
      <c r="E10" s="26" t="s">
        <v>56</v>
      </c>
      <c r="F10" s="27"/>
      <c r="G10" s="27"/>
      <c r="H10" s="25"/>
      <c r="I10" s="25"/>
    </row>
    <row r="11" spans="1:9">
      <c r="A11" s="21" t="s">
        <v>17</v>
      </c>
      <c r="B11" s="21"/>
      <c r="C11" s="21"/>
      <c r="D11" s="21"/>
      <c r="E11" s="22" t="s">
        <v>18</v>
      </c>
      <c r="F11" s="23"/>
      <c r="G11" s="28"/>
      <c r="H11" s="28"/>
      <c r="I11" s="28"/>
    </row>
    <row r="12" spans="1:9">
      <c r="A12" s="21" t="s">
        <v>19</v>
      </c>
      <c r="B12" s="21"/>
      <c r="C12" s="21"/>
      <c r="D12" s="21"/>
      <c r="E12" s="22" t="s">
        <v>20</v>
      </c>
      <c r="F12" s="23"/>
      <c r="G12" s="28"/>
      <c r="H12" s="28"/>
      <c r="I12" s="28"/>
    </row>
    <row r="13" spans="1:9">
      <c r="A13" s="23" t="s">
        <v>57</v>
      </c>
      <c r="B13" s="23"/>
      <c r="C13" s="29"/>
      <c r="D13" s="29"/>
      <c r="E13" s="29"/>
      <c r="F13" s="29"/>
      <c r="G13" s="29"/>
      <c r="H13" s="29"/>
      <c r="I13" s="29"/>
    </row>
    <row r="14" spans="1:9">
      <c r="A14" s="23" t="s">
        <v>22</v>
      </c>
      <c r="B14" s="23"/>
      <c r="C14" s="23"/>
      <c r="D14" s="23"/>
      <c r="E14" s="22"/>
      <c r="F14" s="21"/>
      <c r="G14" s="23"/>
      <c r="H14" s="23"/>
      <c r="I14" s="23"/>
    </row>
    <row r="15" ht="21" customHeight="1" spans="1:9">
      <c r="A15" s="30" t="s">
        <v>58</v>
      </c>
      <c r="B15" s="31" t="s">
        <v>25</v>
      </c>
      <c r="C15" s="31"/>
      <c r="D15" s="32" t="s">
        <v>59</v>
      </c>
      <c r="E15" s="32" t="s">
        <v>60</v>
      </c>
      <c r="F15" s="30" t="s">
        <v>61</v>
      </c>
      <c r="G15" s="33" t="s">
        <v>62</v>
      </c>
      <c r="H15" s="34" t="s">
        <v>26</v>
      </c>
      <c r="I15" s="34"/>
    </row>
    <row r="16" ht="30" customHeight="1" spans="1:9">
      <c r="A16" s="30" t="s">
        <v>29</v>
      </c>
      <c r="B16" s="31" t="s">
        <v>31</v>
      </c>
      <c r="C16" s="31"/>
      <c r="D16" s="32" t="s">
        <v>63</v>
      </c>
      <c r="E16" s="32" t="s">
        <v>64</v>
      </c>
      <c r="F16" s="30" t="s">
        <v>65</v>
      </c>
      <c r="G16" s="35" t="s">
        <v>66</v>
      </c>
      <c r="H16" s="34" t="s">
        <v>32</v>
      </c>
      <c r="I16" s="34"/>
    </row>
    <row r="17" s="1" customFormat="1" ht="30" customHeight="1" spans="1:9">
      <c r="A17" s="36">
        <v>1</v>
      </c>
      <c r="B17" s="37" t="s">
        <v>36</v>
      </c>
      <c r="C17" s="37" t="str">
        <f>清关发票!D17</f>
        <v>Multi-function tire changing forklift</v>
      </c>
      <c r="D17" s="38">
        <v>7550</v>
      </c>
      <c r="E17" s="38">
        <v>7450</v>
      </c>
      <c r="F17" s="39">
        <v>78.18</v>
      </c>
      <c r="G17" s="40">
        <v>2</v>
      </c>
      <c r="H17" s="41">
        <v>1</v>
      </c>
      <c r="I17" s="37" t="s">
        <v>38</v>
      </c>
    </row>
    <row r="18" ht="33" customHeight="1" spans="1:9">
      <c r="A18" s="36">
        <v>2</v>
      </c>
      <c r="B18" s="37" t="s">
        <v>40</v>
      </c>
      <c r="C18" s="37" t="str">
        <f>清关发票!D18</f>
        <v>Multi-function tractor loader backhoe</v>
      </c>
      <c r="D18" s="38">
        <v>8300</v>
      </c>
      <c r="E18" s="38">
        <v>8200</v>
      </c>
      <c r="F18" s="42"/>
      <c r="G18" s="43"/>
      <c r="H18" s="41">
        <v>1</v>
      </c>
      <c r="I18" s="37" t="s">
        <v>38</v>
      </c>
    </row>
    <row r="19" spans="5:5">
      <c r="E19" s="44"/>
    </row>
    <row r="20" ht="23.55" spans="1:9">
      <c r="A20" s="45" t="s">
        <v>42</v>
      </c>
      <c r="B20" s="46"/>
      <c r="C20" s="46"/>
      <c r="D20" s="47">
        <f t="shared" ref="D20:H20" si="0">SUM(D17:D19)</f>
        <v>15850</v>
      </c>
      <c r="E20" s="47">
        <f t="shared" si="0"/>
        <v>15650</v>
      </c>
      <c r="F20" s="48">
        <f t="shared" si="0"/>
        <v>78.18</v>
      </c>
      <c r="G20" s="49">
        <f t="shared" si="0"/>
        <v>2</v>
      </c>
      <c r="H20" s="49">
        <f t="shared" si="0"/>
        <v>2</v>
      </c>
      <c r="I20" s="69"/>
    </row>
    <row r="21" ht="18" customHeight="1" spans="1:9">
      <c r="A21" s="50"/>
      <c r="B21" s="51"/>
      <c r="C21" s="51"/>
      <c r="D21" s="44"/>
      <c r="E21" s="44"/>
      <c r="F21" s="52"/>
      <c r="G21" s="53"/>
      <c r="H21" s="53"/>
      <c r="I21" s="52"/>
    </row>
    <row r="22" spans="1:9">
      <c r="A22" s="54"/>
      <c r="B22" s="55" t="s">
        <v>46</v>
      </c>
      <c r="C22" s="55"/>
      <c r="D22" s="56"/>
      <c r="E22" s="56"/>
      <c r="F22" s="56"/>
      <c r="G22" s="57"/>
      <c r="H22" s="57"/>
      <c r="I22" s="70"/>
    </row>
    <row r="23" spans="1:9">
      <c r="A23" s="54"/>
      <c r="B23" s="55" t="s">
        <v>48</v>
      </c>
      <c r="C23" s="55"/>
      <c r="D23" s="56"/>
      <c r="E23" s="56"/>
      <c r="F23" s="58">
        <f>H7</f>
        <v>44211</v>
      </c>
      <c r="G23" s="58"/>
      <c r="H23" s="58"/>
      <c r="I23" s="58"/>
    </row>
    <row r="24" ht="15.15" spans="1:9">
      <c r="A24" s="59"/>
      <c r="B24" s="60"/>
      <c r="C24" s="60"/>
      <c r="D24" s="61"/>
      <c r="E24" s="61"/>
      <c r="F24" s="62"/>
      <c r="G24" s="63"/>
      <c r="H24" s="63"/>
      <c r="I24" s="59"/>
    </row>
    <row r="25" ht="16.35" spans="1:9">
      <c r="A25" s="64"/>
      <c r="B25" s="65"/>
      <c r="C25" s="65"/>
      <c r="D25" s="66"/>
      <c r="E25" s="66"/>
      <c r="F25" s="67"/>
      <c r="G25" s="68"/>
      <c r="H25" s="68"/>
      <c r="I25" s="64"/>
    </row>
  </sheetData>
  <mergeCells count="39">
    <mergeCell ref="A1:I1"/>
    <mergeCell ref="A2:I2"/>
    <mergeCell ref="A3:I3"/>
    <mergeCell ref="A4:I4"/>
    <mergeCell ref="A5:D5"/>
    <mergeCell ref="E5:F5"/>
    <mergeCell ref="G5:I5"/>
    <mergeCell ref="A6:D6"/>
    <mergeCell ref="G6:I6"/>
    <mergeCell ref="A7:D7"/>
    <mergeCell ref="E7:G7"/>
    <mergeCell ref="H7:I7"/>
    <mergeCell ref="A8:D8"/>
    <mergeCell ref="E8:G8"/>
    <mergeCell ref="H8:I8"/>
    <mergeCell ref="A9:D9"/>
    <mergeCell ref="E9:G9"/>
    <mergeCell ref="H9:I9"/>
    <mergeCell ref="A10:D10"/>
    <mergeCell ref="E10:G10"/>
    <mergeCell ref="H10:I10"/>
    <mergeCell ref="A11:D11"/>
    <mergeCell ref="E11:F11"/>
    <mergeCell ref="G11:I11"/>
    <mergeCell ref="A12:D12"/>
    <mergeCell ref="E12:F12"/>
    <mergeCell ref="G12:I12"/>
    <mergeCell ref="A13:B13"/>
    <mergeCell ref="C13:I13"/>
    <mergeCell ref="A14:I14"/>
    <mergeCell ref="B15:C15"/>
    <mergeCell ref="H15:I15"/>
    <mergeCell ref="B16:C16"/>
    <mergeCell ref="H16:I16"/>
    <mergeCell ref="D22:E22"/>
    <mergeCell ref="D23:E23"/>
    <mergeCell ref="F23:I23"/>
    <mergeCell ref="F17:F18"/>
    <mergeCell ref="G17:G18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清关发票</vt:lpstr>
      <vt:lpstr>清关箱单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CGSYXZ2</dc:creator>
  <cp:lastModifiedBy>CGSYXZ2</cp:lastModifiedBy>
  <dcterms:created xsi:type="dcterms:W3CDTF">2021-01-19T10:10:00Z</dcterms:created>
  <dcterms:modified xsi:type="dcterms:W3CDTF">2021-01-21T00:20:33Z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  <property fmtid="{D5CDD505-2E9C-101B-9397-08002B2CF9AE}" pid="3" name="KSOReadingLayout">
    <vt:bool>true</vt:bool>
  </property>
</Properties>
</file>