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RDCLUBL-CINA\Documents\FACTURE ET PROFORMA\JMMC\"/>
    </mc:Choice>
  </mc:AlternateContent>
  <bookViews>
    <workbookView xWindow="0" yWindow="0" windowWidth="22500" windowHeight="11280"/>
  </bookViews>
  <sheets>
    <sheet name="Invoice" sheetId="1" r:id="rId1"/>
    <sheet name="Packing list" sheetId="2" r:id="rId2"/>
  </sheets>
  <calcPr calcId="162913"/>
</workbook>
</file>

<file path=xl/calcChain.xml><?xml version="1.0" encoding="utf-8"?>
<calcChain xmlns="http://schemas.openxmlformats.org/spreadsheetml/2006/main">
  <c r="H21" i="2" l="1"/>
  <c r="G21" i="2"/>
  <c r="F21" i="2"/>
  <c r="E21" i="2"/>
  <c r="D21" i="2"/>
  <c r="B19" i="2"/>
  <c r="B18" i="2"/>
  <c r="B17" i="2"/>
  <c r="H7" i="2"/>
  <c r="F24" i="2" s="1"/>
  <c r="G5" i="2"/>
  <c r="G6" i="2" s="1"/>
  <c r="A2" i="2"/>
  <c r="A1" i="2"/>
  <c r="G27" i="1"/>
  <c r="E21" i="1"/>
  <c r="H19" i="1"/>
  <c r="G19" i="1"/>
  <c r="G18" i="1"/>
  <c r="H18" i="1" s="1"/>
  <c r="G17" i="1"/>
  <c r="H17" i="1" s="1"/>
  <c r="H21" i="1" s="1"/>
  <c r="H8" i="1"/>
  <c r="H8" i="2" s="1"/>
  <c r="G6" i="1"/>
  <c r="H25" i="1" l="1"/>
</calcChain>
</file>

<file path=xl/sharedStrings.xml><?xml version="1.0" encoding="utf-8"?>
<sst xmlns="http://schemas.openxmlformats.org/spreadsheetml/2006/main" count="83" uniqueCount="64">
  <si>
    <t>BEMORAL INTERNATIONAL INVESTMENT LIMITED</t>
  </si>
  <si>
    <t>Add.: Rm.1501, Grand Millennium Plaza (Lower Block), 181 Queen's Road Central, Hong Kong.                                                          
 Contact:Xu Yafang       E-MAIL: xuyafang@jchxmc.com      TEL:+86 010 8320 3999 - 9726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</si>
  <si>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</si>
  <si>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</si>
  <si>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</si>
  <si>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JMBII20210507S-58</t>
  </si>
  <si>
    <t>1) INVOICE NO.: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</si>
  <si>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</si>
  <si>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2) INVOICE DATE:</t>
  </si>
  <si>
    <t>TO: JIMOND MINING MANAGEMENT COMPANY SARL</t>
  </si>
  <si>
    <t>3) P.O.L.:</t>
  </si>
  <si>
    <t>ADDRESS: Kakula Site du projet | Kamoa Copper SA
Kolwezi  | The Democratic Republic of the Congo
Consignee: Raymon Zhang Cell: +243 821355338 E-mail: zhangran@jchxmc.com</t>
  </si>
  <si>
    <t>4) ORIGIN OF COUNTRY</t>
  </si>
  <si>
    <t>FINLAND</t>
  </si>
  <si>
    <t xml:space="preserve">5) SHIPPING MARK: </t>
  </si>
  <si>
    <t>6) VESSEL:</t>
  </si>
  <si>
    <t>7) TERMS: CIF DURBAN</t>
  </si>
  <si>
    <t>8) B/L NO.:</t>
  </si>
  <si>
    <t>9)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</si>
  <si>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</si>
  <si>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</si>
  <si>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</si>
  <si>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</si>
  <si>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</si>
  <si>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</si>
  <si>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</si>
  <si>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</si>
  <si>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</si>
  <si>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</si>
  <si>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</si>
  <si>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</si>
  <si>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</si>
  <si>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Charmec MC 605 
D(V), DJ489</t>
  </si>
  <si>
    <t>pc</t>
  </si>
  <si>
    <t>Scamec 2000 M, FB255</t>
  </si>
  <si>
    <t>Scamec 2000 M, FB256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</si>
  <si>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</si>
  <si>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</si>
  <si>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</si>
  <si>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</si>
  <si>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</si>
  <si>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CIF</t>
  </si>
  <si>
    <t>DATE:</t>
  </si>
  <si>
    <t>LIST OF PACKAGES</t>
  </si>
  <si>
    <t>箱件清单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</si>
  <si>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</si>
  <si>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</si>
  <si>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ADDRESS: ADDRESS: Kakula Site du projet | Kamoa Copper SA Kolwezi  | The Democratic Republic of the Congo
Consignee: Raymon Zhang Cell: +243 821355338 E-mail: zhangran@jchxmc.com</t>
  </si>
  <si>
    <t>4) P.O.D.:</t>
  </si>
  <si>
    <t>DURBAN</t>
  </si>
  <si>
    <t>9)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</si>
  <si>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</si>
  <si>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</si>
  <si>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</si>
  <si>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</si>
  <si>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</si>
  <si>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尺寸</t>
  </si>
  <si>
    <t>G.W.(KG)</t>
  </si>
  <si>
    <t>N. W.(KG)</t>
  </si>
  <si>
    <t>VOL. (CBM)</t>
  </si>
  <si>
    <t>NO. OF PKGS</t>
  </si>
  <si>
    <r>
      <rPr>
        <b/>
        <sz val="9"/>
        <rFont val="Times New Roman"/>
        <charset val="134"/>
      </rPr>
      <t>L*W*H</t>
    </r>
    <r>
      <rPr>
        <b/>
        <sz val="9"/>
        <rFont val="宋体"/>
        <charset val="134"/>
      </rPr>
      <t>（cm）</t>
    </r>
  </si>
  <si>
    <t>1160*208*255</t>
  </si>
  <si>
    <t>1250 *260 *280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</si>
</sst>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6" formatCode="_ * #,##0.00_ ;_ * \-#,##0.00_ ;_ * &quot;-&quot;??_ ;_ @_ "/>
    <numFmt numFmtId="168" formatCode="0.00_ "/>
    <numFmt numFmtId="169" formatCode="0.000_);\(0.000\)"/>
    <numFmt numFmtId="170" formatCode="0.00_);\(0.00\)"/>
    <numFmt numFmtId="171" formatCode="0_);[Red]\(0\)"/>
    <numFmt numFmtId="172" formatCode="0.00_);[Red]\(0.00\)"/>
    <numFmt numFmtId="173" formatCode="yyyy/m/d;@"/>
    <numFmt numFmtId="174" formatCode="[$-409]d/mmm/yy;@"/>
  </numFmts>
  <fonts count="20">
    <font>
      <sz val="11"/>
      <color theme="1"/>
      <name val="Calibri"/>
      <charset val="134"/>
      <scheme val="minor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sz val="10"/>
      <name val="Times New Roman"/>
      <charset val="134"/>
    </font>
    <font>
      <b/>
      <sz val="9"/>
      <color rgb="FFFF0000"/>
      <name val="Times New Roman"/>
      <charset val="134"/>
    </font>
    <font>
      <sz val="10"/>
      <name val="VNI-Helve-Condense"/>
      <charset val="134"/>
    </font>
    <font>
      <b/>
      <sz val="9"/>
      <name val="Lingoes Unicode"/>
      <charset val="134"/>
    </font>
    <font>
      <b/>
      <u/>
      <sz val="16"/>
      <name val="宋体"/>
      <charset val="134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3">
    <xf numFmtId="0" fontId="0" fillId="0" borderId="0">
      <alignment vertical="center"/>
    </xf>
    <xf numFmtId="166" fontId="19" fillId="0" borderId="0" applyFont="0" applyFill="0" applyBorder="0" applyAlignment="0" applyProtection="0">
      <alignment vertical="center"/>
    </xf>
    <xf numFmtId="0" fontId="16" fillId="0" borderId="0"/>
  </cellStyleXfs>
  <cellXfs count="144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172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top"/>
      <protection locked="0"/>
    </xf>
    <xf numFmtId="171" fontId="0" fillId="0" borderId="0" xfId="0" applyNumberFormat="1" applyFont="1" applyFill="1" applyBorder="1" applyAlignment="1" applyProtection="1">
      <alignment horizontal="center" vertical="top"/>
      <protection locked="0"/>
    </xf>
    <xf numFmtId="171" fontId="0" fillId="0" borderId="0" xfId="0" applyNumberFormat="1" applyFont="1" applyFill="1" applyBorder="1" applyAlignment="1" applyProtection="1">
      <alignment vertical="top"/>
      <protection locked="0"/>
    </xf>
    <xf numFmtId="172" fontId="6" fillId="0" borderId="0" xfId="0" applyNumberFormat="1" applyFont="1" applyFill="1" applyBorder="1" applyAlignment="1">
      <alignment horizontal="left" vertical="center"/>
    </xf>
    <xf numFmtId="168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172" fontId="6" fillId="0" borderId="2" xfId="0" applyNumberFormat="1" applyFont="1" applyFill="1" applyBorder="1" applyAlignment="1">
      <alignment horizontal="center" vertical="center"/>
    </xf>
    <xf numFmtId="171" fontId="6" fillId="0" borderId="2" xfId="0" applyNumberFormat="1" applyFont="1" applyFill="1" applyBorder="1" applyAlignment="1">
      <alignment horizontal="center" vertical="center"/>
    </xf>
    <xf numFmtId="171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70" fontId="1" fillId="0" borderId="2" xfId="0" applyNumberFormat="1" applyFont="1" applyFill="1" applyBorder="1" applyAlignment="1">
      <alignment horizontal="center" vertical="center" wrapText="1"/>
    </xf>
    <xf numFmtId="171" fontId="1" fillId="0" borderId="2" xfId="0" applyNumberFormat="1" applyFont="1" applyFill="1" applyBorder="1" applyAlignment="1">
      <alignment horizontal="center" vertical="center" wrapText="1"/>
    </xf>
    <xf numFmtId="172" fontId="1" fillId="0" borderId="0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172" fontId="6" fillId="0" borderId="5" xfId="0" applyNumberFormat="1" applyFont="1" applyFill="1" applyBorder="1" applyAlignment="1">
      <alignment horizontal="center" vertical="center" wrapText="1"/>
    </xf>
    <xf numFmtId="169" fontId="6" fillId="0" borderId="5" xfId="0" applyNumberFormat="1" applyFont="1" applyFill="1" applyBorder="1" applyAlignment="1">
      <alignment horizontal="center" vertical="center" wrapText="1"/>
    </xf>
    <xf numFmtId="171" fontId="6" fillId="0" borderId="5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68" fontId="1" fillId="0" borderId="0" xfId="0" applyNumberFormat="1" applyFont="1" applyFill="1" applyBorder="1" applyAlignment="1">
      <alignment horizontal="center" vertical="center" wrapText="1"/>
    </xf>
    <xf numFmtId="171" fontId="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2" applyNumberFormat="1" applyFont="1" applyFill="1" applyBorder="1" applyAlignment="1">
      <alignment horizontal="center" vertical="center" wrapText="1"/>
    </xf>
    <xf numFmtId="168" fontId="6" fillId="0" borderId="0" xfId="0" applyNumberFormat="1" applyFont="1" applyFill="1" applyBorder="1" applyAlignment="1">
      <alignment horizontal="center" vertical="center" wrapText="1"/>
    </xf>
    <xf numFmtId="171" fontId="6" fillId="0" borderId="0" xfId="2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172" fontId="1" fillId="0" borderId="5" xfId="0" applyNumberFormat="1" applyFont="1" applyFill="1" applyBorder="1" applyAlignment="1">
      <alignment horizontal="center" vertical="center"/>
    </xf>
    <xf numFmtId="168" fontId="1" fillId="0" borderId="5" xfId="0" applyNumberFormat="1" applyFont="1" applyFill="1" applyBorder="1" applyAlignment="1">
      <alignment horizontal="center" vertical="center" wrapText="1"/>
    </xf>
    <xf numFmtId="171" fontId="1" fillId="0" borderId="5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 wrapText="1"/>
    </xf>
    <xf numFmtId="172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171" fontId="10" fillId="0" borderId="0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2" fontId="1" fillId="0" borderId="0" xfId="0" applyNumberFormat="1" applyFont="1" applyFill="1" applyBorder="1" applyAlignment="1">
      <alignment horizontal="center"/>
    </xf>
    <xf numFmtId="168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168" fontId="6" fillId="0" borderId="0" xfId="0" applyNumberFormat="1" applyFont="1" applyFill="1" applyBorder="1" applyAlignment="1">
      <alignment horizontal="right" vertical="center" wrapText="1"/>
    </xf>
    <xf numFmtId="173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/>
    <xf numFmtId="0" fontId="6" fillId="0" borderId="0" xfId="2" applyFont="1" applyFill="1" applyBorder="1" applyAlignment="1">
      <alignment wrapText="1"/>
    </xf>
    <xf numFmtId="0" fontId="6" fillId="0" borderId="0" xfId="2" applyFont="1" applyFill="1" applyBorder="1" applyAlignment="1">
      <alignment horizontal="center" wrapText="1"/>
    </xf>
    <xf numFmtId="0" fontId="6" fillId="0" borderId="2" xfId="0" applyNumberFormat="1" applyFont="1" applyFill="1" applyBorder="1" applyAlignment="1">
      <alignment horizontal="center" vertical="center"/>
    </xf>
    <xf numFmtId="168" fontId="6" fillId="0" borderId="2" xfId="0" applyNumberFormat="1" applyFont="1" applyFill="1" applyBorder="1" applyAlignment="1">
      <alignment horizontal="center" vertical="center"/>
    </xf>
    <xf numFmtId="172" fontId="6" fillId="0" borderId="2" xfId="0" applyNumberFormat="1" applyFont="1" applyFill="1" applyBorder="1" applyAlignment="1">
      <alignment horizontal="center" vertical="center" wrapText="1"/>
    </xf>
    <xf numFmtId="168" fontId="6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168" fontId="1" fillId="0" borderId="2" xfId="1" applyNumberFormat="1" applyFont="1" applyFill="1" applyBorder="1" applyAlignment="1">
      <alignment horizontal="center" vertical="center" wrapText="1"/>
    </xf>
    <xf numFmtId="166" fontId="1" fillId="0" borderId="0" xfId="1" applyFont="1" applyFill="1" applyBorder="1" applyAlignment="1">
      <alignment horizontal="center" vertical="center" wrapText="1"/>
    </xf>
    <xf numFmtId="168" fontId="1" fillId="0" borderId="0" xfId="1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/>
    </xf>
    <xf numFmtId="169" fontId="6" fillId="0" borderId="5" xfId="0" applyNumberFormat="1" applyFont="1" applyFill="1" applyBorder="1" applyAlignment="1">
      <alignment horizontal="center" vertical="center"/>
    </xf>
    <xf numFmtId="169" fontId="6" fillId="0" borderId="5" xfId="1" applyNumberFormat="1" applyFont="1" applyFill="1" applyBorder="1" applyAlignment="1">
      <alignment horizontal="center" vertical="center"/>
    </xf>
    <xf numFmtId="168" fontId="6" fillId="0" borderId="5" xfId="1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2" applyNumberFormat="1" applyFont="1" applyFill="1" applyAlignment="1">
      <alignment horizontal="center" vertical="center" wrapText="1"/>
    </xf>
    <xf numFmtId="169" fontId="1" fillId="0" borderId="0" xfId="0" applyNumberFormat="1" applyFont="1" applyFill="1" applyBorder="1" applyAlignment="1">
      <alignment horizontal="center" vertical="center"/>
    </xf>
    <xf numFmtId="169" fontId="6" fillId="0" borderId="0" xfId="1" applyNumberFormat="1" applyFont="1" applyFill="1" applyAlignment="1">
      <alignment horizontal="center" vertical="center"/>
    </xf>
    <xf numFmtId="168" fontId="1" fillId="0" borderId="0" xfId="1" applyNumberFormat="1" applyFont="1" applyFill="1" applyAlignment="1">
      <alignment horizontal="center" vertical="center"/>
    </xf>
    <xf numFmtId="0" fontId="6" fillId="0" borderId="0" xfId="2" applyNumberFormat="1" applyFont="1" applyFill="1" applyBorder="1" applyAlignment="1">
      <alignment horizontal="center" vertical="center"/>
    </xf>
    <xf numFmtId="169" fontId="6" fillId="0" borderId="0" xfId="0" applyNumberFormat="1" applyFont="1" applyFill="1" applyBorder="1" applyAlignment="1">
      <alignment horizontal="center" vertical="center"/>
    </xf>
    <xf numFmtId="168" fontId="1" fillId="0" borderId="0" xfId="0" applyNumberFormat="1" applyFont="1" applyFill="1" applyBorder="1" applyAlignment="1">
      <alignment horizontal="center" vertical="center"/>
    </xf>
    <xf numFmtId="172" fontId="6" fillId="0" borderId="0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 wrapText="1"/>
    </xf>
    <xf numFmtId="168" fontId="10" fillId="0" borderId="6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0" fontId="6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68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68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68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8" fontId="13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168" fontId="6" fillId="0" borderId="1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right" vertical="center" wrapText="1"/>
    </xf>
    <xf numFmtId="168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14" fontId="6" fillId="0" borderId="0" xfId="0" applyNumberFormat="1" applyFont="1" applyFill="1" applyAlignment="1">
      <alignment horizontal="right" vertical="center" wrapText="1"/>
    </xf>
    <xf numFmtId="168" fontId="6" fillId="0" borderId="0" xfId="0" applyNumberFormat="1" applyFont="1" applyFill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/>
    </xf>
    <xf numFmtId="168" fontId="7" fillId="0" borderId="0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168" fontId="6" fillId="0" borderId="0" xfId="0" applyNumberFormat="1" applyFont="1" applyFill="1" applyBorder="1" applyAlignment="1">
      <alignment horizontal="left" vertical="center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173" fontId="6" fillId="0" borderId="0" xfId="0" applyNumberFormat="1" applyFont="1" applyFill="1" applyBorder="1" applyAlignment="1">
      <alignment horizontal="center" vertical="center"/>
    </xf>
    <xf numFmtId="168" fontId="6" fillId="0" borderId="0" xfId="0" applyNumberFormat="1" applyFont="1" applyFill="1" applyBorder="1" applyAlignment="1">
      <alignment horizontal="center" vertical="center"/>
    </xf>
    <xf numFmtId="168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8" fontId="6" fillId="0" borderId="1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14" fontId="6" fillId="0" borderId="0" xfId="0" applyNumberFormat="1" applyFont="1" applyFill="1" applyBorder="1" applyAlignment="1">
      <alignment horizontal="right" vertical="center" wrapText="1"/>
    </xf>
    <xf numFmtId="174" fontId="6" fillId="0" borderId="0" xfId="0" applyNumberFormat="1" applyFont="1" applyFill="1" applyBorder="1" applyAlignment="1">
      <alignment horizontal="right" vertical="center" wrapText="1"/>
    </xf>
    <xf numFmtId="168" fontId="6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171" fontId="9" fillId="0" borderId="3" xfId="0" applyNumberFormat="1" applyFont="1" applyFill="1" applyBorder="1" applyAlignment="1">
      <alignment horizontal="center" vertical="center" wrapText="1"/>
    </xf>
    <xf numFmtId="171" fontId="9" fillId="0" borderId="4" xfId="0" applyNumberFormat="1" applyFont="1" applyFill="1" applyBorder="1" applyAlignment="1">
      <alignment horizontal="center" vertical="center" wrapText="1"/>
    </xf>
    <xf numFmtId="168" fontId="6" fillId="0" borderId="0" xfId="0" applyNumberFormat="1" applyFont="1" applyFill="1" applyBorder="1" applyAlignment="1">
      <alignment horizontal="center" vertical="center" wrapText="1"/>
    </xf>
    <xf numFmtId="173" fontId="6" fillId="0" borderId="0" xfId="0" applyNumberFormat="1" applyFont="1" applyFill="1" applyBorder="1" applyAlignment="1">
      <alignment horizontal="center" vertical="center" wrapText="1"/>
    </xf>
  </cellXfs>
  <cellStyles count="3">
    <cellStyle name="Milliers" xfId="1" builtinId="3"/>
    <cellStyle name="Normal" xfId="0" builtinId="0"/>
    <cellStyle name="Normal_BGIA_UB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3</xdr:col>
      <xdr:colOff>122555</xdr:colOff>
      <xdr:row>24</xdr:row>
      <xdr:rowOff>57785</xdr:rowOff>
    </xdr:to>
    <xdr:pic>
      <xdr:nvPicPr>
        <xdr:cNvPr id="2" name="图片 1" descr="1c2aca2cd12c20ed767976ec18561ce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CECFC7">
                <a:alpha val="100000"/>
              </a:srgbClr>
            </a:clrFrom>
            <a:clrTo>
              <a:srgbClr val="CECFC7">
                <a:alpha val="100000"/>
                <a:alpha val="0"/>
              </a:srgbClr>
            </a:clrTo>
          </a:clrChange>
        </a:blip>
        <a:srcRect l="41110" t="42689" r="38806" b="30497"/>
        <a:stretch>
          <a:fillRect/>
        </a:stretch>
      </xdr:blipFill>
      <xdr:spPr>
        <a:xfrm>
          <a:off x="1139825" y="4965065"/>
          <a:ext cx="1100455" cy="1043305"/>
        </a:xfrm>
        <a:prstGeom prst="ellipse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0</xdr:rowOff>
    </xdr:from>
    <xdr:to>
      <xdr:col>4</xdr:col>
      <xdr:colOff>328295</xdr:colOff>
      <xdr:row>27</xdr:row>
      <xdr:rowOff>109855</xdr:rowOff>
    </xdr:to>
    <xdr:pic>
      <xdr:nvPicPr>
        <xdr:cNvPr id="2" name="图片 1" descr="1c2aca2cd12c20ed767976ec18561ce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CECFC7">
                <a:alpha val="100000"/>
              </a:srgbClr>
            </a:clrFrom>
            <a:clrTo>
              <a:srgbClr val="CECFC7">
                <a:alpha val="100000"/>
                <a:alpha val="0"/>
              </a:srgbClr>
            </a:clrTo>
          </a:clrChange>
        </a:blip>
        <a:srcRect l="41110" t="42689" r="38806" b="30497"/>
        <a:stretch>
          <a:fillRect/>
        </a:stretch>
      </xdr:blipFill>
      <xdr:spPr>
        <a:xfrm>
          <a:off x="2341880" y="5986145"/>
          <a:ext cx="1090930" cy="1009650"/>
        </a:xfrm>
        <a:prstGeom prst="ellipse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abSelected="1" topLeftCell="A13" workbookViewId="0">
      <selection activeCell="H24" sqref="H24"/>
    </sheetView>
  </sheetViews>
  <sheetFormatPr baseColWidth="10" defaultColWidth="9" defaultRowHeight="12"/>
  <cols>
    <col min="1" max="1" width="5.109375" style="49" customWidth="1"/>
    <col min="2" max="2" width="10.77734375" style="50" customWidth="1"/>
    <col min="3" max="3" width="13.6640625" style="50" customWidth="1"/>
    <col min="4" max="4" width="10.88671875" style="50" customWidth="1"/>
    <col min="5" max="5" width="10.88671875" style="49" customWidth="1"/>
    <col min="6" max="6" width="7.77734375" style="49" customWidth="1"/>
    <col min="7" max="7" width="14.77734375" style="51" customWidth="1"/>
    <col min="8" max="8" width="12.5546875" style="52" customWidth="1"/>
    <col min="9" max="9" width="26.44140625" style="53" customWidth="1"/>
    <col min="10" max="12" width="9" style="49" customWidth="1"/>
    <col min="13" max="16384" width="9" style="49"/>
  </cols>
  <sheetData>
    <row r="1" spans="1:11" ht="17.399999999999999">
      <c r="A1" s="92" t="s">
        <v>0</v>
      </c>
      <c r="B1" s="93"/>
      <c r="C1" s="93"/>
      <c r="D1" s="93"/>
      <c r="E1" s="93"/>
      <c r="F1" s="93"/>
      <c r="G1" s="93"/>
      <c r="H1" s="94"/>
    </row>
    <row r="2" spans="1:11" ht="25.05" customHeight="1">
      <c r="A2" s="95" t="s">
        <v>1</v>
      </c>
      <c r="B2" s="96"/>
      <c r="C2" s="96"/>
      <c r="D2" s="96"/>
      <c r="E2" s="96"/>
      <c r="F2" s="96"/>
      <c r="G2" s="96"/>
      <c r="H2" s="97"/>
    </row>
    <row r="3" spans="1:11" ht="20.399999999999999">
      <c r="A3" s="98" t="s">
        <v>2</v>
      </c>
      <c r="B3" s="98"/>
      <c r="C3" s="98"/>
      <c r="D3" s="98"/>
      <c r="E3" s="98"/>
      <c r="F3" s="98"/>
      <c r="G3" s="98"/>
      <c r="H3" s="99"/>
    </row>
    <row r="4" spans="1:11" ht="20.399999999999999">
      <c r="A4" s="100" t="s">
        <v>3</v>
      </c>
      <c r="B4" s="100"/>
      <c r="C4" s="100"/>
      <c r="D4" s="100"/>
      <c r="E4" s="100"/>
      <c r="F4" s="100"/>
      <c r="G4" s="100"/>
      <c r="H4" s="101"/>
      <c r="K4" s="85"/>
    </row>
    <row r="5" spans="1:11">
      <c r="A5" s="102"/>
      <c r="B5" s="102"/>
      <c r="C5" s="102"/>
      <c r="D5" s="102"/>
      <c r="E5" s="102" t="s">
        <v>4</v>
      </c>
      <c r="F5" s="102"/>
      <c r="G5" s="103" t="s">
        <v>5</v>
      </c>
      <c r="H5" s="104"/>
      <c r="I5" s="86"/>
      <c r="J5" s="10"/>
    </row>
    <row r="6" spans="1:11">
      <c r="A6" s="105"/>
      <c r="B6" s="105"/>
      <c r="C6" s="105"/>
      <c r="D6" s="105"/>
      <c r="E6" s="10" t="s">
        <v>6</v>
      </c>
      <c r="F6" s="10"/>
      <c r="G6" s="106" t="str">
        <f>G5</f>
        <v>JMBII20210507S-58</v>
      </c>
      <c r="H6" s="107"/>
      <c r="I6" s="86"/>
    </row>
    <row r="7" spans="1:11">
      <c r="A7" s="108"/>
      <c r="B7" s="108"/>
      <c r="C7" s="108"/>
      <c r="D7" s="108"/>
      <c r="E7" s="109" t="s">
        <v>7</v>
      </c>
      <c r="F7" s="109"/>
      <c r="G7" s="109"/>
      <c r="H7" s="55">
        <v>44323</v>
      </c>
    </row>
    <row r="8" spans="1:11">
      <c r="A8" s="108"/>
      <c r="B8" s="108"/>
      <c r="C8" s="108"/>
      <c r="D8" s="108"/>
      <c r="E8" s="109" t="s">
        <v>8</v>
      </c>
      <c r="F8" s="109"/>
      <c r="G8" s="109"/>
      <c r="H8" s="55">
        <f>H7</f>
        <v>44323</v>
      </c>
    </row>
    <row r="9" spans="1:11" ht="24" customHeight="1">
      <c r="A9" s="108" t="s">
        <v>9</v>
      </c>
      <c r="B9" s="108"/>
      <c r="C9" s="108"/>
      <c r="D9" s="108"/>
      <c r="E9" s="110" t="s">
        <v>10</v>
      </c>
      <c r="F9" s="110"/>
      <c r="G9" s="111"/>
      <c r="H9" s="112"/>
    </row>
    <row r="10" spans="1:11" ht="54.75" customHeight="1">
      <c r="A10" s="113" t="s">
        <v>11</v>
      </c>
      <c r="B10" s="113"/>
      <c r="C10" s="113"/>
      <c r="D10" s="113"/>
      <c r="E10" s="114" t="s">
        <v>12</v>
      </c>
      <c r="F10" s="114"/>
      <c r="G10" s="114"/>
      <c r="H10" s="54" t="s">
        <v>13</v>
      </c>
    </row>
    <row r="11" spans="1:11" ht="13.2">
      <c r="A11" s="105" t="s">
        <v>14</v>
      </c>
      <c r="B11" s="105"/>
      <c r="C11" s="105"/>
      <c r="D11" s="105"/>
      <c r="E11" s="109" t="s">
        <v>15</v>
      </c>
      <c r="F11" s="109"/>
      <c r="G11" s="115"/>
      <c r="H11" s="116"/>
      <c r="I11" s="87"/>
    </row>
    <row r="12" spans="1:11" ht="13.2">
      <c r="A12" s="56" t="s">
        <v>16</v>
      </c>
      <c r="B12" s="56"/>
      <c r="C12" s="57"/>
      <c r="D12" s="58"/>
      <c r="E12" s="109" t="s">
        <v>17</v>
      </c>
      <c r="F12" s="109"/>
      <c r="G12" s="115"/>
      <c r="H12" s="116"/>
      <c r="I12" s="87"/>
    </row>
    <row r="13" spans="1:11">
      <c r="A13" s="108" t="s">
        <v>18</v>
      </c>
      <c r="B13" s="108"/>
      <c r="C13" s="108"/>
      <c r="D13" s="108"/>
      <c r="E13" s="108"/>
      <c r="F13" s="108"/>
      <c r="G13" s="108"/>
      <c r="H13" s="117"/>
    </row>
    <row r="14" spans="1:11">
      <c r="A14" s="109" t="s">
        <v>19</v>
      </c>
      <c r="B14" s="118"/>
      <c r="C14" s="109"/>
      <c r="D14" s="109"/>
      <c r="E14" s="109"/>
      <c r="F14" s="109"/>
      <c r="G14" s="109"/>
      <c r="H14" s="119"/>
    </row>
    <row r="15" spans="1:11" s="46" customFormat="1" ht="16.95" customHeight="1">
      <c r="A15" s="15" t="s">
        <v>20</v>
      </c>
      <c r="B15" s="59" t="s">
        <v>21</v>
      </c>
      <c r="C15" s="120" t="s">
        <v>22</v>
      </c>
      <c r="D15" s="120"/>
      <c r="E15" s="121" t="s">
        <v>23</v>
      </c>
      <c r="F15" s="121"/>
      <c r="G15" s="12" t="s">
        <v>24</v>
      </c>
      <c r="H15" s="60" t="s">
        <v>25</v>
      </c>
      <c r="I15" s="53"/>
    </row>
    <row r="16" spans="1:11" s="46" customFormat="1" ht="33" customHeight="1">
      <c r="A16" s="11" t="s">
        <v>26</v>
      </c>
      <c r="B16" s="59" t="s">
        <v>27</v>
      </c>
      <c r="C16" s="122" t="s">
        <v>28</v>
      </c>
      <c r="D16" s="122"/>
      <c r="E16" s="123" t="s">
        <v>29</v>
      </c>
      <c r="F16" s="123"/>
      <c r="G16" s="61" t="s">
        <v>30</v>
      </c>
      <c r="H16" s="62" t="s">
        <v>31</v>
      </c>
      <c r="I16" s="53"/>
    </row>
    <row r="17" spans="1:14" s="47" customFormat="1" ht="28.05" customHeight="1">
      <c r="A17" s="16">
        <v>1</v>
      </c>
      <c r="B17" s="63">
        <v>84289090</v>
      </c>
      <c r="C17" s="124" t="s">
        <v>32</v>
      </c>
      <c r="D17" s="124"/>
      <c r="E17" s="64">
        <v>1</v>
      </c>
      <c r="F17" s="63" t="s">
        <v>33</v>
      </c>
      <c r="G17" s="16">
        <f>404000*1.07</f>
        <v>432280</v>
      </c>
      <c r="H17" s="65">
        <f>G17*E17</f>
        <v>432280</v>
      </c>
      <c r="I17" s="88"/>
    </row>
    <row r="18" spans="1:14" s="48" customFormat="1" ht="28.05" customHeight="1">
      <c r="A18" s="16">
        <v>2</v>
      </c>
      <c r="B18" s="63">
        <v>84305000</v>
      </c>
      <c r="C18" s="124" t="s">
        <v>34</v>
      </c>
      <c r="D18" s="124"/>
      <c r="E18" s="64">
        <v>1</v>
      </c>
      <c r="F18" s="63" t="s">
        <v>33</v>
      </c>
      <c r="G18" s="16">
        <f>502000*1.2</f>
        <v>602400</v>
      </c>
      <c r="H18" s="65">
        <f>G18*E18</f>
        <v>602400</v>
      </c>
      <c r="I18" s="88"/>
    </row>
    <row r="19" spans="1:14" ht="28.05" customHeight="1">
      <c r="A19" s="16">
        <v>3</v>
      </c>
      <c r="B19" s="63">
        <v>84305000</v>
      </c>
      <c r="C19" s="124" t="s">
        <v>35</v>
      </c>
      <c r="D19" s="124"/>
      <c r="E19" s="64">
        <v>1</v>
      </c>
      <c r="F19" s="63" t="s">
        <v>33</v>
      </c>
      <c r="G19" s="16">
        <f>502000*1.2</f>
        <v>602400</v>
      </c>
      <c r="H19" s="65">
        <f>G19*E19</f>
        <v>602400</v>
      </c>
      <c r="I19" s="86"/>
    </row>
    <row r="20" spans="1:14" s="47" customFormat="1" ht="24.9" customHeight="1">
      <c r="B20" s="27"/>
      <c r="C20" s="27"/>
      <c r="D20" s="27"/>
      <c r="E20" s="27"/>
      <c r="F20" s="27"/>
      <c r="G20" s="66"/>
      <c r="H20" s="67"/>
      <c r="I20" s="89"/>
    </row>
    <row r="21" spans="1:14" s="30" customFormat="1" ht="17.100000000000001" customHeight="1">
      <c r="A21" s="44" t="s">
        <v>36</v>
      </c>
      <c r="B21" s="68"/>
      <c r="C21" s="22"/>
      <c r="D21" s="22"/>
      <c r="E21" s="69">
        <f>SUM(E17:E19)</f>
        <v>3</v>
      </c>
      <c r="F21" s="69"/>
      <c r="G21" s="70"/>
      <c r="H21" s="71">
        <f>SUM(H17:H19)</f>
        <v>1637080</v>
      </c>
      <c r="I21" s="10"/>
      <c r="M21" s="90"/>
    </row>
    <row r="22" spans="1:14" s="46" customFormat="1">
      <c r="B22" s="72"/>
      <c r="C22" s="31"/>
      <c r="D22" s="73"/>
      <c r="E22" s="74"/>
      <c r="F22" s="74"/>
      <c r="G22" s="75" t="s">
        <v>37</v>
      </c>
      <c r="H22" s="76"/>
      <c r="I22" s="53"/>
    </row>
    <row r="23" spans="1:14" s="46" customFormat="1">
      <c r="B23" s="72"/>
      <c r="C23" s="31"/>
      <c r="D23" s="73"/>
      <c r="E23" s="74"/>
      <c r="F23" s="74"/>
      <c r="G23" s="75" t="s">
        <v>38</v>
      </c>
      <c r="H23" s="76">
        <v>22424.799999999999</v>
      </c>
      <c r="I23" s="53">
        <v>22424.799999999999</v>
      </c>
      <c r="M23" s="79"/>
    </row>
    <row r="24" spans="1:14" s="46" customFormat="1">
      <c r="B24" s="72"/>
      <c r="C24" s="31"/>
      <c r="D24" s="73"/>
      <c r="E24" s="74"/>
      <c r="F24" s="74"/>
      <c r="G24" s="75" t="s">
        <v>39</v>
      </c>
      <c r="H24" s="76">
        <v>0</v>
      </c>
      <c r="I24" s="53"/>
      <c r="M24" s="79"/>
    </row>
    <row r="25" spans="1:14" s="46" customFormat="1">
      <c r="B25" s="77" t="s">
        <v>40</v>
      </c>
      <c r="C25" s="31"/>
      <c r="D25" s="73"/>
      <c r="E25" s="74"/>
      <c r="F25" s="74"/>
      <c r="G25" s="78" t="s">
        <v>41</v>
      </c>
      <c r="H25" s="79">
        <f>H21+H23</f>
        <v>1659504.8</v>
      </c>
      <c r="I25" s="53"/>
      <c r="M25" s="79"/>
    </row>
    <row r="26" spans="1:14" s="46" customFormat="1">
      <c r="B26" s="31" t="s">
        <v>42</v>
      </c>
      <c r="E26" s="74"/>
      <c r="F26" s="74"/>
      <c r="G26" s="74"/>
      <c r="H26" s="79"/>
      <c r="I26" s="53"/>
      <c r="N26" s="79"/>
    </row>
    <row r="27" spans="1:14" s="46" customFormat="1">
      <c r="B27" s="72"/>
      <c r="E27" s="74"/>
      <c r="F27" s="74"/>
      <c r="G27" s="125">
        <f>H7</f>
        <v>44323</v>
      </c>
      <c r="H27" s="126"/>
      <c r="I27" s="53"/>
    </row>
    <row r="28" spans="1:14" s="46" customFormat="1">
      <c r="B28" s="72"/>
      <c r="C28" s="73"/>
      <c r="D28" s="73"/>
      <c r="G28" s="80"/>
      <c r="H28" s="9"/>
      <c r="I28" s="53"/>
    </row>
    <row r="29" spans="1:14" s="46" customFormat="1" ht="15.6">
      <c r="A29" s="81"/>
      <c r="B29" s="81"/>
      <c r="C29" s="82"/>
      <c r="D29" s="82"/>
      <c r="E29" s="81"/>
      <c r="F29" s="82"/>
      <c r="G29" s="81"/>
      <c r="H29" s="83"/>
      <c r="I29" s="91"/>
    </row>
    <row r="30" spans="1:14">
      <c r="C30" s="84"/>
      <c r="D30" s="84"/>
    </row>
    <row r="31" spans="1:14">
      <c r="C31" s="84"/>
      <c r="D31" s="84"/>
    </row>
    <row r="32" spans="1:14">
      <c r="C32" s="84"/>
      <c r="D32" s="84"/>
    </row>
    <row r="33" spans="3:4">
      <c r="C33" s="84"/>
      <c r="D33" s="84"/>
    </row>
    <row r="34" spans="3:4">
      <c r="C34" s="84"/>
      <c r="D34" s="84"/>
    </row>
    <row r="35" spans="3:4">
      <c r="C35" s="84"/>
      <c r="D35" s="84"/>
    </row>
    <row r="36" spans="3:4">
      <c r="C36" s="84"/>
      <c r="D36" s="84"/>
    </row>
    <row r="37" spans="3:4">
      <c r="C37" s="84"/>
      <c r="D37" s="84"/>
    </row>
    <row r="38" spans="3:4">
      <c r="C38" s="84"/>
      <c r="D38" s="84"/>
    </row>
    <row r="39" spans="3:4">
      <c r="C39" s="84"/>
      <c r="D39" s="84"/>
    </row>
    <row r="40" spans="3:4">
      <c r="C40" s="84"/>
      <c r="D40" s="84"/>
    </row>
    <row r="41" spans="3:4">
      <c r="C41" s="84"/>
      <c r="D41" s="84"/>
    </row>
    <row r="42" spans="3:4">
      <c r="C42" s="84"/>
      <c r="D42" s="84"/>
    </row>
    <row r="43" spans="3:4">
      <c r="C43" s="84"/>
      <c r="D43" s="84"/>
    </row>
    <row r="44" spans="3:4">
      <c r="C44" s="84"/>
      <c r="D44" s="84"/>
    </row>
    <row r="45" spans="3:4">
      <c r="C45" s="84"/>
      <c r="D45" s="84"/>
    </row>
    <row r="46" spans="3:4">
      <c r="C46" s="84"/>
      <c r="D46" s="84"/>
    </row>
    <row r="47" spans="3:4">
      <c r="C47" s="84"/>
      <c r="D47" s="84"/>
    </row>
    <row r="48" spans="3:4">
      <c r="C48" s="84"/>
      <c r="D48" s="84"/>
    </row>
    <row r="49" spans="3:4">
      <c r="C49" s="84"/>
      <c r="D49" s="84"/>
    </row>
    <row r="50" spans="3:4">
      <c r="C50" s="84"/>
      <c r="D50" s="84"/>
    </row>
    <row r="51" spans="3:4">
      <c r="C51" s="84"/>
      <c r="D51" s="84"/>
    </row>
    <row r="52" spans="3:4">
      <c r="C52" s="84"/>
      <c r="D52" s="84"/>
    </row>
    <row r="53" spans="3:4">
      <c r="C53" s="84"/>
      <c r="D53" s="84"/>
    </row>
    <row r="54" spans="3:4">
      <c r="C54" s="84"/>
      <c r="D54" s="84"/>
    </row>
    <row r="55" spans="3:4">
      <c r="C55" s="84"/>
      <c r="D55" s="84"/>
    </row>
    <row r="56" spans="3:4">
      <c r="C56" s="84"/>
      <c r="D56" s="84"/>
    </row>
    <row r="57" spans="3:4">
      <c r="C57" s="84"/>
      <c r="D57" s="84"/>
    </row>
    <row r="58" spans="3:4">
      <c r="C58" s="84"/>
      <c r="D58" s="84"/>
    </row>
    <row r="59" spans="3:4">
      <c r="C59" s="84"/>
      <c r="D59" s="84"/>
    </row>
    <row r="60" spans="3:4">
      <c r="C60" s="84"/>
      <c r="D60" s="84"/>
    </row>
    <row r="61" spans="3:4">
      <c r="C61" s="84"/>
      <c r="D61" s="84"/>
    </row>
    <row r="62" spans="3:4">
      <c r="C62" s="84"/>
      <c r="D62" s="84"/>
    </row>
    <row r="63" spans="3:4">
      <c r="C63" s="84"/>
      <c r="D63" s="84"/>
    </row>
    <row r="64" spans="3:4">
      <c r="C64" s="84"/>
      <c r="D64" s="84"/>
    </row>
    <row r="65" spans="3:4">
      <c r="C65" s="84"/>
      <c r="D65" s="84"/>
    </row>
    <row r="66" spans="3:4">
      <c r="C66" s="84"/>
      <c r="D66" s="84"/>
    </row>
    <row r="67" spans="3:4">
      <c r="C67" s="84"/>
      <c r="D67" s="84"/>
    </row>
    <row r="68" spans="3:4">
      <c r="C68" s="84"/>
      <c r="D68" s="84"/>
    </row>
    <row r="69" spans="3:4">
      <c r="C69" s="84"/>
      <c r="D69" s="84"/>
    </row>
    <row r="70" spans="3:4">
      <c r="C70" s="84"/>
      <c r="D70" s="84"/>
    </row>
    <row r="71" spans="3:4">
      <c r="C71" s="84"/>
      <c r="D71" s="84"/>
    </row>
    <row r="72" spans="3:4">
      <c r="C72" s="84"/>
      <c r="D72" s="84"/>
    </row>
    <row r="73" spans="3:4">
      <c r="C73" s="84"/>
      <c r="D73" s="84"/>
    </row>
    <row r="74" spans="3:4">
      <c r="C74" s="84"/>
      <c r="D74" s="84"/>
    </row>
    <row r="75" spans="3:4">
      <c r="C75" s="84"/>
      <c r="D75" s="84"/>
    </row>
    <row r="76" spans="3:4">
      <c r="C76" s="84"/>
      <c r="D76" s="84"/>
    </row>
    <row r="77" spans="3:4">
      <c r="C77" s="84"/>
      <c r="D77" s="84"/>
    </row>
    <row r="78" spans="3:4">
      <c r="C78" s="84"/>
      <c r="D78" s="84"/>
    </row>
    <row r="79" spans="3:4">
      <c r="C79" s="84"/>
      <c r="D79" s="84"/>
    </row>
    <row r="80" spans="3:4">
      <c r="C80" s="84"/>
      <c r="D80" s="84"/>
    </row>
    <row r="81" spans="3:4">
      <c r="C81" s="84"/>
      <c r="D81" s="84"/>
    </row>
    <row r="82" spans="3:4">
      <c r="C82" s="84"/>
      <c r="D82" s="84"/>
    </row>
    <row r="83" spans="3:4">
      <c r="C83" s="84"/>
      <c r="D83" s="84"/>
    </row>
    <row r="84" spans="3:4">
      <c r="C84" s="84"/>
      <c r="D84" s="84"/>
    </row>
    <row r="85" spans="3:4">
      <c r="C85" s="84"/>
      <c r="D85" s="84"/>
    </row>
    <row r="86" spans="3:4">
      <c r="C86" s="84"/>
      <c r="D86" s="84"/>
    </row>
    <row r="87" spans="3:4">
      <c r="C87" s="84"/>
      <c r="D87" s="84"/>
    </row>
  </sheetData>
  <mergeCells count="34">
    <mergeCell ref="G27:H27"/>
    <mergeCell ref="C16:D16"/>
    <mergeCell ref="E16:F16"/>
    <mergeCell ref="C17:D17"/>
    <mergeCell ref="C18:D18"/>
    <mergeCell ref="C19:D19"/>
    <mergeCell ref="A13:B13"/>
    <mergeCell ref="C13:H13"/>
    <mergeCell ref="A14:H14"/>
    <mergeCell ref="C15:D15"/>
    <mergeCell ref="E15:F15"/>
    <mergeCell ref="A11:D11"/>
    <mergeCell ref="E11:F11"/>
    <mergeCell ref="G11:H11"/>
    <mergeCell ref="E12:F12"/>
    <mergeCell ref="G12:H12"/>
    <mergeCell ref="A9:D9"/>
    <mergeCell ref="E9:F9"/>
    <mergeCell ref="G9:H9"/>
    <mergeCell ref="A10:D10"/>
    <mergeCell ref="E10:G10"/>
    <mergeCell ref="A6:D6"/>
    <mergeCell ref="G6:H6"/>
    <mergeCell ref="A7:D7"/>
    <mergeCell ref="E7:G7"/>
    <mergeCell ref="A8:D8"/>
    <mergeCell ref="E8:G8"/>
    <mergeCell ref="A1:H1"/>
    <mergeCell ref="A2:H2"/>
    <mergeCell ref="A3:H3"/>
    <mergeCell ref="A4:H4"/>
    <mergeCell ref="A5:D5"/>
    <mergeCell ref="E5:F5"/>
    <mergeCell ref="G5:H5"/>
  </mergeCells>
  <pageMargins left="0.7" right="0.7" top="0.75" bottom="0.75" header="0.3" footer="0.3"/>
  <pageSetup paperSize="9" orientation="portrait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34" sqref="F34"/>
    </sheetView>
  </sheetViews>
  <sheetFormatPr baseColWidth="10" defaultColWidth="6.5546875" defaultRowHeight="14.4"/>
  <cols>
    <col min="1" max="1" width="6.33203125" style="3" customWidth="1"/>
    <col min="2" max="2" width="13.88671875" style="3" customWidth="1"/>
    <col min="3" max="3" width="12.33203125" style="3" customWidth="1"/>
    <col min="4" max="4" width="10.6640625" style="4" customWidth="1"/>
    <col min="5" max="5" width="10.21875" style="4" customWidth="1"/>
    <col min="6" max="6" width="7.77734375" style="5" customWidth="1"/>
    <col min="7" max="7" width="7.6640625" style="6" customWidth="1"/>
    <col min="8" max="8" width="9.88671875" style="7" customWidth="1"/>
    <col min="9" max="9" width="8.5546875" style="3" customWidth="1"/>
    <col min="10" max="16384" width="6.5546875" style="3"/>
  </cols>
  <sheetData>
    <row r="1" spans="1:9" ht="17.399999999999999">
      <c r="A1" s="93" t="str">
        <f>Invoice!A1</f>
        <v>BEMORAL INTERNATIONAL INVESTMENT LIMITED</v>
      </c>
      <c r="B1" s="93"/>
      <c r="C1" s="93"/>
      <c r="D1" s="93"/>
      <c r="E1" s="94"/>
      <c r="F1" s="92"/>
      <c r="G1" s="93"/>
      <c r="H1" s="93"/>
      <c r="I1" s="93"/>
    </row>
    <row r="2" spans="1:9" ht="36" customHeight="1">
      <c r="A2" s="95" t="str">
        <f>Invoice!A2</f>
        <v>Add.: Rm.1501, Grand Millennium Plaza (Lower Block), 181 Queen's Road Central, Hong Kong.                                                          
 Contact:Xu Yafang       E-MAIL: xuyafang@jchxmc.com      TEL:+86 010 8320 3999 - 9726</v>
      </c>
      <c r="B2" s="95"/>
      <c r="C2" s="95"/>
      <c r="D2" s="95"/>
      <c r="E2" s="127"/>
      <c r="F2" s="95"/>
      <c r="G2" s="95"/>
      <c r="H2" s="95"/>
      <c r="I2" s="95"/>
    </row>
    <row r="3" spans="1:9" ht="17.399999999999999">
      <c r="A3" s="93" t="s">
        <v>43</v>
      </c>
      <c r="B3" s="93"/>
      <c r="C3" s="93"/>
      <c r="D3" s="93"/>
      <c r="E3" s="94"/>
      <c r="F3" s="92"/>
      <c r="G3" s="93"/>
      <c r="H3" s="93"/>
      <c r="I3" s="93"/>
    </row>
    <row r="4" spans="1:9" ht="17.399999999999999">
      <c r="A4" s="128" t="s">
        <v>44</v>
      </c>
      <c r="B4" s="93"/>
      <c r="C4" s="93"/>
      <c r="D4" s="93"/>
      <c r="E4" s="94"/>
      <c r="F4" s="92"/>
      <c r="G4" s="93"/>
      <c r="H4" s="93"/>
      <c r="I4" s="93"/>
    </row>
    <row r="5" spans="1:9" ht="12" customHeight="1">
      <c r="A5" s="129"/>
      <c r="B5" s="129"/>
      <c r="C5" s="129"/>
      <c r="D5" s="129"/>
      <c r="E5" s="130" t="s">
        <v>45</v>
      </c>
      <c r="F5" s="130"/>
      <c r="G5" s="103" t="str">
        <f>Invoice!G5</f>
        <v>JMBII20210507S-58</v>
      </c>
      <c r="H5" s="103"/>
      <c r="I5" s="103"/>
    </row>
    <row r="6" spans="1:9" ht="12" customHeight="1">
      <c r="A6" s="105"/>
      <c r="B6" s="105"/>
      <c r="C6" s="105"/>
      <c r="D6" s="105"/>
      <c r="E6" s="8" t="s">
        <v>6</v>
      </c>
      <c r="F6" s="9"/>
      <c r="G6" s="106" t="str">
        <f>G5</f>
        <v>JMBII20210507S-58</v>
      </c>
      <c r="H6" s="106"/>
      <c r="I6" s="106"/>
    </row>
    <row r="7" spans="1:9">
      <c r="A7" s="131"/>
      <c r="B7" s="108"/>
      <c r="C7" s="108"/>
      <c r="D7" s="108"/>
      <c r="E7" s="119" t="s">
        <v>46</v>
      </c>
      <c r="F7" s="109"/>
      <c r="G7" s="109"/>
      <c r="H7" s="132">
        <f>Invoice!H7</f>
        <v>44323</v>
      </c>
      <c r="I7" s="132"/>
    </row>
    <row r="8" spans="1:9">
      <c r="A8" s="108"/>
      <c r="B8" s="108"/>
      <c r="C8" s="108"/>
      <c r="D8" s="108"/>
      <c r="E8" s="119" t="s">
        <v>8</v>
      </c>
      <c r="F8" s="109"/>
      <c r="G8" s="109"/>
      <c r="H8" s="132">
        <f>Invoice!H8</f>
        <v>44323</v>
      </c>
      <c r="I8" s="132"/>
    </row>
    <row r="9" spans="1:9" ht="27.75" customHeight="1">
      <c r="A9" s="105" t="s">
        <v>9</v>
      </c>
      <c r="B9" s="105"/>
      <c r="C9" s="105"/>
      <c r="D9" s="105"/>
      <c r="E9" s="119" t="s">
        <v>10</v>
      </c>
      <c r="F9" s="109"/>
      <c r="G9" s="109"/>
      <c r="H9" s="133" t="s">
        <v>13</v>
      </c>
      <c r="I9" s="133"/>
    </row>
    <row r="10" spans="1:9" ht="66" customHeight="1">
      <c r="A10" s="108" t="s">
        <v>47</v>
      </c>
      <c r="B10" s="108"/>
      <c r="C10" s="108"/>
      <c r="D10" s="108"/>
      <c r="E10" s="134" t="s">
        <v>48</v>
      </c>
      <c r="F10" s="114"/>
      <c r="G10" s="114"/>
      <c r="H10" s="133" t="s">
        <v>49</v>
      </c>
      <c r="I10" s="133"/>
    </row>
    <row r="11" spans="1:9">
      <c r="A11" s="108" t="s">
        <v>14</v>
      </c>
      <c r="B11" s="108"/>
      <c r="C11" s="108"/>
      <c r="D11" s="108"/>
      <c r="E11" s="119" t="s">
        <v>15</v>
      </c>
      <c r="F11" s="109"/>
      <c r="G11" s="135"/>
      <c r="H11" s="135"/>
      <c r="I11" s="135"/>
    </row>
    <row r="12" spans="1:9">
      <c r="A12" s="108" t="s">
        <v>16</v>
      </c>
      <c r="B12" s="108"/>
      <c r="C12" s="108"/>
      <c r="D12" s="108"/>
      <c r="E12" s="119" t="s">
        <v>17</v>
      </c>
      <c r="F12" s="109"/>
      <c r="G12" s="135"/>
      <c r="H12" s="135"/>
      <c r="I12" s="135"/>
    </row>
    <row r="13" spans="1:9">
      <c r="A13" s="109" t="s">
        <v>50</v>
      </c>
      <c r="B13" s="109"/>
      <c r="C13" s="136"/>
      <c r="D13" s="136"/>
      <c r="E13" s="136"/>
      <c r="F13" s="136"/>
      <c r="G13" s="136"/>
      <c r="H13" s="136"/>
      <c r="I13" s="136"/>
    </row>
    <row r="14" spans="1:9">
      <c r="A14" s="109" t="s">
        <v>19</v>
      </c>
      <c r="B14" s="109"/>
      <c r="C14" s="109"/>
      <c r="D14" s="109"/>
      <c r="E14" s="119"/>
      <c r="F14" s="108"/>
      <c r="G14" s="109"/>
      <c r="H14" s="109"/>
      <c r="I14" s="109"/>
    </row>
    <row r="15" spans="1:9" ht="21" customHeight="1">
      <c r="A15" s="11" t="s">
        <v>51</v>
      </c>
      <c r="B15" s="122" t="s">
        <v>22</v>
      </c>
      <c r="C15" s="122"/>
      <c r="D15" s="12" t="s">
        <v>52</v>
      </c>
      <c r="E15" s="12" t="s">
        <v>53</v>
      </c>
      <c r="F15" s="11" t="s">
        <v>54</v>
      </c>
      <c r="G15" s="13" t="s">
        <v>55</v>
      </c>
      <c r="H15" s="137" t="s">
        <v>56</v>
      </c>
      <c r="I15" s="121"/>
    </row>
    <row r="16" spans="1:9" ht="30" customHeight="1">
      <c r="A16" s="11" t="s">
        <v>26</v>
      </c>
      <c r="B16" s="122" t="s">
        <v>28</v>
      </c>
      <c r="C16" s="122"/>
      <c r="D16" s="12" t="s">
        <v>57</v>
      </c>
      <c r="E16" s="12" t="s">
        <v>58</v>
      </c>
      <c r="F16" s="11" t="s">
        <v>59</v>
      </c>
      <c r="G16" s="14" t="s">
        <v>60</v>
      </c>
      <c r="H16" s="121" t="s">
        <v>61</v>
      </c>
      <c r="I16" s="121"/>
    </row>
    <row r="17" spans="1:9" s="1" customFormat="1" ht="28.95" customHeight="1">
      <c r="A17" s="16">
        <v>1</v>
      </c>
      <c r="B17" s="138" t="str">
        <f>Invoice!C17</f>
        <v>Charmec MC 605 
D(V), DJ489</v>
      </c>
      <c r="C17" s="139"/>
      <c r="D17" s="17">
        <v>16600</v>
      </c>
      <c r="E17" s="17">
        <v>16600</v>
      </c>
      <c r="F17" s="18">
        <v>62</v>
      </c>
      <c r="G17" s="19">
        <v>1</v>
      </c>
      <c r="H17" s="140" t="s">
        <v>62</v>
      </c>
      <c r="I17" s="141"/>
    </row>
    <row r="18" spans="1:9" s="2" customFormat="1" ht="28.95" customHeight="1">
      <c r="A18" s="16">
        <v>2</v>
      </c>
      <c r="B18" s="138" t="str">
        <f>Invoice!C18</f>
        <v>Scamec 2000 M, FB255</v>
      </c>
      <c r="C18" s="139"/>
      <c r="D18" s="17">
        <v>25000</v>
      </c>
      <c r="E18" s="17">
        <v>25000</v>
      </c>
      <c r="F18" s="18">
        <v>91</v>
      </c>
      <c r="G18" s="19">
        <v>1</v>
      </c>
      <c r="H18" s="140" t="s">
        <v>63</v>
      </c>
      <c r="I18" s="141"/>
    </row>
    <row r="19" spans="1:9" ht="28.95" customHeight="1">
      <c r="A19" s="16">
        <v>3</v>
      </c>
      <c r="B19" s="138" t="str">
        <f>Invoice!C19</f>
        <v>Scamec 2000 M, FB256</v>
      </c>
      <c r="C19" s="139"/>
      <c r="D19" s="17">
        <v>25000</v>
      </c>
      <c r="E19" s="17">
        <v>25000</v>
      </c>
      <c r="F19" s="18">
        <v>91</v>
      </c>
      <c r="G19" s="19">
        <v>1</v>
      </c>
      <c r="H19" s="140" t="s">
        <v>63</v>
      </c>
      <c r="I19" s="141"/>
    </row>
    <row r="20" spans="1:9">
      <c r="E20" s="20"/>
    </row>
    <row r="21" spans="1:9" ht="22.8">
      <c r="A21" s="21" t="s">
        <v>36</v>
      </c>
      <c r="B21" s="22"/>
      <c r="C21" s="22"/>
      <c r="D21" s="23">
        <f>SUM(D17:D20)</f>
        <v>66600</v>
      </c>
      <c r="E21" s="23">
        <f>SUM(E17:E20)</f>
        <v>66600</v>
      </c>
      <c r="F21" s="24">
        <f>SUM(F17:F20)</f>
        <v>244</v>
      </c>
      <c r="G21" s="25">
        <f>SUM(G17:G20)</f>
        <v>3</v>
      </c>
      <c r="H21" s="25">
        <f>SUM(H17:H20)</f>
        <v>0</v>
      </c>
      <c r="I21" s="44"/>
    </row>
    <row r="22" spans="1:9" ht="18" customHeight="1">
      <c r="A22" s="26"/>
      <c r="B22" s="27"/>
      <c r="C22" s="27"/>
      <c r="D22" s="20"/>
      <c r="E22" s="20"/>
      <c r="F22" s="28"/>
      <c r="G22" s="29"/>
      <c r="H22" s="29"/>
      <c r="I22" s="28"/>
    </row>
    <row r="23" spans="1:9">
      <c r="A23" s="30"/>
      <c r="B23" s="31" t="s">
        <v>40</v>
      </c>
      <c r="C23" s="31"/>
      <c r="D23" s="142"/>
      <c r="E23" s="142"/>
      <c r="F23" s="32"/>
      <c r="G23" s="33"/>
      <c r="H23" s="33"/>
      <c r="I23" s="45"/>
    </row>
    <row r="24" spans="1:9">
      <c r="A24" s="30"/>
      <c r="B24" s="31" t="s">
        <v>42</v>
      </c>
      <c r="C24" s="31"/>
      <c r="D24" s="142"/>
      <c r="E24" s="142"/>
      <c r="F24" s="143">
        <f>H7</f>
        <v>44323</v>
      </c>
      <c r="G24" s="143"/>
      <c r="H24" s="143"/>
      <c r="I24" s="143"/>
    </row>
    <row r="25" spans="1:9">
      <c r="A25" s="34"/>
      <c r="B25" s="35"/>
      <c r="C25" s="35"/>
      <c r="D25" s="36"/>
      <c r="E25" s="36"/>
      <c r="F25" s="37"/>
      <c r="G25" s="38"/>
      <c r="H25" s="38"/>
      <c r="I25" s="34"/>
    </row>
    <row r="26" spans="1:9" ht="15.6">
      <c r="A26" s="39"/>
      <c r="B26" s="40"/>
      <c r="C26" s="40"/>
      <c r="D26" s="41"/>
      <c r="E26" s="41"/>
      <c r="F26" s="42"/>
      <c r="G26" s="43"/>
      <c r="H26" s="43"/>
      <c r="I26" s="39"/>
    </row>
  </sheetData>
  <mergeCells count="43">
    <mergeCell ref="D23:E23"/>
    <mergeCell ref="D24:E24"/>
    <mergeCell ref="F24:I24"/>
    <mergeCell ref="B17:C17"/>
    <mergeCell ref="H17:I17"/>
    <mergeCell ref="B18:C18"/>
    <mergeCell ref="H18:I18"/>
    <mergeCell ref="B19:C19"/>
    <mergeCell ref="H19:I19"/>
    <mergeCell ref="A14:I14"/>
    <mergeCell ref="B15:C15"/>
    <mergeCell ref="H15:I15"/>
    <mergeCell ref="B16:C16"/>
    <mergeCell ref="H16:I16"/>
    <mergeCell ref="A12:D12"/>
    <mergeCell ref="E12:F12"/>
    <mergeCell ref="G12:I12"/>
    <mergeCell ref="A13:B13"/>
    <mergeCell ref="C13:I13"/>
    <mergeCell ref="A10:D10"/>
    <mergeCell ref="E10:G10"/>
    <mergeCell ref="H10:I10"/>
    <mergeCell ref="A11:D11"/>
    <mergeCell ref="E11:F11"/>
    <mergeCell ref="G11:I11"/>
    <mergeCell ref="A8:D8"/>
    <mergeCell ref="E8:G8"/>
    <mergeCell ref="H8:I8"/>
    <mergeCell ref="A9:D9"/>
    <mergeCell ref="E9:G9"/>
    <mergeCell ref="H9:I9"/>
    <mergeCell ref="A6:D6"/>
    <mergeCell ref="G6:I6"/>
    <mergeCell ref="A7:D7"/>
    <mergeCell ref="E7:G7"/>
    <mergeCell ref="H7:I7"/>
    <mergeCell ref="A1:I1"/>
    <mergeCell ref="A2:I2"/>
    <mergeCell ref="A3:I3"/>
    <mergeCell ref="A4:I4"/>
    <mergeCell ref="A5:D5"/>
    <mergeCell ref="E5:F5"/>
    <mergeCell ref="G5:I5"/>
  </mergeCells>
  <pageMargins left="0.7" right="0.7" top="0.75" bottom="0.75" header="0.3" footer="0.3"/>
  <pageSetup paperSize="9" orientation="portrait" horizontalDpi="2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Invoice</vt:lpstr>
      <vt:lpstr>Packing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MRDCLUBL-CINA</cp:lastModifiedBy>
  <dcterms:created xsi:type="dcterms:W3CDTF">2021-01-19T10:10:00Z</dcterms:created>
  <dcterms:modified xsi:type="dcterms:W3CDTF">2021-05-14T08:29:22Z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  <property fmtid="{D5CDD505-2E9C-101B-9397-08002B2CF9AE}" pid="3" name="KSOReadingLayout">
    <vt:bool>true</vt:bool>
  </property>
</Properties>
</file>