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报关箱单" sheetId="1" r:id="rId1"/>
    <sheet name="清关发票" sheetId="2" r:id="rId2"/>
  </sheets>
  <externalReferences>
    <externalReference r:id="rId3"/>
    <externalReference r:id="rId4"/>
  </externalReferences>
  <definedNames>
    <definedName name="_xlnm._FilterDatabase" localSheetId="0" hidden="1">报关箱单!$A$17:$I$131</definedName>
  </definedNames>
  <calcPr calcId="144525"/>
</workbook>
</file>

<file path=xl/sharedStrings.xml><?xml version="1.0" encoding="utf-8"?>
<sst xmlns="http://schemas.openxmlformats.org/spreadsheetml/2006/main" count="81" uniqueCount="57">
  <si>
    <t>LIST OF PACKAGES</t>
  </si>
  <si>
    <t>箱件清单</t>
  </si>
  <si>
    <t>项目名称：刚果金 KAMOA PROJECT</t>
  </si>
  <si>
    <t>发票号:</t>
  </si>
  <si>
    <t>PROJECT: KAMOA PROJECT</t>
  </si>
  <si>
    <t>2) INVOICE NO.:</t>
  </si>
  <si>
    <t>由中国上海运至刚果共和国</t>
  </si>
  <si>
    <r>
      <rPr>
        <b/>
        <sz val="9"/>
        <rFont val="Lingoes Unicode"/>
        <charset val="134"/>
      </rPr>
      <t>日期</t>
    </r>
    <r>
      <rPr>
        <b/>
        <sz val="9"/>
        <rFont val="Times New Roman"/>
        <charset val="134"/>
      </rPr>
      <t>:</t>
    </r>
  </si>
  <si>
    <t>3) INVOICE DATE:</t>
  </si>
  <si>
    <t>TO: JIMOND MINING MANAGEMENT COMPANY SARL</t>
  </si>
  <si>
    <t>4) P.O.L.:</t>
  </si>
  <si>
    <t>CHINA</t>
  </si>
  <si>
    <t>ADDRESS: Kakula Site du projet | Kamoa Copper SA
Kolwezi  | The Democratic Republic of the Congo
Consignee: Raymon Zhang Cell: +243 821355338 E-mail: zhangran@jchxmc.com</t>
  </si>
  <si>
    <t>5) ORIGIN OF COUNTRY</t>
  </si>
  <si>
    <t>6) SHIPPING MARK: BMT</t>
  </si>
  <si>
    <t>7) VESSEL:</t>
  </si>
  <si>
    <t>8) TERMS: CIF</t>
  </si>
  <si>
    <t>9) B/L NO.:</t>
  </si>
  <si>
    <t>10) TOTAL:</t>
  </si>
  <si>
    <t>DETAILS AS FOLLOWING</t>
  </si>
  <si>
    <r>
      <rPr>
        <b/>
        <sz val="9"/>
        <rFont val="Lingoes Unicode"/>
        <charset val="134"/>
      </rPr>
      <t>序号</t>
    </r>
  </si>
  <si>
    <t>货物名称</t>
  </si>
  <si>
    <r>
      <rPr>
        <b/>
        <sz val="9"/>
        <rFont val="Lingoes Unicode"/>
        <charset val="134"/>
      </rPr>
      <t>毛重</t>
    </r>
  </si>
  <si>
    <r>
      <rPr>
        <b/>
        <sz val="9"/>
        <rFont val="Lingoes Unicode"/>
        <charset val="134"/>
      </rPr>
      <t>净重</t>
    </r>
  </si>
  <si>
    <r>
      <rPr>
        <b/>
        <sz val="9"/>
        <rFont val="Lingoes Unicode"/>
        <charset val="134"/>
      </rPr>
      <t>体积</t>
    </r>
  </si>
  <si>
    <r>
      <rPr>
        <b/>
        <sz val="9"/>
        <rFont val="Lingoes Unicode"/>
        <charset val="134"/>
      </rPr>
      <t>包装件数</t>
    </r>
  </si>
  <si>
    <r>
      <rPr>
        <b/>
        <sz val="9"/>
        <rFont val="宋体"/>
        <charset val="134"/>
      </rPr>
      <t>数量</t>
    </r>
  </si>
  <si>
    <t>ITEM NO.</t>
  </si>
  <si>
    <t>DESCRIPTION OF GOODS</t>
  </si>
  <si>
    <t>G.W.(KG)</t>
  </si>
  <si>
    <t>N. W.(KG)</t>
  </si>
  <si>
    <t>VOL. (CBM)</t>
  </si>
  <si>
    <t>NO. OF PKGS</t>
  </si>
  <si>
    <t>QTY</t>
  </si>
  <si>
    <t>TOTAL</t>
  </si>
  <si>
    <t>SIGNATURE:</t>
  </si>
  <si>
    <t>DATE:</t>
  </si>
  <si>
    <t>BEIJING MENERGY TRADING LIMITED</t>
  </si>
  <si>
    <t>Add.: PROCUREMENT CENTER, 8F, JINCHENGXIN BUILDING, WUQUAN ROAD, FENGTAI DISTRICT,  Post code: 100070, BEIJING, CHINA                                                          
 Contact:Jie Wang        E-MAIL: wangjie@jchxmc.com      CELL PHONE:0086-13051885722</t>
  </si>
  <si>
    <t>北京众诚城商贸有限公司</t>
  </si>
  <si>
    <t>COMMERCIAL INVOICE</t>
  </si>
  <si>
    <r>
      <rPr>
        <b/>
        <u/>
        <sz val="16"/>
        <rFont val="宋体"/>
        <charset val="134"/>
      </rPr>
      <t>商业发票</t>
    </r>
  </si>
  <si>
    <r>
      <rPr>
        <b/>
        <sz val="9"/>
        <rFont val="宋体"/>
        <charset val="134"/>
      </rPr>
      <t>发票号</t>
    </r>
    <r>
      <rPr>
        <b/>
        <sz val="9"/>
        <rFont val="Times New Roman"/>
        <charset val="134"/>
      </rPr>
      <t>:</t>
    </r>
  </si>
  <si>
    <r>
      <rPr>
        <b/>
        <sz val="9"/>
        <rFont val="宋体"/>
        <charset val="134"/>
      </rPr>
      <t>日期</t>
    </r>
    <r>
      <rPr>
        <b/>
        <sz val="9"/>
        <rFont val="Times New Roman"/>
        <charset val="134"/>
      </rPr>
      <t>:</t>
    </r>
  </si>
  <si>
    <t>SHANGHAI, CHINA</t>
  </si>
  <si>
    <t>10) TOTAL AMOUNT:</t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</si>
  <si>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</si>
  <si>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商品编码</t>
    </r>
  </si>
  <si>
    <r>
      <rPr>
        <b/>
        <sz val="9"/>
        <rFont val="宋体"/>
        <charset val="134"/>
      </rPr>
      <t>单价</t>
    </r>
  </si>
  <si>
    <r>
      <rPr>
        <b/>
        <sz val="9"/>
        <rFont val="宋体"/>
        <charset val="134"/>
      </rPr>
      <t>总价</t>
    </r>
  </si>
  <si>
    <t>HS CODE</t>
  </si>
  <si>
    <t>UNIT PRICE(USD)
FOB</t>
  </si>
  <si>
    <t>AMOUNT (USD)
FOB</t>
  </si>
  <si>
    <r>
      <rPr>
        <b/>
        <sz val="9"/>
        <rFont val="宋体"/>
        <charset val="134"/>
      </rPr>
      <t>其中</t>
    </r>
  </si>
  <si>
    <r>
      <rPr>
        <b/>
        <sz val="9"/>
        <rFont val="宋体"/>
        <charset val="134"/>
      </rPr>
      <t>运费</t>
    </r>
    <r>
      <rPr>
        <b/>
        <sz val="9"/>
        <rFont val="Times New Roman"/>
        <charset val="134"/>
      </rPr>
      <t>FREIGHT</t>
    </r>
  </si>
  <si>
    <r>
      <rPr>
        <b/>
        <sz val="9"/>
        <rFont val="宋体"/>
        <charset val="134"/>
      </rPr>
      <t>保费</t>
    </r>
    <r>
      <rPr>
        <b/>
        <sz val="9"/>
        <rFont val="Times New Roman"/>
        <charset val="134"/>
      </rPr>
      <t>INSURANCE</t>
    </r>
  </si>
  <si>
    <t>CIF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</si>
</sst>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#,##0.00_ "/>
    <numFmt numFmtId="178" formatCode="0.00_ "/>
    <numFmt numFmtId="179" formatCode="m/d/yyyy;@"/>
    <numFmt numFmtId="180" formatCode="[$-409]d/mmm/yy;@"/>
    <numFmt numFmtId="181" formatCode="0_ "/>
    <numFmt numFmtId="182" formatCode="[$-409]d\-mmm\-yy;@"/>
  </numFmts>
  <fonts count="37">
    <font>
      <sz val="11"/>
      <color indexed="8"/>
      <name val="宋体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6"/>
      <name val="Times New Roman"/>
      <charset val="134"/>
    </font>
    <font>
      <b/>
      <sz val="14"/>
      <name val="宋体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b/>
      <sz val="9"/>
      <name val="宋体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VNI-Helve-Condense"/>
      <charset val="134"/>
    </font>
    <font>
      <b/>
      <u/>
      <sz val="16"/>
      <name val="宋体"/>
      <charset val="134"/>
    </font>
    <font>
      <b/>
      <sz val="9"/>
      <name val="Lingoes Unicod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6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8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4" fillId="0" borderId="0"/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0" borderId="0">
      <alignment vertical="top"/>
      <protection locked="0"/>
    </xf>
  </cellStyleXfs>
  <cellXfs count="1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58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58" fontId="2" fillId="0" borderId="0" xfId="0" applyNumberFormat="1" applyFont="1" applyFill="1" applyAlignment="1">
      <alignment horizontal="right" vertical="center" wrapText="1"/>
    </xf>
    <xf numFmtId="0" fontId="1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36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1" fillId="0" borderId="4" xfId="50" applyFont="1" applyFill="1" applyBorder="1" applyAlignment="1" applyProtection="1">
      <alignment horizontal="center" vertical="center" wrapText="1"/>
      <protection locked="0"/>
    </xf>
    <xf numFmtId="43" fontId="1" fillId="0" borderId="4" xfId="8" applyFont="1" applyFill="1" applyBorder="1" applyAlignment="1">
      <alignment horizontal="center" vertical="center" wrapText="1"/>
    </xf>
    <xf numFmtId="40" fontId="1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 vertical="center" wrapText="1"/>
    </xf>
    <xf numFmtId="43" fontId="1" fillId="0" borderId="0" xfId="8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43" fontId="2" fillId="0" borderId="2" xfId="8" applyFont="1" applyFill="1" applyBorder="1" applyAlignment="1">
      <alignment horizontal="center" vertical="center"/>
    </xf>
    <xf numFmtId="43" fontId="2" fillId="2" borderId="2" xfId="8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36" applyNumberFormat="1" applyFont="1" applyFill="1" applyBorder="1" applyAlignment="1">
      <alignment horizontal="center" vertical="center" wrapText="1"/>
    </xf>
    <xf numFmtId="0" fontId="2" fillId="0" borderId="0" xfId="36" applyNumberFormat="1" applyFont="1" applyFill="1" applyAlignment="1">
      <alignment horizontal="center" vertical="center" wrapText="1"/>
    </xf>
    <xf numFmtId="43" fontId="2" fillId="0" borderId="0" xfId="8" applyFont="1" applyFill="1" applyAlignment="1">
      <alignment horizontal="center" vertical="center"/>
    </xf>
    <xf numFmtId="43" fontId="1" fillId="2" borderId="0" xfId="8" applyFont="1" applyFill="1" applyAlignment="1">
      <alignment vertical="center"/>
    </xf>
    <xf numFmtId="0" fontId="2" fillId="0" borderId="0" xfId="36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40" fontId="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78" fontId="13" fillId="0" borderId="0" xfId="0" applyNumberFormat="1" applyFont="1" applyFill="1" applyBorder="1" applyAlignment="1" applyProtection="1">
      <alignment vertical="top"/>
      <protection locked="0"/>
    </xf>
    <xf numFmtId="178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78" fontId="2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right" vertical="center" wrapText="1"/>
    </xf>
    <xf numFmtId="180" fontId="2" fillId="0" borderId="0" xfId="0" applyNumberFormat="1" applyFont="1" applyFill="1" applyBorder="1" applyAlignment="1">
      <alignment horizontal="right" vertical="center" wrapText="1"/>
    </xf>
    <xf numFmtId="178" fontId="2" fillId="0" borderId="0" xfId="0" applyNumberFormat="1" applyFont="1" applyFill="1" applyBorder="1" applyAlignment="1">
      <alignment vertical="center"/>
    </xf>
    <xf numFmtId="178" fontId="10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178" fontId="2" fillId="0" borderId="0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left" vertical="center"/>
    </xf>
    <xf numFmtId="178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1" fillId="0" borderId="4" xfId="0" applyNumberFormat="1" applyFont="1" applyFill="1" applyBorder="1" applyAlignment="1">
      <alignment horizontal="center" vertical="center" wrapText="1"/>
    </xf>
    <xf numFmtId="178" fontId="1" fillId="0" borderId="5" xfId="0" applyNumberFormat="1" applyFont="1" applyFill="1" applyBorder="1" applyAlignment="1">
      <alignment horizontal="center" vertical="center" wrapText="1"/>
    </xf>
    <xf numFmtId="178" fontId="1" fillId="0" borderId="6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178" fontId="1" fillId="0" borderId="4" xfId="0" applyNumberFormat="1" applyFont="1" applyFill="1" applyBorder="1" applyAlignment="1">
      <alignment horizontal="center" vertical="center" wrapText="1"/>
    </xf>
    <xf numFmtId="178" fontId="1" fillId="0" borderId="6" xfId="0" applyNumberFormat="1" applyFont="1" applyFill="1" applyBorder="1" applyAlignment="1">
      <alignment horizontal="center" vertical="center" wrapText="1"/>
    </xf>
    <xf numFmtId="0" fontId="11" fillId="0" borderId="4" xfId="50" applyFont="1" applyFill="1" applyBorder="1" applyAlignment="1" applyProtection="1">
      <alignment horizontal="center" vertical="center" wrapText="1"/>
      <protection locked="0"/>
    </xf>
    <xf numFmtId="178" fontId="1" fillId="0" borderId="0" xfId="0" applyNumberFormat="1" applyFont="1" applyFill="1" applyBorder="1" applyAlignment="1">
      <alignment horizontal="center" vertical="center" wrapText="1"/>
    </xf>
    <xf numFmtId="181" fontId="1" fillId="0" borderId="0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178" fontId="2" fillId="0" borderId="0" xfId="36" applyNumberFormat="1" applyFont="1" applyFill="1" applyBorder="1" applyAlignment="1">
      <alignment horizontal="center" vertical="center" wrapText="1"/>
    </xf>
    <xf numFmtId="0" fontId="2" fillId="0" borderId="0" xfId="36" applyFont="1" applyFill="1" applyBorder="1" applyAlignment="1">
      <alignment horizontal="center" vertical="center" wrapText="1"/>
    </xf>
    <xf numFmtId="182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178" fontId="12" fillId="0" borderId="0" xfId="0" applyNumberFormat="1" applyFont="1" applyFill="1" applyBorder="1" applyAlignment="1">
      <alignment horizontal="center" vertical="center"/>
    </xf>
    <xf numFmtId="178" fontId="12" fillId="0" borderId="0" xfId="0" applyNumberFormat="1" applyFont="1" applyFill="1" applyBorder="1" applyAlignment="1">
      <alignment horizontal="center" vertical="center" wrapText="1"/>
    </xf>
    <xf numFmtId="181" fontId="13" fillId="0" borderId="0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louis-xu\&#36152;&#26131;&#37096;&#20849;&#20139;&#25991;&#20214;\2020&#24180;&#21018;&#26524;&#37329;\JMBMT20201102S-96-&#21018;&#26524;&#37329;-Kamoa&#39033;&#30446;\Kamoa&#25253;&#20851;&#21333;&#254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07.191\&#36152;&#26131;&#37096;&#20849;&#20139;&#25991;&#20214;\2021&#24180;&#25991;&#26723;\&#21018;&#26524;&#37329;\JMBMT20210312S-26%20kamoa%20&#28388;&#33455;\3.3%20kamoa&#27719;&#24635;&#34920;JMBMT20210312S-2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信息"/>
      <sheetName val="报关单"/>
      <sheetName val="报关发票"/>
      <sheetName val="报关箱单"/>
      <sheetName val="清关发票"/>
      <sheetName val="清关箱单"/>
    </sheetNames>
    <sheetDataSet>
      <sheetData sheetId="0" refreshError="1"/>
      <sheetData sheetId="1" refreshError="1"/>
      <sheetData sheetId="2" refreshError="1">
        <row r="9">
          <cell r="A9" t="str">
            <v>FROM：SHANGHAI  OF CHINA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装箱单#单据头(FBillHead)"/>
      <sheetName val="汇总表"/>
      <sheetName val="未发运信息"/>
      <sheetName val="报关单"/>
      <sheetName val="报关发票"/>
      <sheetName val="报关箱单"/>
      <sheetName val="清关发票"/>
      <sheetName val="Sheet4"/>
      <sheetName val="Sheet2"/>
    </sheetNames>
    <sheetDataSet>
      <sheetData sheetId="0"/>
      <sheetData sheetId="1">
        <row r="2">
          <cell r="D2" t="str">
            <v>7318220001</v>
          </cell>
          <cell r="E2" t="str">
            <v>KEY键</v>
          </cell>
          <cell r="F2" t="str">
            <v>KEY key</v>
          </cell>
        </row>
        <row r="2">
          <cell r="H2">
            <v>25</v>
          </cell>
          <cell r="I2" t="str">
            <v>件</v>
          </cell>
          <cell r="J2" t="str">
            <v>PC</v>
          </cell>
        </row>
        <row r="2">
          <cell r="L2">
            <v>5.38461538461539</v>
          </cell>
        </row>
        <row r="2">
          <cell r="N2">
            <v>0.01</v>
          </cell>
          <cell r="O2">
            <v>0.17</v>
          </cell>
          <cell r="P2">
            <v>1</v>
          </cell>
          <cell r="Q2">
            <v>0.538</v>
          </cell>
        </row>
        <row r="3">
          <cell r="D3" t="str">
            <v>7415210000</v>
          </cell>
          <cell r="E3" t="str">
            <v>钻臂铜衬垫</v>
          </cell>
          <cell r="F3" t="str">
            <v>Drill arm copper liner</v>
          </cell>
        </row>
        <row r="3">
          <cell r="H3">
            <v>13</v>
          </cell>
          <cell r="I3" t="str">
            <v>件</v>
          </cell>
          <cell r="J3" t="str">
            <v>PC</v>
          </cell>
        </row>
        <row r="3">
          <cell r="L3">
            <v>221.538461538462</v>
          </cell>
        </row>
        <row r="3">
          <cell r="N3">
            <v>14.22</v>
          </cell>
          <cell r="O3">
            <v>15.12</v>
          </cell>
        </row>
        <row r="4">
          <cell r="D4" t="str">
            <v>7312100000</v>
          </cell>
          <cell r="E4" t="str">
            <v>钢丝绳</v>
          </cell>
          <cell r="F4" t="str">
            <v>Wire rope</v>
          </cell>
        </row>
        <row r="4">
          <cell r="H4">
            <v>62</v>
          </cell>
          <cell r="I4" t="str">
            <v>件</v>
          </cell>
          <cell r="J4" t="str">
            <v>PC</v>
          </cell>
        </row>
        <row r="4">
          <cell r="L4">
            <v>1621.53846153846</v>
          </cell>
        </row>
        <row r="4">
          <cell r="N4">
            <v>116.96</v>
          </cell>
          <cell r="O4">
            <v>124.36</v>
          </cell>
        </row>
        <row r="5">
          <cell r="D5" t="str">
            <v>7308900000</v>
          </cell>
          <cell r="E5" t="str">
            <v>踏板</v>
          </cell>
          <cell r="F5" t="str">
            <v>FOOTPLATE</v>
          </cell>
        </row>
        <row r="5">
          <cell r="H5">
            <v>10</v>
          </cell>
          <cell r="I5" t="str">
            <v>件</v>
          </cell>
          <cell r="J5" t="str">
            <v>PC</v>
          </cell>
        </row>
        <row r="5">
          <cell r="L5">
            <v>1169.23076923077</v>
          </cell>
        </row>
        <row r="5">
          <cell r="N5">
            <v>7.5</v>
          </cell>
          <cell r="O5">
            <v>126.04</v>
          </cell>
        </row>
        <row r="6">
          <cell r="D6" t="str">
            <v>7220202000</v>
          </cell>
          <cell r="E6" t="str">
            <v>滑杆</v>
          </cell>
          <cell r="F6" t="str">
            <v>SLIDEBAR</v>
          </cell>
        </row>
        <row r="6">
          <cell r="H6">
            <v>30</v>
          </cell>
          <cell r="I6" t="str">
            <v>件</v>
          </cell>
          <cell r="J6" t="str">
            <v>PC</v>
          </cell>
        </row>
        <row r="6">
          <cell r="L6">
            <v>2076.92307692308</v>
          </cell>
        </row>
        <row r="6">
          <cell r="N6">
            <v>4.4</v>
          </cell>
          <cell r="O6">
            <v>73.94</v>
          </cell>
        </row>
        <row r="7">
          <cell r="D7" t="str">
            <v>7307190000</v>
          </cell>
          <cell r="E7" t="str">
            <v>衬套</v>
          </cell>
          <cell r="F7" t="str">
            <v>BEARING BUSHING</v>
          </cell>
        </row>
        <row r="7">
          <cell r="H7">
            <v>10</v>
          </cell>
          <cell r="I7" t="str">
            <v>件</v>
          </cell>
          <cell r="J7" t="str">
            <v>PC</v>
          </cell>
        </row>
        <row r="7">
          <cell r="L7">
            <v>30.7692307692308</v>
          </cell>
        </row>
        <row r="7">
          <cell r="N7">
            <v>0.2</v>
          </cell>
          <cell r="O7">
            <v>3.37</v>
          </cell>
        </row>
        <row r="8">
          <cell r="D8" t="str">
            <v>9405500000</v>
          </cell>
          <cell r="E8" t="str">
            <v>灯泡  </v>
          </cell>
          <cell r="F8" t="str">
            <v>LED bulb</v>
          </cell>
        </row>
        <row r="8">
          <cell r="H8">
            <v>100</v>
          </cell>
          <cell r="I8" t="str">
            <v>个</v>
          </cell>
          <cell r="J8" t="str">
            <v>PC</v>
          </cell>
        </row>
        <row r="8">
          <cell r="L8">
            <v>150.769230769231</v>
          </cell>
        </row>
        <row r="8">
          <cell r="N8">
            <v>5.1</v>
          </cell>
          <cell r="O8">
            <v>5.9</v>
          </cell>
          <cell r="P8">
            <v>22</v>
          </cell>
          <cell r="Q8">
            <v>0.573</v>
          </cell>
        </row>
        <row r="9">
          <cell r="D9" t="str">
            <v>8538109000</v>
          </cell>
          <cell r="E9" t="str">
            <v>配电箱</v>
          </cell>
          <cell r="F9" t="str">
            <v>Distribution box</v>
          </cell>
        </row>
        <row r="9">
          <cell r="H9">
            <v>1</v>
          </cell>
          <cell r="I9" t="str">
            <v>面</v>
          </cell>
          <cell r="J9" t="str">
            <v>PC</v>
          </cell>
        </row>
        <row r="9">
          <cell r="L9">
            <v>16.1538461538462</v>
          </cell>
        </row>
        <row r="9">
          <cell r="N9">
            <v>5.7</v>
          </cell>
          <cell r="O9">
            <v>6.1</v>
          </cell>
        </row>
        <row r="10">
          <cell r="D10" t="str">
            <v>3920991000</v>
          </cell>
          <cell r="E10" t="str">
            <v>生料带</v>
          </cell>
          <cell r="F10" t="str">
            <v>Raw material belt</v>
          </cell>
        </row>
        <row r="10">
          <cell r="H10">
            <v>157</v>
          </cell>
          <cell r="I10" t="str">
            <v>件</v>
          </cell>
          <cell r="J10" t="str">
            <v>PC</v>
          </cell>
        </row>
        <row r="10">
          <cell r="L10">
            <v>43.4769230769231</v>
          </cell>
        </row>
        <row r="10">
          <cell r="N10">
            <v>2.4</v>
          </cell>
          <cell r="O10">
            <v>2.8</v>
          </cell>
        </row>
        <row r="11">
          <cell r="D11" t="str">
            <v>3506911000</v>
          </cell>
          <cell r="E11" t="str">
            <v>玻璃胶</v>
          </cell>
          <cell r="F11" t="str">
            <v>Glass glue</v>
          </cell>
        </row>
        <row r="11">
          <cell r="H11">
            <v>43</v>
          </cell>
          <cell r="I11" t="str">
            <v>支</v>
          </cell>
          <cell r="J11" t="str">
            <v>PC</v>
          </cell>
        </row>
        <row r="11">
          <cell r="L11">
            <v>82.6923076923077</v>
          </cell>
        </row>
        <row r="11">
          <cell r="N11">
            <v>14.9</v>
          </cell>
          <cell r="O11">
            <v>15.83</v>
          </cell>
        </row>
        <row r="12">
          <cell r="D12" t="str">
            <v>9030311000</v>
          </cell>
          <cell r="E12" t="str">
            <v>数字式钳形电流表</v>
          </cell>
          <cell r="F12" t="str">
            <v>Digital Clamp ammeter</v>
          </cell>
        </row>
        <row r="12">
          <cell r="H12">
            <v>2</v>
          </cell>
          <cell r="I12" t="str">
            <v>件</v>
          </cell>
          <cell r="J12" t="str">
            <v>PC</v>
          </cell>
        </row>
        <row r="12">
          <cell r="L12">
            <v>1270.76923076923</v>
          </cell>
        </row>
        <row r="12">
          <cell r="N12">
            <v>1.8</v>
          </cell>
          <cell r="O12">
            <v>1.89</v>
          </cell>
        </row>
        <row r="13">
          <cell r="D13" t="str">
            <v>9017800000</v>
          </cell>
          <cell r="E13" t="str">
            <v>卷尺</v>
          </cell>
          <cell r="F13" t="str">
            <v>tape measure</v>
          </cell>
        </row>
        <row r="13">
          <cell r="H13">
            <v>2</v>
          </cell>
          <cell r="I13" t="str">
            <v>把</v>
          </cell>
          <cell r="J13" t="str">
            <v>PC</v>
          </cell>
        </row>
        <row r="13">
          <cell r="L13">
            <v>2.33846153846154</v>
          </cell>
        </row>
        <row r="13">
          <cell r="N13">
            <v>0.5</v>
          </cell>
          <cell r="O13">
            <v>0.52</v>
          </cell>
        </row>
        <row r="14">
          <cell r="D14" t="str">
            <v>9017300000</v>
          </cell>
          <cell r="E14" t="str">
            <v> 游标卡尺</v>
          </cell>
          <cell r="F14" t="str">
            <v>Vernier caliper</v>
          </cell>
        </row>
        <row r="14">
          <cell r="H14">
            <v>1</v>
          </cell>
          <cell r="I14" t="str">
            <v>个</v>
          </cell>
          <cell r="J14" t="str">
            <v>PC</v>
          </cell>
        </row>
        <row r="14">
          <cell r="L14">
            <v>24.6153846153846</v>
          </cell>
        </row>
        <row r="14">
          <cell r="N14">
            <v>1</v>
          </cell>
          <cell r="O14">
            <v>1.05</v>
          </cell>
        </row>
        <row r="15">
          <cell r="D15" t="str">
            <v>8431432000</v>
          </cell>
          <cell r="E15" t="str">
            <v>方柄电锤钻头</v>
          </cell>
          <cell r="F15" t="str">
            <v>Square handle electric hammer drill</v>
          </cell>
        </row>
        <row r="15">
          <cell r="H15">
            <v>10</v>
          </cell>
          <cell r="I15" t="str">
            <v>支</v>
          </cell>
          <cell r="J15" t="str">
            <v>PC</v>
          </cell>
        </row>
        <row r="15">
          <cell r="L15">
            <v>4.76923076923077</v>
          </cell>
        </row>
        <row r="15">
          <cell r="N15">
            <v>0.7</v>
          </cell>
          <cell r="O15">
            <v>0.73</v>
          </cell>
        </row>
        <row r="16">
          <cell r="D16" t="str">
            <v>3919109900</v>
          </cell>
          <cell r="E16" t="str">
            <v>塑料胶带</v>
          </cell>
          <cell r="F16" t="str">
            <v>Plastic tape</v>
          </cell>
        </row>
        <row r="16">
          <cell r="H16">
            <v>44</v>
          </cell>
          <cell r="I16" t="str">
            <v>个</v>
          </cell>
          <cell r="J16" t="str">
            <v>PC</v>
          </cell>
        </row>
        <row r="16">
          <cell r="L16">
            <v>14.2153846153846</v>
          </cell>
        </row>
        <row r="16">
          <cell r="N16">
            <v>3.2</v>
          </cell>
          <cell r="O16">
            <v>3.35</v>
          </cell>
        </row>
        <row r="17">
          <cell r="D17" t="str">
            <v>3919109900</v>
          </cell>
          <cell r="E17" t="str">
            <v>自粘带 </v>
          </cell>
          <cell r="F17" t="str">
            <v>Self-adhesive tape</v>
          </cell>
        </row>
        <row r="17">
          <cell r="H17">
            <v>100</v>
          </cell>
          <cell r="I17" t="str">
            <v>卷</v>
          </cell>
          <cell r="J17" t="str">
            <v>PC</v>
          </cell>
        </row>
        <row r="17">
          <cell r="L17">
            <v>73.8461538461538</v>
          </cell>
        </row>
        <row r="17">
          <cell r="N17">
            <v>14.5</v>
          </cell>
          <cell r="O17">
            <v>15.3</v>
          </cell>
        </row>
        <row r="18">
          <cell r="D18" t="str">
            <v>9030339000</v>
          </cell>
          <cell r="E18" t="str">
            <v>测电笔</v>
          </cell>
          <cell r="F18" t="str">
            <v>test pencil</v>
          </cell>
        </row>
        <row r="18">
          <cell r="H18">
            <v>75</v>
          </cell>
          <cell r="I18" t="str">
            <v>把</v>
          </cell>
          <cell r="J18" t="str">
            <v>PC</v>
          </cell>
        </row>
        <row r="18">
          <cell r="L18">
            <v>57.6923076923077</v>
          </cell>
        </row>
        <row r="18">
          <cell r="N18">
            <v>7.7</v>
          </cell>
          <cell r="O18">
            <v>8.06</v>
          </cell>
        </row>
        <row r="19">
          <cell r="D19" t="str">
            <v>8538109000</v>
          </cell>
          <cell r="E19" t="str">
            <v>配电箱</v>
          </cell>
          <cell r="F19" t="str">
            <v>Distribution box</v>
          </cell>
        </row>
        <row r="19">
          <cell r="H19">
            <v>5</v>
          </cell>
          <cell r="I19" t="str">
            <v>面</v>
          </cell>
          <cell r="J19" t="str">
            <v>PC</v>
          </cell>
        </row>
        <row r="19">
          <cell r="L19">
            <v>80.7692307692308</v>
          </cell>
        </row>
        <row r="19">
          <cell r="N19">
            <v>28.5</v>
          </cell>
          <cell r="O19">
            <v>30.5</v>
          </cell>
        </row>
        <row r="20">
          <cell r="D20" t="str">
            <v>3919109900</v>
          </cell>
          <cell r="E20" t="str">
            <v>塑料胶带</v>
          </cell>
          <cell r="F20" t="str">
            <v>Plastic tape</v>
          </cell>
        </row>
        <row r="20">
          <cell r="H20">
            <v>2200</v>
          </cell>
          <cell r="I20" t="str">
            <v>个</v>
          </cell>
          <cell r="J20" t="str">
            <v>PC</v>
          </cell>
        </row>
        <row r="20">
          <cell r="L20">
            <v>710.769230769231</v>
          </cell>
        </row>
        <row r="20">
          <cell r="N20">
            <v>154</v>
          </cell>
          <cell r="O20">
            <v>159.5</v>
          </cell>
        </row>
        <row r="21">
          <cell r="D21" t="str">
            <v>3919109900</v>
          </cell>
          <cell r="E21" t="str">
            <v>自粘带 </v>
          </cell>
          <cell r="F21" t="str">
            <v>Self-adhesive tape</v>
          </cell>
        </row>
        <row r="21">
          <cell r="H21">
            <v>17</v>
          </cell>
          <cell r="I21" t="str">
            <v>卷</v>
          </cell>
          <cell r="J21" t="str">
            <v>PC</v>
          </cell>
        </row>
        <row r="21">
          <cell r="L21">
            <v>12.5538461538462</v>
          </cell>
        </row>
        <row r="21">
          <cell r="N21">
            <v>2.55</v>
          </cell>
          <cell r="O21">
            <v>2.67</v>
          </cell>
        </row>
        <row r="22">
          <cell r="D22" t="str">
            <v>9030900090</v>
          </cell>
          <cell r="E22" t="str">
            <v>绝缘电阻表</v>
          </cell>
          <cell r="F22" t="str">
            <v>Digital insulation resistance meter</v>
          </cell>
        </row>
        <row r="22">
          <cell r="H22">
            <v>7</v>
          </cell>
          <cell r="I22" t="str">
            <v>件</v>
          </cell>
          <cell r="J22" t="str">
            <v>PC</v>
          </cell>
        </row>
        <row r="22">
          <cell r="L22">
            <v>274.615384615385</v>
          </cell>
        </row>
        <row r="22">
          <cell r="N22">
            <v>3</v>
          </cell>
          <cell r="O22">
            <v>3.2</v>
          </cell>
          <cell r="P22">
            <v>1</v>
          </cell>
          <cell r="Q22">
            <v>0.81</v>
          </cell>
        </row>
        <row r="23">
          <cell r="D23" t="str">
            <v>8547909000</v>
          </cell>
          <cell r="E23" t="str">
            <v>万用表笔</v>
          </cell>
          <cell r="F23" t="str">
            <v>Multimeter pen</v>
          </cell>
        </row>
        <row r="23">
          <cell r="H23">
            <v>11</v>
          </cell>
          <cell r="I23" t="str">
            <v>对</v>
          </cell>
          <cell r="J23" t="str">
            <v>PAIR</v>
          </cell>
        </row>
        <row r="23">
          <cell r="L23">
            <v>25.3846153846154</v>
          </cell>
        </row>
        <row r="23">
          <cell r="N23">
            <v>1</v>
          </cell>
          <cell r="O23">
            <v>1.07</v>
          </cell>
        </row>
        <row r="24">
          <cell r="D24" t="str">
            <v>8547909000</v>
          </cell>
          <cell r="E24" t="str">
            <v>数字钳式万用表 </v>
          </cell>
          <cell r="F24" t="str">
            <v>Digital clamp multimeter</v>
          </cell>
        </row>
        <row r="24">
          <cell r="H24">
            <v>20</v>
          </cell>
          <cell r="I24" t="str">
            <v>套</v>
          </cell>
          <cell r="J24" t="str">
            <v>SET</v>
          </cell>
        </row>
        <row r="24">
          <cell r="L24">
            <v>1784.61538461538</v>
          </cell>
        </row>
        <row r="24">
          <cell r="N24">
            <v>20</v>
          </cell>
          <cell r="O24">
            <v>21.33</v>
          </cell>
        </row>
        <row r="25">
          <cell r="D25" t="str">
            <v>9030311000</v>
          </cell>
          <cell r="E25" t="str">
            <v>多功能数字万用表</v>
          </cell>
          <cell r="F25" t="str">
            <v>Multi-function digital multimeter</v>
          </cell>
        </row>
        <row r="25">
          <cell r="H25">
            <v>1</v>
          </cell>
          <cell r="I25" t="str">
            <v>件</v>
          </cell>
          <cell r="J25" t="str">
            <v>PC</v>
          </cell>
        </row>
        <row r="25">
          <cell r="L25">
            <v>91.5384615384615</v>
          </cell>
        </row>
        <row r="25">
          <cell r="N25">
            <v>1</v>
          </cell>
          <cell r="O25">
            <v>1.07</v>
          </cell>
        </row>
        <row r="26">
          <cell r="D26" t="str">
            <v>8543709990</v>
          </cell>
          <cell r="E26" t="str">
            <v>二极管</v>
          </cell>
          <cell r="F26" t="str">
            <v>Diode</v>
          </cell>
        </row>
        <row r="26">
          <cell r="H26">
            <v>50</v>
          </cell>
          <cell r="I26" t="str">
            <v>件</v>
          </cell>
          <cell r="J26" t="str">
            <v>PC</v>
          </cell>
        </row>
        <row r="26">
          <cell r="L26">
            <v>76.9230769230769</v>
          </cell>
        </row>
        <row r="26">
          <cell r="N26">
            <v>0.5</v>
          </cell>
          <cell r="O26">
            <v>0.53</v>
          </cell>
        </row>
        <row r="27">
          <cell r="D27" t="str">
            <v>8532290000</v>
          </cell>
          <cell r="E27" t="str">
            <v>电容 </v>
          </cell>
          <cell r="F27" t="str">
            <v>Capacitor</v>
          </cell>
        </row>
        <row r="27">
          <cell r="H27">
            <v>50</v>
          </cell>
          <cell r="I27" t="str">
            <v>件</v>
          </cell>
          <cell r="J27" t="str">
            <v>PC</v>
          </cell>
        </row>
        <row r="27">
          <cell r="L27">
            <v>153.846153846154</v>
          </cell>
        </row>
        <row r="27">
          <cell r="N27">
            <v>0.5</v>
          </cell>
          <cell r="O27">
            <v>0.53</v>
          </cell>
        </row>
        <row r="28">
          <cell r="D28" t="str">
            <v>3917210000</v>
          </cell>
          <cell r="E28" t="str">
            <v>缠绕带</v>
          </cell>
          <cell r="F28" t="str">
            <v>Breather Tube</v>
          </cell>
        </row>
        <row r="28">
          <cell r="H28">
            <v>100</v>
          </cell>
          <cell r="I28" t="str">
            <v>件</v>
          </cell>
          <cell r="J28" t="str">
            <v>PC</v>
          </cell>
        </row>
        <row r="28">
          <cell r="L28">
            <v>123.076923076923</v>
          </cell>
        </row>
        <row r="28">
          <cell r="N28">
            <v>20</v>
          </cell>
          <cell r="O28">
            <v>21.33</v>
          </cell>
        </row>
        <row r="29">
          <cell r="D29" t="str">
            <v>7407211100</v>
          </cell>
          <cell r="E29" t="str">
            <v>铜排</v>
          </cell>
          <cell r="F29" t="str">
            <v>Copper bar</v>
          </cell>
        </row>
        <row r="29">
          <cell r="H29">
            <v>5</v>
          </cell>
          <cell r="I29" t="str">
            <v>米</v>
          </cell>
          <cell r="J29" t="str">
            <v>METER</v>
          </cell>
        </row>
        <row r="29">
          <cell r="L29">
            <v>100</v>
          </cell>
        </row>
        <row r="29">
          <cell r="N29">
            <v>7</v>
          </cell>
          <cell r="O29">
            <v>7.47</v>
          </cell>
        </row>
        <row r="30">
          <cell r="D30" t="str">
            <v>8536610000</v>
          </cell>
          <cell r="E30" t="str">
            <v>防水灯头（塑料）</v>
          </cell>
          <cell r="F30" t="str">
            <v>Waterproof lamp head (plastic)</v>
          </cell>
        </row>
        <row r="30">
          <cell r="H30">
            <v>50</v>
          </cell>
          <cell r="I30" t="str">
            <v>只</v>
          </cell>
          <cell r="J30" t="str">
            <v>PC</v>
          </cell>
        </row>
        <row r="30">
          <cell r="L30">
            <v>13.8461538461538</v>
          </cell>
        </row>
        <row r="30">
          <cell r="N30">
            <v>3</v>
          </cell>
          <cell r="O30">
            <v>3.2</v>
          </cell>
        </row>
        <row r="31">
          <cell r="D31" t="str">
            <v>3917210000</v>
          </cell>
          <cell r="E31" t="str">
            <v>热缩管</v>
          </cell>
          <cell r="F31" t="str">
            <v>Heat shrink tube</v>
          </cell>
        </row>
        <row r="31">
          <cell r="H31">
            <v>80</v>
          </cell>
          <cell r="I31" t="str">
            <v>米</v>
          </cell>
          <cell r="J31" t="str">
            <v>METER</v>
          </cell>
        </row>
        <row r="31">
          <cell r="L31">
            <v>96.1538461538462</v>
          </cell>
        </row>
        <row r="31">
          <cell r="N31">
            <v>3.5</v>
          </cell>
          <cell r="O31">
            <v>3.71</v>
          </cell>
        </row>
        <row r="32">
          <cell r="D32" t="str">
            <v>9030332000</v>
          </cell>
          <cell r="E32" t="str">
            <v>接地电阻测试仪</v>
          </cell>
          <cell r="F32" t="str">
            <v>ground resistance tester</v>
          </cell>
        </row>
        <row r="32">
          <cell r="H32">
            <v>1</v>
          </cell>
          <cell r="I32" t="str">
            <v>件</v>
          </cell>
          <cell r="J32" t="str">
            <v>PC</v>
          </cell>
        </row>
        <row r="32">
          <cell r="L32">
            <v>98.4615384615385</v>
          </cell>
        </row>
        <row r="32">
          <cell r="N32">
            <v>1</v>
          </cell>
          <cell r="O32">
            <v>1.07</v>
          </cell>
        </row>
        <row r="33">
          <cell r="D33" t="str">
            <v>7308900000</v>
          </cell>
          <cell r="E33" t="str">
            <v>电气开关座导轨</v>
          </cell>
          <cell r="F33" t="str">
            <v>Electrical switch seat rail</v>
          </cell>
        </row>
        <row r="33">
          <cell r="H33">
            <v>10</v>
          </cell>
          <cell r="I33" t="str">
            <v>根</v>
          </cell>
          <cell r="J33" t="str">
            <v>PC</v>
          </cell>
        </row>
        <row r="33">
          <cell r="L33">
            <v>9.23076923076923</v>
          </cell>
        </row>
        <row r="33">
          <cell r="N33">
            <v>5</v>
          </cell>
          <cell r="O33">
            <v>5.33</v>
          </cell>
        </row>
        <row r="34">
          <cell r="D34" t="str">
            <v>8504401990</v>
          </cell>
          <cell r="E34" t="str">
            <v>晶闸管模块</v>
          </cell>
          <cell r="F34" t="str">
            <v>Thyristor Module</v>
          </cell>
        </row>
        <row r="34">
          <cell r="H34">
            <v>5</v>
          </cell>
          <cell r="I34" t="str">
            <v>件</v>
          </cell>
          <cell r="J34" t="str">
            <v>PC</v>
          </cell>
        </row>
        <row r="34">
          <cell r="L34">
            <v>323.076923076923</v>
          </cell>
        </row>
        <row r="34">
          <cell r="N34">
            <v>0.5</v>
          </cell>
          <cell r="O34">
            <v>0.53</v>
          </cell>
        </row>
        <row r="35">
          <cell r="D35" t="str">
            <v>8538900000</v>
          </cell>
          <cell r="E35" t="str">
            <v>摇表线</v>
          </cell>
          <cell r="F35" t="str">
            <v>Waving Watch Tester</v>
          </cell>
        </row>
        <row r="35">
          <cell r="H35">
            <v>9</v>
          </cell>
          <cell r="I35" t="str">
            <v>件</v>
          </cell>
          <cell r="J35" t="str">
            <v>PC</v>
          </cell>
        </row>
        <row r="35">
          <cell r="L35">
            <v>34.6153846153846</v>
          </cell>
        </row>
        <row r="35">
          <cell r="N35">
            <v>0.5</v>
          </cell>
          <cell r="O35">
            <v>0.53</v>
          </cell>
        </row>
        <row r="36">
          <cell r="D36" t="str">
            <v>8515110000</v>
          </cell>
          <cell r="E36" t="str">
            <v>电烙铁</v>
          </cell>
          <cell r="F36" t="str">
            <v>Electric soldering iron</v>
          </cell>
        </row>
        <row r="36">
          <cell r="H36">
            <v>1</v>
          </cell>
          <cell r="I36" t="str">
            <v>件</v>
          </cell>
          <cell r="J36" t="str">
            <v>PC</v>
          </cell>
        </row>
        <row r="36">
          <cell r="L36">
            <v>6.15384615384615</v>
          </cell>
        </row>
        <row r="36">
          <cell r="N36">
            <v>0.5</v>
          </cell>
          <cell r="O36">
            <v>0.53</v>
          </cell>
        </row>
        <row r="37">
          <cell r="D37" t="str">
            <v>8532290000</v>
          </cell>
          <cell r="E37" t="str">
            <v>防爆接线盒</v>
          </cell>
          <cell r="F37" t="str">
            <v>Explosion-proof junction box</v>
          </cell>
        </row>
        <row r="37">
          <cell r="H37">
            <v>6</v>
          </cell>
          <cell r="I37" t="str">
            <v>件</v>
          </cell>
          <cell r="J37" t="str">
            <v>PC</v>
          </cell>
        </row>
        <row r="37">
          <cell r="L37">
            <v>55.3846153846154</v>
          </cell>
        </row>
        <row r="37">
          <cell r="N37">
            <v>3</v>
          </cell>
          <cell r="O37">
            <v>3.2</v>
          </cell>
        </row>
        <row r="38">
          <cell r="D38" t="str">
            <v>9405500000</v>
          </cell>
          <cell r="E38" t="str">
            <v>高压钠灯</v>
          </cell>
          <cell r="F38" t="str">
            <v>HPS</v>
          </cell>
        </row>
        <row r="38">
          <cell r="H38">
            <v>10</v>
          </cell>
          <cell r="I38" t="str">
            <v>盏</v>
          </cell>
          <cell r="J38" t="str">
            <v>PC</v>
          </cell>
        </row>
        <row r="38">
          <cell r="L38">
            <v>76.9230769230769</v>
          </cell>
        </row>
        <row r="38">
          <cell r="N38">
            <v>5</v>
          </cell>
          <cell r="O38">
            <v>5.37</v>
          </cell>
        </row>
        <row r="39">
          <cell r="D39" t="str">
            <v>8538109000</v>
          </cell>
          <cell r="E39" t="str">
            <v>配电箱</v>
          </cell>
          <cell r="F39" t="str">
            <v>Distribution box</v>
          </cell>
        </row>
        <row r="39">
          <cell r="H39">
            <v>12</v>
          </cell>
          <cell r="I39" t="str">
            <v>套</v>
          </cell>
          <cell r="J39" t="str">
            <v>PC</v>
          </cell>
        </row>
        <row r="39">
          <cell r="L39">
            <v>835.384615384615</v>
          </cell>
        </row>
        <row r="39">
          <cell r="N39">
            <v>274</v>
          </cell>
          <cell r="O39">
            <v>287</v>
          </cell>
          <cell r="P39">
            <v>7</v>
          </cell>
          <cell r="Q39">
            <v>2.069</v>
          </cell>
        </row>
        <row r="40">
          <cell r="D40" t="str">
            <v>8413709190</v>
          </cell>
          <cell r="E40" t="str">
            <v>潜水泵</v>
          </cell>
          <cell r="F40" t="str">
            <v>Submersible pump</v>
          </cell>
        </row>
        <row r="40">
          <cell r="H40">
            <v>6</v>
          </cell>
          <cell r="I40" t="str">
            <v>台</v>
          </cell>
          <cell r="J40" t="str">
            <v>PC</v>
          </cell>
        </row>
        <row r="40">
          <cell r="L40">
            <v>841.384615384615</v>
          </cell>
        </row>
        <row r="40">
          <cell r="N40">
            <v>159</v>
          </cell>
          <cell r="O40">
            <v>168</v>
          </cell>
          <cell r="P40">
            <v>6</v>
          </cell>
          <cell r="Q40">
            <v>0.198</v>
          </cell>
        </row>
        <row r="41">
          <cell r="D41" t="str">
            <v>3926201100</v>
          </cell>
          <cell r="E41" t="str">
            <v>全胶手套</v>
          </cell>
          <cell r="F41" t="str">
            <v>Full rubber gloves</v>
          </cell>
        </row>
        <row r="41">
          <cell r="H41">
            <v>5100</v>
          </cell>
          <cell r="I41" t="str">
            <v>双</v>
          </cell>
          <cell r="J41" t="str">
            <v>PAIR</v>
          </cell>
        </row>
        <row r="41">
          <cell r="L41">
            <v>6904.61538461538</v>
          </cell>
        </row>
        <row r="41">
          <cell r="N41">
            <v>1128</v>
          </cell>
          <cell r="O41">
            <v>1171</v>
          </cell>
          <cell r="P41">
            <v>2</v>
          </cell>
          <cell r="Q41">
            <v>4.133</v>
          </cell>
        </row>
        <row r="42">
          <cell r="D42" t="str">
            <v>8205400000</v>
          </cell>
          <cell r="E42" t="str">
            <v>螺丝刀</v>
          </cell>
          <cell r="F42" t="str">
            <v>screwdriver</v>
          </cell>
        </row>
        <row r="42">
          <cell r="H42">
            <v>297</v>
          </cell>
          <cell r="I42" t="str">
            <v>把</v>
          </cell>
          <cell r="J42" t="str">
            <v>PC</v>
          </cell>
        </row>
        <row r="42">
          <cell r="L42">
            <v>626.984615384615</v>
          </cell>
        </row>
        <row r="42">
          <cell r="N42">
            <v>112.5</v>
          </cell>
          <cell r="O42">
            <v>118.67</v>
          </cell>
          <cell r="P42">
            <v>1</v>
          </cell>
          <cell r="Q42">
            <v>0.72</v>
          </cell>
        </row>
        <row r="43">
          <cell r="D43" t="str">
            <v>82032000</v>
          </cell>
          <cell r="E43" t="str">
            <v>压线钳</v>
          </cell>
          <cell r="F43" t="str">
            <v>Crimping Tool</v>
          </cell>
        </row>
        <row r="43">
          <cell r="H43">
            <v>1</v>
          </cell>
          <cell r="I43" t="str">
            <v>套</v>
          </cell>
          <cell r="J43" t="str">
            <v>SET</v>
          </cell>
        </row>
        <row r="43">
          <cell r="L43">
            <v>18.4615384615385</v>
          </cell>
        </row>
        <row r="43">
          <cell r="N43">
            <v>10</v>
          </cell>
          <cell r="O43">
            <v>10.55</v>
          </cell>
        </row>
        <row r="44">
          <cell r="D44" t="str">
            <v>8204110000</v>
          </cell>
          <cell r="E44" t="str">
            <v>轮胎扳手</v>
          </cell>
          <cell r="F44" t="str">
            <v>Tire wrench</v>
          </cell>
        </row>
        <row r="44">
          <cell r="H44">
            <v>2</v>
          </cell>
          <cell r="I44" t="str">
            <v>件</v>
          </cell>
          <cell r="J44" t="str">
            <v>PC</v>
          </cell>
        </row>
        <row r="44">
          <cell r="L44">
            <v>19.0769230769231</v>
          </cell>
        </row>
        <row r="44">
          <cell r="N44">
            <v>17</v>
          </cell>
          <cell r="O44">
            <v>17.93</v>
          </cell>
        </row>
        <row r="45">
          <cell r="D45" t="str">
            <v>8204120000</v>
          </cell>
          <cell r="E45" t="str">
            <v>快速脱落棘轮扳手</v>
          </cell>
          <cell r="F45" t="str">
            <v>Double-end plum blossom ratchet wrench fast</v>
          </cell>
        </row>
        <row r="45">
          <cell r="H45">
            <v>6</v>
          </cell>
          <cell r="I45" t="str">
            <v>把</v>
          </cell>
          <cell r="J45" t="str">
            <v>PC</v>
          </cell>
        </row>
        <row r="45">
          <cell r="L45">
            <v>443.076923076923</v>
          </cell>
        </row>
        <row r="45">
          <cell r="N45">
            <v>25</v>
          </cell>
          <cell r="O45">
            <v>26.37</v>
          </cell>
        </row>
        <row r="46">
          <cell r="D46" t="str">
            <v>82032000</v>
          </cell>
          <cell r="E46" t="str">
            <v>钢丝钳</v>
          </cell>
          <cell r="F46" t="str">
            <v>Wire cutters</v>
          </cell>
        </row>
        <row r="46">
          <cell r="H46">
            <v>220</v>
          </cell>
          <cell r="I46" t="str">
            <v>把</v>
          </cell>
          <cell r="J46" t="str">
            <v>PC</v>
          </cell>
        </row>
        <row r="46">
          <cell r="L46">
            <v>643.076923076923</v>
          </cell>
        </row>
        <row r="46">
          <cell r="N46">
            <v>70</v>
          </cell>
          <cell r="O46">
            <v>73.85</v>
          </cell>
        </row>
        <row r="47">
          <cell r="D47" t="str">
            <v>82032000</v>
          </cell>
          <cell r="E47" t="str">
            <v> 液压钳</v>
          </cell>
          <cell r="F47" t="str">
            <v>  Hydraulic clamp</v>
          </cell>
        </row>
        <row r="47">
          <cell r="H47">
            <v>3</v>
          </cell>
          <cell r="I47" t="str">
            <v>套</v>
          </cell>
          <cell r="J47" t="str">
            <v>SET</v>
          </cell>
        </row>
        <row r="47">
          <cell r="L47">
            <v>153.692307692308</v>
          </cell>
        </row>
        <row r="47">
          <cell r="N47">
            <v>6</v>
          </cell>
          <cell r="O47">
            <v>6.33</v>
          </cell>
        </row>
        <row r="48">
          <cell r="D48" t="str">
            <v>82032000</v>
          </cell>
          <cell r="E48" t="str">
            <v> 断线钳</v>
          </cell>
          <cell r="F48" t="str">
            <v>  Bolt cutters</v>
          </cell>
        </row>
        <row r="48">
          <cell r="H48">
            <v>7</v>
          </cell>
          <cell r="I48" t="str">
            <v>把</v>
          </cell>
          <cell r="J48" t="str">
            <v>PC</v>
          </cell>
        </row>
        <row r="48">
          <cell r="L48">
            <v>118.461538461538</v>
          </cell>
        </row>
        <row r="48">
          <cell r="N48">
            <v>10</v>
          </cell>
          <cell r="O48">
            <v>10.55</v>
          </cell>
        </row>
        <row r="49">
          <cell r="D49" t="str">
            <v>8204110000</v>
          </cell>
          <cell r="E49" t="str">
            <v>手动棘轮式线缆剪</v>
          </cell>
          <cell r="F49" t="str">
            <v>Manual ratchet cable cutter</v>
          </cell>
        </row>
        <row r="49">
          <cell r="H49">
            <v>5</v>
          </cell>
          <cell r="I49" t="str">
            <v>把</v>
          </cell>
          <cell r="J49" t="str">
            <v>PC</v>
          </cell>
        </row>
        <row r="49">
          <cell r="L49">
            <v>661.538461538462</v>
          </cell>
        </row>
        <row r="49">
          <cell r="N49">
            <v>5</v>
          </cell>
          <cell r="O49">
            <v>5.27</v>
          </cell>
        </row>
        <row r="50">
          <cell r="D50" t="str">
            <v>82032000</v>
          </cell>
          <cell r="E50" t="str">
            <v>水泵钳</v>
          </cell>
          <cell r="F50" t="str">
            <v>Water pump pliers</v>
          </cell>
        </row>
        <row r="50">
          <cell r="H50">
            <v>7</v>
          </cell>
          <cell r="I50" t="str">
            <v>把</v>
          </cell>
          <cell r="J50" t="str">
            <v>PC</v>
          </cell>
        </row>
        <row r="50">
          <cell r="L50">
            <v>31.9846153846154</v>
          </cell>
        </row>
        <row r="50">
          <cell r="N50">
            <v>7</v>
          </cell>
          <cell r="O50">
            <v>7.38</v>
          </cell>
        </row>
        <row r="51">
          <cell r="D51" t="str">
            <v>8202100000</v>
          </cell>
          <cell r="E51" t="str">
            <v>钢锯弓</v>
          </cell>
          <cell r="F51" t="str">
            <v>Hacksaw bow</v>
          </cell>
        </row>
        <row r="51">
          <cell r="H51">
            <v>81</v>
          </cell>
          <cell r="I51" t="str">
            <v>把</v>
          </cell>
          <cell r="J51" t="str">
            <v>PC</v>
          </cell>
        </row>
        <row r="51">
          <cell r="L51">
            <v>297.456923076923</v>
          </cell>
        </row>
        <row r="51">
          <cell r="N51">
            <v>10.5</v>
          </cell>
          <cell r="O51">
            <v>11.1</v>
          </cell>
        </row>
        <row r="52">
          <cell r="D52" t="str">
            <v>7318290000</v>
          </cell>
          <cell r="E52" t="str">
            <v>卸扣</v>
          </cell>
          <cell r="F52" t="str">
            <v>Shackle</v>
          </cell>
        </row>
        <row r="52">
          <cell r="H52">
            <v>1079</v>
          </cell>
          <cell r="I52" t="str">
            <v>个</v>
          </cell>
          <cell r="J52" t="str">
            <v>PC</v>
          </cell>
        </row>
        <row r="52">
          <cell r="L52">
            <v>3702.46153846154</v>
          </cell>
        </row>
        <row r="52">
          <cell r="N52">
            <v>208</v>
          </cell>
          <cell r="O52">
            <v>217.24</v>
          </cell>
          <cell r="P52">
            <v>1</v>
          </cell>
          <cell r="Q52">
            <v>1.452</v>
          </cell>
        </row>
        <row r="53">
          <cell r="D53" t="str">
            <v>8308100000</v>
          </cell>
          <cell r="E53" t="str">
            <v>钢丝绳卡</v>
          </cell>
          <cell r="F53" t="str">
            <v>Wire rope card</v>
          </cell>
        </row>
        <row r="53">
          <cell r="H53">
            <v>1080</v>
          </cell>
          <cell r="I53" t="str">
            <v>件</v>
          </cell>
          <cell r="J53" t="str">
            <v>PC</v>
          </cell>
        </row>
        <row r="53">
          <cell r="L53">
            <v>532.8</v>
          </cell>
        </row>
        <row r="53">
          <cell r="N53">
            <v>242</v>
          </cell>
          <cell r="O53">
            <v>252.76</v>
          </cell>
        </row>
        <row r="54">
          <cell r="D54" t="str">
            <v>7312100000</v>
          </cell>
          <cell r="E54" t="str">
            <v>吊带</v>
          </cell>
          <cell r="F54" t="str">
            <v>sling</v>
          </cell>
        </row>
        <row r="54">
          <cell r="H54">
            <v>74</v>
          </cell>
          <cell r="I54" t="str">
            <v>条</v>
          </cell>
          <cell r="J54" t="str">
            <v>PC</v>
          </cell>
        </row>
        <row r="54">
          <cell r="L54">
            <v>2303.38461538462</v>
          </cell>
        </row>
        <row r="54">
          <cell r="N54">
            <v>220</v>
          </cell>
          <cell r="O54">
            <v>260</v>
          </cell>
          <cell r="P54">
            <v>2</v>
          </cell>
          <cell r="Q54">
            <v>2.55</v>
          </cell>
        </row>
        <row r="55">
          <cell r="D55" t="str">
            <v>7419999100</v>
          </cell>
          <cell r="E55" t="str">
            <v>铜接线鼻子</v>
          </cell>
          <cell r="F55" t="str">
            <v>Copper wiring nose</v>
          </cell>
        </row>
        <row r="55">
          <cell r="H55">
            <v>2253</v>
          </cell>
          <cell r="I55" t="str">
            <v>个</v>
          </cell>
          <cell r="J55" t="str">
            <v>PC</v>
          </cell>
        </row>
        <row r="55">
          <cell r="L55">
            <v>2791.28</v>
          </cell>
        </row>
        <row r="55">
          <cell r="N55">
            <v>190.95</v>
          </cell>
          <cell r="O55">
            <v>193.45</v>
          </cell>
          <cell r="P55">
            <v>6</v>
          </cell>
          <cell r="Q55">
            <v>0.14</v>
          </cell>
        </row>
        <row r="56">
          <cell r="D56" t="str">
            <v>8547901000</v>
          </cell>
          <cell r="E56" t="str">
            <v>铝接线管子</v>
          </cell>
          <cell r="F56" t="str">
            <v>Aluminum wiring tube</v>
          </cell>
        </row>
        <row r="56">
          <cell r="H56">
            <v>1643</v>
          </cell>
          <cell r="I56" t="str">
            <v>件</v>
          </cell>
          <cell r="J56" t="str">
            <v>PC</v>
          </cell>
        </row>
        <row r="56">
          <cell r="L56">
            <v>301.335384615385</v>
          </cell>
        </row>
        <row r="56">
          <cell r="N56">
            <v>27.3</v>
          </cell>
          <cell r="O56">
            <v>28.25</v>
          </cell>
        </row>
        <row r="57">
          <cell r="D57" t="str">
            <v>8425190000</v>
          </cell>
          <cell r="E57" t="str">
            <v>手拉葫芦</v>
          </cell>
          <cell r="F57" t="str">
            <v>Chain hoist</v>
          </cell>
        </row>
        <row r="57">
          <cell r="H57">
            <v>5</v>
          </cell>
          <cell r="I57" t="str">
            <v>个</v>
          </cell>
          <cell r="J57" t="str">
            <v>PC</v>
          </cell>
        </row>
        <row r="57">
          <cell r="L57">
            <v>283.692307692308</v>
          </cell>
        </row>
        <row r="57">
          <cell r="N57">
            <v>95</v>
          </cell>
          <cell r="O57">
            <v>106.88</v>
          </cell>
          <cell r="P57">
            <v>1</v>
          </cell>
          <cell r="Q57">
            <v>0.704</v>
          </cell>
        </row>
        <row r="58">
          <cell r="D58" t="str">
            <v>8425491000</v>
          </cell>
          <cell r="E58" t="str">
            <v>千斤顶</v>
          </cell>
          <cell r="F58" t="str">
            <v>jack</v>
          </cell>
        </row>
        <row r="58">
          <cell r="H58">
            <v>4</v>
          </cell>
          <cell r="I58" t="str">
            <v>台</v>
          </cell>
          <cell r="J58" t="str">
            <v>SET</v>
          </cell>
        </row>
        <row r="58">
          <cell r="L58">
            <v>630.769230769231</v>
          </cell>
        </row>
        <row r="58">
          <cell r="N58">
            <v>65</v>
          </cell>
          <cell r="O58">
            <v>73.12</v>
          </cell>
        </row>
        <row r="59">
          <cell r="D59" t="str">
            <v>8544492100</v>
          </cell>
          <cell r="E59" t="str">
            <v>聚氯乙烯铜芯电线</v>
          </cell>
          <cell r="F59" t="str">
            <v>PVC copper core wire</v>
          </cell>
        </row>
        <row r="59">
          <cell r="H59">
            <v>100</v>
          </cell>
          <cell r="I59" t="str">
            <v>米</v>
          </cell>
          <cell r="J59" t="str">
            <v>METER</v>
          </cell>
        </row>
        <row r="59">
          <cell r="L59">
            <v>14.6153846153846</v>
          </cell>
        </row>
        <row r="59">
          <cell r="N59">
            <v>2</v>
          </cell>
          <cell r="O59">
            <v>3</v>
          </cell>
          <cell r="P59">
            <v>1</v>
          </cell>
          <cell r="Q59">
            <v>0.01</v>
          </cell>
        </row>
        <row r="60">
          <cell r="D60" t="str">
            <v>8536909000</v>
          </cell>
          <cell r="E60" t="str">
            <v> ABB接触器辅助触点</v>
          </cell>
          <cell r="F60" t="str">
            <v>contactor auxiliary contact ABB</v>
          </cell>
        </row>
        <row r="60">
          <cell r="H60">
            <v>24</v>
          </cell>
          <cell r="I60" t="str">
            <v>件</v>
          </cell>
          <cell r="J60" t="str">
            <v>PC</v>
          </cell>
        </row>
        <row r="60">
          <cell r="L60">
            <v>153.969230769231</v>
          </cell>
        </row>
        <row r="60">
          <cell r="N60">
            <v>3</v>
          </cell>
          <cell r="O60">
            <v>3.11</v>
          </cell>
          <cell r="P60">
            <v>1</v>
          </cell>
          <cell r="Q60">
            <v>0.4</v>
          </cell>
        </row>
        <row r="61">
          <cell r="D61" t="str">
            <v>8536909000</v>
          </cell>
          <cell r="E61" t="str">
            <v> ABB接触器</v>
          </cell>
          <cell r="F61" t="str">
            <v>ABB contactor</v>
          </cell>
        </row>
        <row r="61">
          <cell r="H61">
            <v>30</v>
          </cell>
          <cell r="I61" t="str">
            <v>件</v>
          </cell>
          <cell r="J61" t="str">
            <v>PC</v>
          </cell>
        </row>
        <row r="61">
          <cell r="L61">
            <v>12363.6923076923</v>
          </cell>
        </row>
        <row r="61">
          <cell r="N61">
            <v>107</v>
          </cell>
          <cell r="O61">
            <v>110.39</v>
          </cell>
        </row>
        <row r="62">
          <cell r="D62" t="str">
            <v>8531809000</v>
          </cell>
          <cell r="E62" t="str">
            <v>信号灯</v>
          </cell>
          <cell r="F62" t="str">
            <v>Signal Light</v>
          </cell>
        </row>
        <row r="62">
          <cell r="H62">
            <v>60</v>
          </cell>
          <cell r="I62" t="str">
            <v>件</v>
          </cell>
          <cell r="J62" t="str">
            <v>PC</v>
          </cell>
        </row>
        <row r="62">
          <cell r="L62">
            <v>184.615384615385</v>
          </cell>
        </row>
        <row r="62">
          <cell r="N62">
            <v>2.4</v>
          </cell>
          <cell r="O62">
            <v>2.51</v>
          </cell>
          <cell r="P62">
            <v>1</v>
          </cell>
          <cell r="Q62">
            <v>0.51</v>
          </cell>
        </row>
        <row r="63">
          <cell r="D63" t="str">
            <v>8536909000</v>
          </cell>
          <cell r="E63" t="str">
            <v>交流接触器</v>
          </cell>
          <cell r="F63" t="str">
            <v>AC contactor</v>
          </cell>
        </row>
        <row r="63">
          <cell r="H63">
            <v>11</v>
          </cell>
          <cell r="I63" t="str">
            <v>件</v>
          </cell>
          <cell r="J63" t="str">
            <v>PC</v>
          </cell>
        </row>
        <row r="63">
          <cell r="L63">
            <v>465.892307692308</v>
          </cell>
        </row>
        <row r="63">
          <cell r="N63">
            <v>8.7</v>
          </cell>
          <cell r="O63">
            <v>9.11</v>
          </cell>
        </row>
        <row r="64">
          <cell r="D64" t="str">
            <v>8536909000</v>
          </cell>
          <cell r="E64" t="str">
            <v> 触点</v>
          </cell>
          <cell r="F64" t="str">
            <v>Contacts</v>
          </cell>
        </row>
        <row r="64">
          <cell r="H64">
            <v>15</v>
          </cell>
          <cell r="I64" t="str">
            <v>件</v>
          </cell>
          <cell r="J64" t="str">
            <v>PC</v>
          </cell>
        </row>
        <row r="64">
          <cell r="L64">
            <v>54.9230769230769</v>
          </cell>
        </row>
        <row r="64">
          <cell r="N64">
            <v>0.75</v>
          </cell>
          <cell r="O64">
            <v>0.79</v>
          </cell>
        </row>
        <row r="65">
          <cell r="D65" t="str">
            <v>8536200000</v>
          </cell>
          <cell r="E65" t="str">
            <v>漏电断路器</v>
          </cell>
          <cell r="F65" t="str">
            <v>Leakage circuit breakers</v>
          </cell>
        </row>
        <row r="65">
          <cell r="H65">
            <v>42</v>
          </cell>
          <cell r="I65" t="str">
            <v>件</v>
          </cell>
          <cell r="J65" t="str">
            <v>PC</v>
          </cell>
        </row>
        <row r="65">
          <cell r="L65">
            <v>445.2</v>
          </cell>
        </row>
        <row r="65">
          <cell r="N65">
            <v>12.6</v>
          </cell>
          <cell r="O65">
            <v>13.2</v>
          </cell>
        </row>
        <row r="66">
          <cell r="D66" t="str">
            <v>8536200000</v>
          </cell>
          <cell r="E66" t="str">
            <v>小型断路器</v>
          </cell>
          <cell r="F66" t="str">
            <v>Miniature Circuit Breaker</v>
          </cell>
        </row>
        <row r="66">
          <cell r="H66">
            <v>47</v>
          </cell>
          <cell r="I66" t="str">
            <v>件</v>
          </cell>
          <cell r="J66" t="str">
            <v>PC</v>
          </cell>
        </row>
        <row r="66">
          <cell r="L66">
            <v>807.353846153846</v>
          </cell>
        </row>
        <row r="66">
          <cell r="N66">
            <v>13.44</v>
          </cell>
          <cell r="O66">
            <v>14.08</v>
          </cell>
        </row>
        <row r="67">
          <cell r="D67" t="str">
            <v>8536200000</v>
          </cell>
          <cell r="E67" t="str">
            <v>断路器</v>
          </cell>
          <cell r="F67" t="str">
            <v>circuit breaker</v>
          </cell>
        </row>
        <row r="67">
          <cell r="H67">
            <v>9</v>
          </cell>
          <cell r="I67" t="str">
            <v>件</v>
          </cell>
          <cell r="J67" t="str">
            <v>PC</v>
          </cell>
        </row>
        <row r="67">
          <cell r="L67">
            <v>2129.6</v>
          </cell>
        </row>
        <row r="67">
          <cell r="N67">
            <v>7.4</v>
          </cell>
          <cell r="O67">
            <v>7.76</v>
          </cell>
        </row>
        <row r="68">
          <cell r="D68" t="str">
            <v>8536200000</v>
          </cell>
          <cell r="E68" t="str">
            <v> 附件</v>
          </cell>
          <cell r="F68" t="str">
            <v>Rear insulation plate for Schneider Circuit breaker</v>
          </cell>
        </row>
        <row r="68">
          <cell r="H68">
            <v>40</v>
          </cell>
          <cell r="I68" t="str">
            <v>件</v>
          </cell>
          <cell r="J68" t="str">
            <v>PC</v>
          </cell>
        </row>
        <row r="68">
          <cell r="L68">
            <v>404.307692307692</v>
          </cell>
        </row>
        <row r="68">
          <cell r="N68">
            <v>4</v>
          </cell>
          <cell r="O68">
            <v>4.19</v>
          </cell>
        </row>
        <row r="69">
          <cell r="D69" t="str">
            <v>8536909000</v>
          </cell>
          <cell r="E69" t="str">
            <v> 继电器</v>
          </cell>
          <cell r="F69" t="str">
            <v>TeSys D</v>
          </cell>
        </row>
        <row r="69">
          <cell r="H69">
            <v>24</v>
          </cell>
          <cell r="I69" t="str">
            <v>件</v>
          </cell>
          <cell r="J69" t="str">
            <v>PC</v>
          </cell>
        </row>
        <row r="69">
          <cell r="L69">
            <v>1816.24615384615</v>
          </cell>
        </row>
        <row r="69">
          <cell r="N69">
            <v>4.38</v>
          </cell>
          <cell r="O69">
            <v>4.59</v>
          </cell>
        </row>
        <row r="70">
          <cell r="D70" t="str">
            <v>8536909000</v>
          </cell>
          <cell r="E70" t="str">
            <v> 触点</v>
          </cell>
          <cell r="F70" t="str">
            <v>Schneider Button touch block</v>
          </cell>
        </row>
        <row r="70">
          <cell r="H70">
            <v>50</v>
          </cell>
          <cell r="I70" t="str">
            <v>件</v>
          </cell>
          <cell r="J70" t="str">
            <v>PC</v>
          </cell>
        </row>
        <row r="70">
          <cell r="L70">
            <v>184.615384615385</v>
          </cell>
        </row>
        <row r="70">
          <cell r="N70">
            <v>1.5</v>
          </cell>
          <cell r="O70">
            <v>1.58</v>
          </cell>
        </row>
        <row r="71">
          <cell r="D71" t="str">
            <v>8536909000</v>
          </cell>
          <cell r="E71" t="str">
            <v>交流接触器</v>
          </cell>
          <cell r="F71" t="str">
            <v>AC contactor</v>
          </cell>
        </row>
        <row r="71">
          <cell r="H71">
            <v>10</v>
          </cell>
          <cell r="I71" t="str">
            <v>件</v>
          </cell>
          <cell r="J71" t="str">
            <v>PC</v>
          </cell>
        </row>
        <row r="71">
          <cell r="L71">
            <v>294.615384615385</v>
          </cell>
        </row>
        <row r="71">
          <cell r="N71">
            <v>10</v>
          </cell>
          <cell r="O71">
            <v>10.48</v>
          </cell>
        </row>
        <row r="72">
          <cell r="D72" t="str">
            <v>8536200000</v>
          </cell>
          <cell r="E72" t="str">
            <v>断路器</v>
          </cell>
          <cell r="F72" t="str">
            <v>breaker</v>
          </cell>
        </row>
        <row r="72">
          <cell r="H72">
            <v>6</v>
          </cell>
          <cell r="I72" t="str">
            <v>件</v>
          </cell>
          <cell r="J72" t="str">
            <v>PC</v>
          </cell>
        </row>
        <row r="72">
          <cell r="L72">
            <v>280.430769230769</v>
          </cell>
        </row>
        <row r="72">
          <cell r="N72">
            <v>6</v>
          </cell>
          <cell r="O72">
            <v>6.29</v>
          </cell>
        </row>
        <row r="73">
          <cell r="D73" t="str">
            <v>8531809000</v>
          </cell>
          <cell r="E73" t="str">
            <v>信号灯</v>
          </cell>
          <cell r="F73" t="str">
            <v>Signal Light</v>
          </cell>
        </row>
        <row r="73">
          <cell r="H73">
            <v>380</v>
          </cell>
          <cell r="I73" t="str">
            <v>件</v>
          </cell>
          <cell r="J73" t="str">
            <v>PC</v>
          </cell>
        </row>
        <row r="73">
          <cell r="L73">
            <v>1169.23076923077</v>
          </cell>
        </row>
        <row r="73">
          <cell r="N73">
            <v>15.2</v>
          </cell>
          <cell r="O73">
            <v>15.93</v>
          </cell>
        </row>
        <row r="74">
          <cell r="D74" t="str">
            <v>8536200000</v>
          </cell>
          <cell r="E74" t="str">
            <v> 附件</v>
          </cell>
          <cell r="F74" t="str">
            <v>Circuit breaker terminal sheath</v>
          </cell>
        </row>
        <row r="74">
          <cell r="H74">
            <v>25</v>
          </cell>
          <cell r="I74" t="str">
            <v>件</v>
          </cell>
          <cell r="J74" t="str">
            <v>PC</v>
          </cell>
        </row>
        <row r="74">
          <cell r="L74">
            <v>143.076923076923</v>
          </cell>
        </row>
        <row r="74">
          <cell r="N74">
            <v>1.45</v>
          </cell>
          <cell r="O74">
            <v>1.52</v>
          </cell>
        </row>
        <row r="75">
          <cell r="D75" t="str">
            <v>8536200000</v>
          </cell>
          <cell r="E75" t="str">
            <v>附件</v>
          </cell>
          <cell r="F75" t="str">
            <v>Circuit breaker terminal sheath</v>
          </cell>
        </row>
        <row r="75">
          <cell r="H75">
            <v>15</v>
          </cell>
          <cell r="I75" t="str">
            <v>件</v>
          </cell>
          <cell r="J75" t="str">
            <v>PC</v>
          </cell>
        </row>
        <row r="75">
          <cell r="L75">
            <v>533.538461538462</v>
          </cell>
        </row>
        <row r="75">
          <cell r="N75">
            <v>0.87</v>
          </cell>
          <cell r="O75">
            <v>0.91</v>
          </cell>
        </row>
        <row r="76">
          <cell r="D76" t="str">
            <v>8536490000</v>
          </cell>
          <cell r="E76" t="str">
            <v>继电器</v>
          </cell>
          <cell r="F76" t="str">
            <v>relay</v>
          </cell>
        </row>
        <row r="76">
          <cell r="H76">
            <v>39</v>
          </cell>
          <cell r="I76" t="str">
            <v>件</v>
          </cell>
          <cell r="J76" t="str">
            <v>PC</v>
          </cell>
        </row>
        <row r="76">
          <cell r="L76">
            <v>348</v>
          </cell>
        </row>
        <row r="76">
          <cell r="N76">
            <v>3.81</v>
          </cell>
          <cell r="O76">
            <v>3.99</v>
          </cell>
        </row>
        <row r="77">
          <cell r="D77" t="str">
            <v>8536490000</v>
          </cell>
          <cell r="E77" t="str">
            <v>热过载继电器</v>
          </cell>
          <cell r="F77" t="str">
            <v>Relay Thermal</v>
          </cell>
        </row>
        <row r="77">
          <cell r="H77">
            <v>4</v>
          </cell>
          <cell r="I77" t="str">
            <v>件</v>
          </cell>
          <cell r="J77" t="str">
            <v>PC</v>
          </cell>
        </row>
        <row r="77">
          <cell r="L77">
            <v>91.6923076923077</v>
          </cell>
        </row>
        <row r="77">
          <cell r="N77">
            <v>1.5</v>
          </cell>
          <cell r="O77">
            <v>1.57</v>
          </cell>
        </row>
        <row r="78">
          <cell r="D78" t="str">
            <v>9405500000</v>
          </cell>
          <cell r="E78" t="str">
            <v>汽车灯泡</v>
          </cell>
          <cell r="F78" t="str">
            <v>Car Bulb</v>
          </cell>
        </row>
        <row r="78">
          <cell r="H78">
            <v>382</v>
          </cell>
          <cell r="I78" t="str">
            <v>件</v>
          </cell>
          <cell r="J78" t="str">
            <v>PC</v>
          </cell>
        </row>
        <row r="78">
          <cell r="L78">
            <v>484.646153846154</v>
          </cell>
        </row>
        <row r="78">
          <cell r="N78">
            <v>5.65</v>
          </cell>
          <cell r="O78">
            <v>6.9</v>
          </cell>
          <cell r="P78">
            <v>1</v>
          </cell>
          <cell r="Q78">
            <v>0.052</v>
          </cell>
        </row>
        <row r="79">
          <cell r="D79" t="str">
            <v>6403400090</v>
          </cell>
          <cell r="E79" t="str">
            <v>高压绝缘鞋</v>
          </cell>
          <cell r="F79" t="str">
            <v>High-voltage insulated shoes</v>
          </cell>
        </row>
        <row r="79">
          <cell r="H79">
            <v>20</v>
          </cell>
          <cell r="I79" t="str">
            <v>双</v>
          </cell>
          <cell r="J79" t="str">
            <v>PC</v>
          </cell>
        </row>
        <row r="79">
          <cell r="L79">
            <v>396.923076923077</v>
          </cell>
        </row>
        <row r="79">
          <cell r="N79">
            <v>30</v>
          </cell>
          <cell r="O79">
            <v>34</v>
          </cell>
          <cell r="P79">
            <v>2</v>
          </cell>
          <cell r="Q79">
            <v>0.154</v>
          </cell>
        </row>
        <row r="80">
          <cell r="D80" t="str">
            <v>9405990000</v>
          </cell>
          <cell r="E80" t="str">
            <v>日光灯管</v>
          </cell>
          <cell r="F80" t="str">
            <v>Fluorescent tube</v>
          </cell>
        </row>
        <row r="80">
          <cell r="H80">
            <v>25</v>
          </cell>
          <cell r="I80" t="str">
            <v>件</v>
          </cell>
          <cell r="J80" t="str">
            <v>PC</v>
          </cell>
        </row>
        <row r="80">
          <cell r="L80">
            <v>173.076923076923</v>
          </cell>
        </row>
        <row r="80">
          <cell r="N80">
            <v>15</v>
          </cell>
          <cell r="O80">
            <v>16.06</v>
          </cell>
          <cell r="P80">
            <v>3</v>
          </cell>
          <cell r="Q80">
            <v>0.01</v>
          </cell>
        </row>
        <row r="81">
          <cell r="D81" t="str">
            <v>9405409000</v>
          </cell>
          <cell r="E81" t="str">
            <v>彩灯带插头</v>
          </cell>
          <cell r="F81" t="str">
            <v>Lantern with plug</v>
          </cell>
        </row>
        <row r="81">
          <cell r="H81">
            <v>225</v>
          </cell>
          <cell r="I81" t="str">
            <v>个</v>
          </cell>
          <cell r="J81" t="str">
            <v>PC</v>
          </cell>
        </row>
        <row r="81">
          <cell r="L81">
            <v>276.923076923077</v>
          </cell>
        </row>
        <row r="81">
          <cell r="N81">
            <v>5</v>
          </cell>
          <cell r="O81">
            <v>525</v>
          </cell>
        </row>
        <row r="82">
          <cell r="D82" t="str">
            <v>9405409000</v>
          </cell>
          <cell r="E82" t="str">
            <v>灯带</v>
          </cell>
          <cell r="F82" t="str">
            <v>light</v>
          </cell>
        </row>
        <row r="82">
          <cell r="H82">
            <v>6000</v>
          </cell>
          <cell r="I82" t="str">
            <v>米</v>
          </cell>
          <cell r="J82" t="str">
            <v>METER</v>
          </cell>
        </row>
        <row r="82">
          <cell r="L82">
            <v>26769.2307692308</v>
          </cell>
        </row>
        <row r="82">
          <cell r="N82">
            <v>920</v>
          </cell>
          <cell r="O82">
            <v>1045</v>
          </cell>
        </row>
        <row r="83">
          <cell r="D83" t="str">
            <v>9405409000</v>
          </cell>
          <cell r="E83" t="str">
            <v>LED投光灯</v>
          </cell>
          <cell r="F83" t="str">
            <v>LED flood light</v>
          </cell>
        </row>
        <row r="83">
          <cell r="H83">
            <v>42</v>
          </cell>
          <cell r="I83" t="str">
            <v>件</v>
          </cell>
          <cell r="J83" t="str">
            <v>PC</v>
          </cell>
        </row>
        <row r="83">
          <cell r="L83">
            <v>5492.30769230769</v>
          </cell>
        </row>
        <row r="83">
          <cell r="N83">
            <v>410</v>
          </cell>
          <cell r="O83">
            <v>438.94</v>
          </cell>
        </row>
        <row r="84">
          <cell r="D84" t="str">
            <v>8536200000</v>
          </cell>
          <cell r="E84" t="str">
            <v>塑壳断路器</v>
          </cell>
          <cell r="F84" t="str">
            <v>Molded case circuit breaker</v>
          </cell>
        </row>
        <row r="84">
          <cell r="H84">
            <v>28</v>
          </cell>
          <cell r="I84" t="str">
            <v>件</v>
          </cell>
          <cell r="J84" t="str">
            <v>PC</v>
          </cell>
        </row>
        <row r="84">
          <cell r="L84">
            <v>7725.47076923077</v>
          </cell>
        </row>
        <row r="84">
          <cell r="N84">
            <v>67.2</v>
          </cell>
          <cell r="O84">
            <v>71.72</v>
          </cell>
          <cell r="P84">
            <v>1</v>
          </cell>
          <cell r="Q84">
            <v>1.344</v>
          </cell>
        </row>
        <row r="85">
          <cell r="D85" t="str">
            <v>8536200000</v>
          </cell>
          <cell r="E85" t="str">
            <v>断路器</v>
          </cell>
          <cell r="F85" t="str">
            <v>circuit breaker</v>
          </cell>
        </row>
        <row r="85">
          <cell r="H85">
            <v>22</v>
          </cell>
          <cell r="I85" t="str">
            <v>件</v>
          </cell>
          <cell r="J85" t="str">
            <v>PC</v>
          </cell>
        </row>
        <row r="85">
          <cell r="L85">
            <v>165.507692307692</v>
          </cell>
        </row>
        <row r="85">
          <cell r="N85">
            <v>4.4</v>
          </cell>
          <cell r="O85">
            <v>4.7</v>
          </cell>
        </row>
        <row r="86">
          <cell r="D86" t="str">
            <v>8536500000</v>
          </cell>
          <cell r="E86" t="str">
            <v>启动开关</v>
          </cell>
          <cell r="F86" t="str">
            <v>Rotary switch</v>
          </cell>
        </row>
        <row r="86">
          <cell r="H86">
            <v>10</v>
          </cell>
          <cell r="I86" t="str">
            <v>件</v>
          </cell>
          <cell r="J86" t="str">
            <v>PC</v>
          </cell>
        </row>
        <row r="86">
          <cell r="L86">
            <v>69.2307692307692</v>
          </cell>
        </row>
        <row r="86">
          <cell r="N86">
            <v>1</v>
          </cell>
          <cell r="O86">
            <v>1.07</v>
          </cell>
        </row>
        <row r="87">
          <cell r="D87" t="str">
            <v>8531809000</v>
          </cell>
          <cell r="E87" t="str">
            <v>信号灯</v>
          </cell>
          <cell r="F87" t="str">
            <v>Signal Light</v>
          </cell>
        </row>
        <row r="87">
          <cell r="H87">
            <v>60</v>
          </cell>
          <cell r="I87" t="str">
            <v>件</v>
          </cell>
          <cell r="J87" t="str">
            <v>PC</v>
          </cell>
        </row>
        <row r="87">
          <cell r="L87">
            <v>166.153846153846</v>
          </cell>
        </row>
        <row r="87">
          <cell r="N87">
            <v>1.2</v>
          </cell>
          <cell r="O87">
            <v>1.28</v>
          </cell>
        </row>
        <row r="88">
          <cell r="D88" t="str">
            <v>8536200000</v>
          </cell>
          <cell r="E88" t="str">
            <v>断路器</v>
          </cell>
          <cell r="F88" t="str">
            <v>circuit breaker</v>
          </cell>
        </row>
        <row r="88">
          <cell r="H88">
            <v>12</v>
          </cell>
          <cell r="I88" t="str">
            <v>件</v>
          </cell>
          <cell r="J88" t="str">
            <v>PC</v>
          </cell>
        </row>
        <row r="88">
          <cell r="L88">
            <v>3099.61538461538</v>
          </cell>
        </row>
        <row r="88">
          <cell r="N88">
            <v>45.65</v>
          </cell>
          <cell r="O88">
            <v>48.73</v>
          </cell>
        </row>
        <row r="89">
          <cell r="D89" t="str">
            <v>8536500000</v>
          </cell>
          <cell r="E89" t="str">
            <v>分励线圈</v>
          </cell>
          <cell r="F89" t="str">
            <v>Circuit breaker MX trip coil</v>
          </cell>
        </row>
        <row r="89">
          <cell r="H89">
            <v>4</v>
          </cell>
          <cell r="I89" t="str">
            <v>件</v>
          </cell>
          <cell r="J89" t="str">
            <v>PC</v>
          </cell>
        </row>
        <row r="89">
          <cell r="L89">
            <v>167.876923076923</v>
          </cell>
        </row>
        <row r="89">
          <cell r="N89">
            <v>0.52</v>
          </cell>
          <cell r="O89">
            <v>0.56</v>
          </cell>
        </row>
        <row r="90">
          <cell r="D90" t="str">
            <v>8536500000</v>
          </cell>
          <cell r="E90" t="str">
            <v>	 分励线圈</v>
          </cell>
          <cell r="F90" t="str">
            <v>Circuit breaker MX trip coil</v>
          </cell>
        </row>
        <row r="90">
          <cell r="H90">
            <v>4</v>
          </cell>
          <cell r="I90" t="str">
            <v>件</v>
          </cell>
          <cell r="J90" t="str">
            <v>PC</v>
          </cell>
        </row>
        <row r="90">
          <cell r="L90">
            <v>144.676923076923</v>
          </cell>
        </row>
        <row r="90">
          <cell r="N90">
            <v>0.52</v>
          </cell>
          <cell r="O90">
            <v>0.56</v>
          </cell>
        </row>
        <row r="91">
          <cell r="D91" t="str">
            <v>8536500000</v>
          </cell>
          <cell r="E91" t="str">
            <v>保护继电器</v>
          </cell>
          <cell r="F91" t="str">
            <v>Schneider ELR</v>
          </cell>
        </row>
        <row r="91">
          <cell r="H91">
            <v>6</v>
          </cell>
          <cell r="I91" t="str">
            <v>件</v>
          </cell>
          <cell r="J91" t="str">
            <v>PC</v>
          </cell>
        </row>
        <row r="91">
          <cell r="L91">
            <v>2192.69538461538</v>
          </cell>
        </row>
        <row r="91">
          <cell r="N91">
            <v>1.8</v>
          </cell>
          <cell r="O91">
            <v>1.92</v>
          </cell>
        </row>
        <row r="92">
          <cell r="D92" t="str">
            <v>8536500000</v>
          </cell>
          <cell r="E92" t="str">
            <v>延伸旋转手柄</v>
          </cell>
          <cell r="F92" t="str">
            <v>Handle of Schneider NSX circuit breaker</v>
          </cell>
        </row>
        <row r="92">
          <cell r="H92">
            <v>50</v>
          </cell>
          <cell r="I92" t="str">
            <v>件</v>
          </cell>
          <cell r="J92" t="str">
            <v>PC</v>
          </cell>
        </row>
        <row r="92">
          <cell r="L92">
            <v>1325.76923076923</v>
          </cell>
        </row>
        <row r="92">
          <cell r="N92">
            <v>42.7</v>
          </cell>
          <cell r="O92">
            <v>45.58</v>
          </cell>
        </row>
        <row r="93">
          <cell r="D93" t="str">
            <v>8536901900</v>
          </cell>
          <cell r="E93" t="str">
            <v>端子</v>
          </cell>
          <cell r="F93" t="str">
            <v>Terminal Block</v>
          </cell>
        </row>
        <row r="93">
          <cell r="H93">
            <v>675</v>
          </cell>
          <cell r="I93" t="str">
            <v>个</v>
          </cell>
          <cell r="J93" t="str">
            <v>PC</v>
          </cell>
        </row>
        <row r="93">
          <cell r="L93">
            <v>713.153846153846</v>
          </cell>
        </row>
        <row r="93">
          <cell r="N93">
            <v>34.5</v>
          </cell>
          <cell r="O93">
            <v>36.83</v>
          </cell>
        </row>
        <row r="94">
          <cell r="D94" t="str">
            <v>8536500000</v>
          </cell>
          <cell r="E94" t="str">
            <v>环形互感器</v>
          </cell>
          <cell r="F94" t="str">
            <v>toroid sensor</v>
          </cell>
        </row>
        <row r="94">
          <cell r="H94">
            <v>9</v>
          </cell>
          <cell r="I94" t="str">
            <v>件</v>
          </cell>
          <cell r="J94" t="str">
            <v>PC</v>
          </cell>
        </row>
        <row r="94">
          <cell r="L94">
            <v>3181.94307692308</v>
          </cell>
        </row>
        <row r="94">
          <cell r="N94">
            <v>5.31</v>
          </cell>
          <cell r="O94">
            <v>5.67</v>
          </cell>
        </row>
        <row r="95">
          <cell r="D95" t="str">
            <v>8536500000</v>
          </cell>
          <cell r="E95" t="str">
            <v>电机保护器</v>
          </cell>
          <cell r="F95" t="str">
            <v>ABB motor protector</v>
          </cell>
        </row>
        <row r="95">
          <cell r="H95">
            <v>6</v>
          </cell>
          <cell r="I95" t="str">
            <v>件</v>
          </cell>
          <cell r="J95" t="str">
            <v>PC</v>
          </cell>
        </row>
        <row r="95">
          <cell r="L95">
            <v>3202.52307692308</v>
          </cell>
        </row>
        <row r="95">
          <cell r="N95">
            <v>3</v>
          </cell>
          <cell r="O95">
            <v>3.2</v>
          </cell>
        </row>
        <row r="96">
          <cell r="D96" t="str">
            <v>8536500000</v>
          </cell>
          <cell r="E96" t="str">
            <v>控制面板</v>
          </cell>
          <cell r="F96" t="str">
            <v>ABB motor protector control panel</v>
          </cell>
        </row>
        <row r="96">
          <cell r="H96">
            <v>6</v>
          </cell>
          <cell r="I96" t="str">
            <v>件</v>
          </cell>
          <cell r="J96" t="str">
            <v>PC</v>
          </cell>
        </row>
        <row r="96">
          <cell r="L96">
            <v>1393.2</v>
          </cell>
        </row>
        <row r="96">
          <cell r="N96">
            <v>3</v>
          </cell>
          <cell r="O96">
            <v>3.18</v>
          </cell>
        </row>
        <row r="97">
          <cell r="D97" t="str">
            <v>8431432000</v>
          </cell>
          <cell r="E97" t="str">
            <v>柱齿钎头</v>
          </cell>
          <cell r="F97" t="str">
            <v>Cylindrical bit</v>
          </cell>
        </row>
        <row r="97">
          <cell r="H97">
            <v>175</v>
          </cell>
          <cell r="I97" t="str">
            <v>件</v>
          </cell>
          <cell r="J97" t="str">
            <v>PC</v>
          </cell>
        </row>
        <row r="97">
          <cell r="L97">
            <v>3769.23076923077</v>
          </cell>
        </row>
        <row r="97">
          <cell r="N97">
            <v>133</v>
          </cell>
          <cell r="O97">
            <v>144.01</v>
          </cell>
          <cell r="P97">
            <v>19</v>
          </cell>
          <cell r="Q97">
            <v>5.206</v>
          </cell>
        </row>
        <row r="98">
          <cell r="D98" t="str">
            <v>8431432000</v>
          </cell>
          <cell r="E98" t="str">
            <v>钎头</v>
          </cell>
          <cell r="F98" t="str">
            <v>Drill bit</v>
          </cell>
        </row>
        <row r="98">
          <cell r="H98">
            <v>20</v>
          </cell>
          <cell r="I98" t="str">
            <v>件</v>
          </cell>
          <cell r="J98" t="str">
            <v>PC</v>
          </cell>
        </row>
        <row r="98">
          <cell r="L98">
            <v>421.538461538462</v>
          </cell>
        </row>
        <row r="98">
          <cell r="N98">
            <v>11.5</v>
          </cell>
          <cell r="O98">
            <v>12.45</v>
          </cell>
        </row>
        <row r="99">
          <cell r="D99" t="str">
            <v>8431432000</v>
          </cell>
          <cell r="E99" t="str">
            <v>扩孔钎头</v>
          </cell>
          <cell r="F99" t="str">
            <v>Reaming bit</v>
          </cell>
        </row>
        <row r="99">
          <cell r="H99">
            <v>19</v>
          </cell>
          <cell r="I99" t="str">
            <v>件</v>
          </cell>
          <cell r="J99" t="str">
            <v>PC</v>
          </cell>
        </row>
        <row r="99">
          <cell r="L99">
            <v>2104.61538461538</v>
          </cell>
        </row>
        <row r="99">
          <cell r="N99">
            <v>91</v>
          </cell>
          <cell r="O99">
            <v>98.54</v>
          </cell>
        </row>
        <row r="100">
          <cell r="D100" t="str">
            <v>8431432000</v>
          </cell>
          <cell r="E100" t="str">
            <v>钎杆</v>
          </cell>
          <cell r="F100" t="str">
            <v>Drill rod</v>
          </cell>
        </row>
        <row r="100">
          <cell r="H100">
            <v>20</v>
          </cell>
          <cell r="I100" t="str">
            <v>根</v>
          </cell>
          <cell r="J100" t="str">
            <v>PC</v>
          </cell>
        </row>
        <row r="100">
          <cell r="L100">
            <v>2036.92307692308</v>
          </cell>
        </row>
        <row r="100">
          <cell r="N100">
            <v>299</v>
          </cell>
          <cell r="O100">
            <v>300</v>
          </cell>
        </row>
        <row r="101">
          <cell r="D101" t="str">
            <v>8431432000</v>
          </cell>
          <cell r="E101" t="str">
            <v>六方钎杆</v>
          </cell>
          <cell r="F101" t="str">
            <v>Hexagonal drill rod</v>
          </cell>
        </row>
        <row r="101">
          <cell r="H101">
            <v>340</v>
          </cell>
          <cell r="I101" t="str">
            <v>件</v>
          </cell>
          <cell r="J101" t="str">
            <v>PC</v>
          </cell>
        </row>
        <row r="101">
          <cell r="L101">
            <v>76421.5384615385</v>
          </cell>
        </row>
        <row r="101">
          <cell r="N101">
            <v>11509</v>
          </cell>
          <cell r="O101">
            <v>11543</v>
          </cell>
        </row>
        <row r="102">
          <cell r="D102" t="str">
            <v>8536500000</v>
          </cell>
          <cell r="E102" t="str">
            <v>行程开关</v>
          </cell>
          <cell r="F102" t="str">
            <v>Limit switch</v>
          </cell>
        </row>
        <row r="102">
          <cell r="H102">
            <v>2</v>
          </cell>
          <cell r="I102" t="str">
            <v>个</v>
          </cell>
          <cell r="J102" t="str">
            <v>PC</v>
          </cell>
        </row>
        <row r="102">
          <cell r="L102">
            <v>18.1538461538462</v>
          </cell>
        </row>
        <row r="102">
          <cell r="N102">
            <v>1</v>
          </cell>
          <cell r="O102">
            <v>1</v>
          </cell>
          <cell r="P102">
            <v>1</v>
          </cell>
          <cell r="Q102">
            <v>0.64</v>
          </cell>
        </row>
        <row r="103">
          <cell r="D103" t="str">
            <v>8536500000</v>
          </cell>
          <cell r="E103" t="str">
            <v>急停按钮</v>
          </cell>
          <cell r="F103" t="str">
            <v>Emergency Button</v>
          </cell>
        </row>
        <row r="103">
          <cell r="H103">
            <v>58</v>
          </cell>
          <cell r="I103" t="str">
            <v>件</v>
          </cell>
          <cell r="J103" t="str">
            <v>PC</v>
          </cell>
        </row>
        <row r="103">
          <cell r="L103">
            <v>356.923076923077</v>
          </cell>
        </row>
        <row r="103">
          <cell r="N103">
            <v>2</v>
          </cell>
          <cell r="O103">
            <v>2.01</v>
          </cell>
        </row>
        <row r="104">
          <cell r="D104" t="str">
            <v>8536500000</v>
          </cell>
          <cell r="E104" t="str">
            <v>启动开关</v>
          </cell>
          <cell r="F104" t="str">
            <v>Start button - green</v>
          </cell>
        </row>
        <row r="104">
          <cell r="H104">
            <v>60</v>
          </cell>
          <cell r="I104" t="str">
            <v>件</v>
          </cell>
          <cell r="J104" t="str">
            <v>PC</v>
          </cell>
        </row>
        <row r="104">
          <cell r="L104">
            <v>77.5384615384615</v>
          </cell>
        </row>
        <row r="104">
          <cell r="N104">
            <v>1</v>
          </cell>
          <cell r="O104">
            <v>1</v>
          </cell>
        </row>
        <row r="105">
          <cell r="D105" t="str">
            <v>8536100000</v>
          </cell>
          <cell r="E105" t="str">
            <v>熔断器</v>
          </cell>
          <cell r="F105" t="str">
            <v>Fuse</v>
          </cell>
        </row>
        <row r="105">
          <cell r="H105">
            <v>300</v>
          </cell>
          <cell r="I105" t="str">
            <v>件</v>
          </cell>
          <cell r="J105" t="str">
            <v>PC</v>
          </cell>
        </row>
        <row r="105">
          <cell r="L105">
            <v>2400</v>
          </cell>
        </row>
        <row r="105">
          <cell r="N105">
            <v>5</v>
          </cell>
          <cell r="O105">
            <v>5</v>
          </cell>
        </row>
        <row r="106">
          <cell r="D106" t="str">
            <v>8536490000</v>
          </cell>
          <cell r="E106" t="str">
            <v>继电器</v>
          </cell>
          <cell r="F106" t="str">
            <v>Lovato</v>
          </cell>
        </row>
        <row r="106">
          <cell r="H106">
            <v>3</v>
          </cell>
          <cell r="I106" t="str">
            <v>件</v>
          </cell>
          <cell r="J106" t="str">
            <v>PC</v>
          </cell>
        </row>
        <row r="106">
          <cell r="L106">
            <v>692.307692307692</v>
          </cell>
        </row>
        <row r="106">
          <cell r="N106">
            <v>1</v>
          </cell>
          <cell r="O106">
            <v>1</v>
          </cell>
        </row>
        <row r="107">
          <cell r="D107" t="str">
            <v>7217900000</v>
          </cell>
          <cell r="E107" t="str">
            <v>铁丝</v>
          </cell>
          <cell r="F107" t="str">
            <v>iron wire</v>
          </cell>
        </row>
        <row r="107">
          <cell r="H107">
            <v>448</v>
          </cell>
          <cell r="I107" t="str">
            <v>公斤</v>
          </cell>
          <cell r="J107" t="str">
            <v>KG</v>
          </cell>
        </row>
        <row r="107">
          <cell r="L107">
            <v>481.876923076923</v>
          </cell>
        </row>
        <row r="107">
          <cell r="N107">
            <v>448</v>
          </cell>
          <cell r="O107">
            <v>449.99</v>
          </cell>
        </row>
        <row r="108">
          <cell r="D108" t="str">
            <v>8547901000</v>
          </cell>
          <cell r="E108" t="str">
            <v>金属接头</v>
          </cell>
          <cell r="F108" t="str">
            <v>Metal Joint</v>
          </cell>
        </row>
        <row r="108">
          <cell r="H108">
            <v>26</v>
          </cell>
          <cell r="I108" t="str">
            <v>件</v>
          </cell>
          <cell r="J108" t="str">
            <v>PC</v>
          </cell>
        </row>
        <row r="108">
          <cell r="L108">
            <v>22.4923076923077</v>
          </cell>
        </row>
        <row r="108">
          <cell r="N108">
            <v>0.85</v>
          </cell>
          <cell r="O108">
            <v>0.89</v>
          </cell>
          <cell r="P108">
            <v>1</v>
          </cell>
          <cell r="Q108">
            <v>0.015</v>
          </cell>
        </row>
        <row r="109">
          <cell r="D109" t="str">
            <v>8531809000</v>
          </cell>
          <cell r="E109" t="str">
            <v>信号灯</v>
          </cell>
          <cell r="F109" t="str">
            <v>Signal Light</v>
          </cell>
        </row>
        <row r="109">
          <cell r="H109">
            <v>50</v>
          </cell>
          <cell r="I109" t="str">
            <v>个</v>
          </cell>
          <cell r="J109" t="str">
            <v>PC</v>
          </cell>
        </row>
        <row r="109">
          <cell r="L109">
            <v>34.6153846153846</v>
          </cell>
        </row>
        <row r="109">
          <cell r="N109">
            <v>0.9</v>
          </cell>
          <cell r="O109">
            <v>0.94</v>
          </cell>
        </row>
        <row r="110">
          <cell r="D110" t="str">
            <v>8536901900</v>
          </cell>
          <cell r="E110" t="str">
            <v>接线端子 </v>
          </cell>
          <cell r="F110" t="str">
            <v>Terminals</v>
          </cell>
        </row>
        <row r="110">
          <cell r="H110">
            <v>25</v>
          </cell>
          <cell r="I110" t="str">
            <v>件</v>
          </cell>
          <cell r="J110" t="str">
            <v>PC</v>
          </cell>
        </row>
        <row r="110">
          <cell r="L110">
            <v>10</v>
          </cell>
        </row>
        <row r="110">
          <cell r="N110">
            <v>0.6</v>
          </cell>
          <cell r="O110">
            <v>0.63</v>
          </cell>
        </row>
        <row r="111">
          <cell r="D111" t="str">
            <v>8547901000</v>
          </cell>
          <cell r="E111" t="str">
            <v>金属接头</v>
          </cell>
          <cell r="F111" t="str">
            <v>Metal Joint</v>
          </cell>
        </row>
        <row r="111">
          <cell r="H111">
            <v>80</v>
          </cell>
          <cell r="I111" t="str">
            <v>件</v>
          </cell>
          <cell r="J111" t="str">
            <v>PC</v>
          </cell>
        </row>
        <row r="111">
          <cell r="L111">
            <v>183.461538461538</v>
          </cell>
        </row>
        <row r="111">
          <cell r="N111">
            <v>8.6</v>
          </cell>
          <cell r="O111">
            <v>9.04</v>
          </cell>
        </row>
        <row r="112">
          <cell r="D112" t="str">
            <v>8421230000</v>
          </cell>
          <cell r="E112" t="str">
            <v>吸油过滤器</v>
          </cell>
          <cell r="F112" t="str">
            <v>Suction Filter</v>
          </cell>
        </row>
        <row r="112">
          <cell r="H112">
            <v>5</v>
          </cell>
          <cell r="I112" t="str">
            <v>件</v>
          </cell>
          <cell r="J112" t="str">
            <v>PC</v>
          </cell>
        </row>
        <row r="112">
          <cell r="L112">
            <v>239.161538461538</v>
          </cell>
        </row>
        <row r="112">
          <cell r="N112">
            <v>0.55</v>
          </cell>
          <cell r="O112">
            <v>0.65</v>
          </cell>
          <cell r="P112">
            <v>1</v>
          </cell>
          <cell r="Q112">
            <v>0.01</v>
          </cell>
        </row>
        <row r="113">
          <cell r="D113" t="str">
            <v>8431432000</v>
          </cell>
          <cell r="E113" t="str">
            <v>六方钎杆</v>
          </cell>
          <cell r="F113" t="str">
            <v>Hexagonal drill rod</v>
          </cell>
        </row>
        <row r="113">
          <cell r="H113">
            <v>105</v>
          </cell>
          <cell r="I113" t="str">
            <v>件</v>
          </cell>
          <cell r="J113" t="str">
            <v>PC</v>
          </cell>
        </row>
        <row r="113">
          <cell r="L113">
            <v>13520.7692307692</v>
          </cell>
        </row>
        <row r="113">
          <cell r="N113">
            <v>1974</v>
          </cell>
          <cell r="O113">
            <v>1984</v>
          </cell>
          <cell r="P113">
            <v>6</v>
          </cell>
          <cell r="Q113">
            <v>1.661</v>
          </cell>
        </row>
        <row r="114">
          <cell r="D114" t="str">
            <v>8431432000</v>
          </cell>
          <cell r="E114" t="str">
            <v>钎头</v>
          </cell>
          <cell r="F114" t="str">
            <v>Drill bit</v>
          </cell>
        </row>
        <row r="114">
          <cell r="H114">
            <v>640</v>
          </cell>
          <cell r="I114" t="str">
            <v>件</v>
          </cell>
          <cell r="J114" t="str">
            <v>PC</v>
          </cell>
        </row>
        <row r="114">
          <cell r="L114">
            <v>9070.76923076923</v>
          </cell>
        </row>
        <row r="114">
          <cell r="N114">
            <v>329</v>
          </cell>
          <cell r="O114">
            <v>351</v>
          </cell>
        </row>
        <row r="115">
          <cell r="D115" t="str">
            <v>8421999090</v>
          </cell>
          <cell r="E115" t="str">
            <v>滤芯</v>
          </cell>
          <cell r="F115" t="str">
            <v>Filter</v>
          </cell>
        </row>
        <row r="115">
          <cell r="H115">
            <v>2214</v>
          </cell>
          <cell r="I115" t="str">
            <v>件</v>
          </cell>
          <cell r="J115" t="str">
            <v>PC</v>
          </cell>
        </row>
        <row r="115">
          <cell r="L115">
            <v>62475.5384615385</v>
          </cell>
        </row>
        <row r="115">
          <cell r="N115">
            <v>2260.84</v>
          </cell>
          <cell r="O115">
            <v>2435.84</v>
          </cell>
          <cell r="P115">
            <v>7</v>
          </cell>
          <cell r="Q115">
            <v>17.179</v>
          </cell>
        </row>
      </sheetData>
      <sheetData sheetId="2"/>
      <sheetData sheetId="3">
        <row r="13">
          <cell r="A13" t="str">
            <v>JMBMT20210312S-26</v>
          </cell>
        </row>
      </sheetData>
      <sheetData sheetId="4">
        <row r="1">
          <cell r="A1" t="str">
            <v>BEIJING MENERGY TRADING LIMITED</v>
          </cell>
        </row>
        <row r="2">
          <cell r="A2" t="str">
    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    </cell>
        </row>
        <row r="3">
          <cell r="A3" t="str">
            <v>北京众诚城商贸有限公司</v>
          </cell>
        </row>
        <row r="6">
          <cell r="G6" t="str">
            <v>JMBMT20210312S-26</v>
          </cell>
        </row>
        <row r="8">
          <cell r="H8">
            <v>44277</v>
          </cell>
        </row>
        <row r="136">
          <cell r="H136">
            <v>15052.520776448</v>
          </cell>
        </row>
        <row r="137">
          <cell r="H137">
            <v>332.094608167404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tabSelected="1" workbookViewId="0">
      <selection activeCell="K38" sqref="K38"/>
    </sheetView>
  </sheetViews>
  <sheetFormatPr defaultColWidth="7.7037037037037" defaultRowHeight="10.8"/>
  <cols>
    <col min="1" max="1" width="5.77777777777778" style="69" customWidth="1"/>
    <col min="2" max="2" width="13.9259259259259" style="69" customWidth="1"/>
    <col min="3" max="3" width="12.1481481481481" style="69" customWidth="1"/>
    <col min="4" max="4" width="12.5925925925926" style="69" customWidth="1"/>
    <col min="5" max="5" width="12.1481481481481" style="69" customWidth="1"/>
    <col min="6" max="6" width="9.18518518518519" style="70" customWidth="1"/>
    <col min="7" max="7" width="9.03703703703704" style="70" customWidth="1"/>
    <col min="8" max="8" width="8.44444444444444" style="69" customWidth="1"/>
    <col min="9" max="9" width="10.0740740740741" style="69" customWidth="1"/>
    <col min="10" max="16384" width="7.7037037037037" style="69"/>
  </cols>
  <sheetData>
    <row r="1" ht="17.4" spans="1:9">
      <c r="A1" s="8" t="str">
        <f>[2]报关发票!A1</f>
        <v>BEIJING MENERGY TRADING LIMITED</v>
      </c>
      <c r="B1" s="8"/>
      <c r="C1" s="8"/>
      <c r="D1" s="8"/>
      <c r="E1" s="71"/>
      <c r="F1" s="72"/>
      <c r="G1" s="71"/>
      <c r="H1" s="8"/>
      <c r="I1" s="8"/>
    </row>
    <row r="2" ht="36" customHeight="1" spans="1:9">
      <c r="A2" s="9" t="str">
        <f>[2]报关发票!A2</f>
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</c>
      <c r="B2" s="9"/>
      <c r="C2" s="9"/>
      <c r="D2" s="9"/>
      <c r="E2" s="73"/>
      <c r="F2" s="73"/>
      <c r="G2" s="73"/>
      <c r="H2" s="9"/>
      <c r="I2" s="9"/>
    </row>
    <row r="3" ht="17.4" spans="1:9">
      <c r="A3" s="74" t="str">
        <f>[2]报关发票!A3</f>
        <v>北京众诚城商贸有限公司</v>
      </c>
      <c r="B3" s="8"/>
      <c r="C3" s="8"/>
      <c r="D3" s="8"/>
      <c r="E3" s="71"/>
      <c r="F3" s="72"/>
      <c r="G3" s="71"/>
      <c r="H3" s="8"/>
      <c r="I3" s="8"/>
    </row>
    <row r="4" ht="17.4" spans="1:9">
      <c r="A4" s="8" t="s">
        <v>0</v>
      </c>
      <c r="B4" s="8"/>
      <c r="C4" s="8"/>
      <c r="D4" s="8"/>
      <c r="E4" s="71"/>
      <c r="F4" s="72"/>
      <c r="G4" s="71"/>
      <c r="H4" s="8"/>
      <c r="I4" s="8"/>
    </row>
    <row r="5" ht="18.15" spans="1:9">
      <c r="A5" s="74" t="s">
        <v>1</v>
      </c>
      <c r="B5" s="8"/>
      <c r="C5" s="8"/>
      <c r="D5" s="8"/>
      <c r="E5" s="71"/>
      <c r="F5" s="72"/>
      <c r="G5" s="71"/>
      <c r="H5" s="8"/>
      <c r="I5" s="8"/>
    </row>
    <row r="6" ht="11.4" spans="1:9">
      <c r="A6" s="15" t="s">
        <v>2</v>
      </c>
      <c r="B6" s="15"/>
      <c r="C6" s="15"/>
      <c r="D6" s="15"/>
      <c r="E6" s="75" t="s">
        <v>3</v>
      </c>
      <c r="F6" s="75"/>
      <c r="G6" s="76" t="str">
        <f>[2]报关发票!G6</f>
        <v>JMBMT20210312S-26</v>
      </c>
      <c r="H6" s="77"/>
      <c r="I6" s="77"/>
    </row>
    <row r="7" ht="11.4" spans="1:9">
      <c r="A7" s="18" t="s">
        <v>4</v>
      </c>
      <c r="B7" s="18"/>
      <c r="C7" s="18"/>
      <c r="D7" s="18"/>
      <c r="E7" s="78" t="s">
        <v>5</v>
      </c>
      <c r="F7" s="78"/>
      <c r="G7" s="79" t="str">
        <f>G6</f>
        <v>JMBMT20210312S-26</v>
      </c>
      <c r="H7" s="20"/>
      <c r="I7" s="20"/>
    </row>
    <row r="8" ht="11.4" spans="1:9">
      <c r="A8" s="21" t="s">
        <v>6</v>
      </c>
      <c r="B8" s="22"/>
      <c r="C8" s="22"/>
      <c r="D8" s="22"/>
      <c r="E8" s="78" t="s">
        <v>7</v>
      </c>
      <c r="F8" s="78"/>
      <c r="G8" s="78"/>
      <c r="H8" s="80">
        <f>[2]报关发票!H8</f>
        <v>44277</v>
      </c>
      <c r="I8" s="80"/>
    </row>
    <row r="9" ht="11.4" spans="1:9">
      <c r="A9" s="22" t="str">
        <f>[1]报关发票!A9</f>
        <v>FROM：SHANGHAI  OF CHINA</v>
      </c>
      <c r="B9" s="22"/>
      <c r="C9" s="22"/>
      <c r="D9" s="22"/>
      <c r="E9" s="78" t="s">
        <v>8</v>
      </c>
      <c r="F9" s="78"/>
      <c r="G9" s="78"/>
      <c r="H9" s="80">
        <f>H8</f>
        <v>44277</v>
      </c>
      <c r="I9" s="80"/>
    </row>
    <row r="10" ht="11.4" spans="1:9">
      <c r="A10" s="18" t="s">
        <v>9</v>
      </c>
      <c r="B10" s="18"/>
      <c r="C10" s="18"/>
      <c r="D10" s="18"/>
      <c r="E10" s="78" t="s">
        <v>10</v>
      </c>
      <c r="F10" s="78"/>
      <c r="G10" s="78"/>
      <c r="H10" s="80" t="s">
        <v>11</v>
      </c>
      <c r="I10" s="80"/>
    </row>
    <row r="11" ht="81" customHeight="1" spans="1:9">
      <c r="A11" s="22" t="s">
        <v>12</v>
      </c>
      <c r="B11" s="22"/>
      <c r="C11" s="22"/>
      <c r="D11" s="22"/>
      <c r="E11" s="81" t="s">
        <v>13</v>
      </c>
      <c r="F11" s="81"/>
      <c r="G11" s="81"/>
      <c r="H11" s="80" t="s">
        <v>11</v>
      </c>
      <c r="I11" s="80"/>
    </row>
    <row r="12" ht="13.2" spans="1:9">
      <c r="A12" s="22" t="s">
        <v>14</v>
      </c>
      <c r="B12" s="22"/>
      <c r="C12" s="22"/>
      <c r="D12" s="22"/>
      <c r="E12" s="78" t="s">
        <v>15</v>
      </c>
      <c r="F12" s="78"/>
      <c r="G12" s="82"/>
      <c r="H12" s="83"/>
      <c r="I12" s="83"/>
    </row>
    <row r="13" ht="13.2" spans="1:9">
      <c r="A13" s="22" t="s">
        <v>16</v>
      </c>
      <c r="B13" s="22"/>
      <c r="C13" s="22"/>
      <c r="D13" s="22"/>
      <c r="E13" s="78" t="s">
        <v>17</v>
      </c>
      <c r="F13" s="78"/>
      <c r="G13" s="82"/>
      <c r="H13" s="83"/>
      <c r="I13" s="83"/>
    </row>
    <row r="14" ht="11.4" spans="1:9">
      <c r="A14" s="23" t="s">
        <v>18</v>
      </c>
      <c r="B14" s="23"/>
      <c r="C14" s="36"/>
      <c r="D14" s="36"/>
      <c r="E14" s="36"/>
      <c r="F14" s="84"/>
      <c r="G14" s="84"/>
      <c r="H14" s="36"/>
      <c r="I14" s="36"/>
    </row>
    <row r="15" ht="12.15" spans="1:9">
      <c r="A15" s="23" t="s">
        <v>19</v>
      </c>
      <c r="B15" s="23"/>
      <c r="C15" s="23"/>
      <c r="D15" s="23"/>
      <c r="E15" s="85"/>
      <c r="F15" s="86"/>
      <c r="G15" s="85"/>
      <c r="H15" s="31"/>
      <c r="I15" s="31"/>
    </row>
    <row r="16" ht="12.15" spans="1:9">
      <c r="A16" s="87" t="s">
        <v>20</v>
      </c>
      <c r="B16" s="88" t="s">
        <v>21</v>
      </c>
      <c r="C16" s="88"/>
      <c r="D16" s="89" t="s">
        <v>22</v>
      </c>
      <c r="E16" s="90" t="s">
        <v>23</v>
      </c>
      <c r="F16" s="84" t="s">
        <v>24</v>
      </c>
      <c r="G16" s="90" t="s">
        <v>25</v>
      </c>
      <c r="H16" s="34" t="s">
        <v>26</v>
      </c>
      <c r="I16" s="34"/>
    </row>
    <row r="17" ht="22.8" spans="1:9">
      <c r="A17" s="36" t="s">
        <v>27</v>
      </c>
      <c r="B17" s="38" t="s">
        <v>28</v>
      </c>
      <c r="C17" s="38"/>
      <c r="D17" s="90" t="s">
        <v>29</v>
      </c>
      <c r="E17" s="90" t="s">
        <v>30</v>
      </c>
      <c r="F17" s="84" t="s">
        <v>31</v>
      </c>
      <c r="G17" s="84" t="s">
        <v>32</v>
      </c>
      <c r="H17" s="3" t="s">
        <v>33</v>
      </c>
      <c r="I17" s="3"/>
    </row>
    <row r="18" s="67" customFormat="1" ht="20" customHeight="1" spans="1:9">
      <c r="A18" s="40">
        <v>1</v>
      </c>
      <c r="B18" s="41" t="str">
        <f>[2]汇总表!E2</f>
        <v>KEY键</v>
      </c>
      <c r="C18" s="41" t="str">
        <f>[2]汇总表!F2</f>
        <v>KEY key</v>
      </c>
      <c r="D18" s="91">
        <f>[2]汇总表!O2</f>
        <v>0.17</v>
      </c>
      <c r="E18" s="91">
        <f>[2]汇总表!N2</f>
        <v>0.01</v>
      </c>
      <c r="F18" s="92">
        <f>[2]汇总表!Q2</f>
        <v>0.538</v>
      </c>
      <c r="G18" s="92">
        <f>[2]汇总表!P2</f>
        <v>1</v>
      </c>
      <c r="H18" s="91">
        <f>[2]汇总表!H2</f>
        <v>25</v>
      </c>
      <c r="I18" s="42" t="str">
        <f>[2]汇总表!I2</f>
        <v>件</v>
      </c>
    </row>
    <row r="19" s="67" customFormat="1" ht="20" customHeight="1" spans="1:9">
      <c r="A19" s="40">
        <v>2</v>
      </c>
      <c r="B19" s="41" t="str">
        <f>[2]汇总表!E3</f>
        <v>钻臂铜衬垫</v>
      </c>
      <c r="C19" s="41" t="str">
        <f>[2]汇总表!F3</f>
        <v>Drill arm copper liner</v>
      </c>
      <c r="D19" s="91">
        <f>[2]汇总表!O3</f>
        <v>15.12</v>
      </c>
      <c r="E19" s="91">
        <f>[2]汇总表!N3</f>
        <v>14.22</v>
      </c>
      <c r="F19" s="93"/>
      <c r="G19" s="93"/>
      <c r="H19" s="91">
        <f>[2]汇总表!H3</f>
        <v>13</v>
      </c>
      <c r="I19" s="42" t="str">
        <f>[2]汇总表!I3</f>
        <v>件</v>
      </c>
    </row>
    <row r="20" s="67" customFormat="1" ht="20" customHeight="1" spans="1:9">
      <c r="A20" s="40">
        <v>3</v>
      </c>
      <c r="B20" s="41" t="str">
        <f>[2]汇总表!E4</f>
        <v>钢丝绳</v>
      </c>
      <c r="C20" s="41" t="str">
        <f>[2]汇总表!F4</f>
        <v>Wire rope</v>
      </c>
      <c r="D20" s="91">
        <f>[2]汇总表!O4</f>
        <v>124.36</v>
      </c>
      <c r="E20" s="91">
        <f>[2]汇总表!N4</f>
        <v>116.96</v>
      </c>
      <c r="F20" s="93"/>
      <c r="G20" s="93"/>
      <c r="H20" s="91">
        <f>[2]汇总表!H4</f>
        <v>62</v>
      </c>
      <c r="I20" s="42" t="str">
        <f>[2]汇总表!I4</f>
        <v>件</v>
      </c>
    </row>
    <row r="21" s="67" customFormat="1" ht="20" customHeight="1" spans="1:9">
      <c r="A21" s="40">
        <v>4</v>
      </c>
      <c r="B21" s="41" t="str">
        <f>[2]汇总表!E5</f>
        <v>踏板</v>
      </c>
      <c r="C21" s="41" t="str">
        <f>[2]汇总表!F5</f>
        <v>FOOTPLATE</v>
      </c>
      <c r="D21" s="91">
        <f>[2]汇总表!O5</f>
        <v>126.04</v>
      </c>
      <c r="E21" s="91">
        <f>[2]汇总表!N5</f>
        <v>7.5</v>
      </c>
      <c r="F21" s="93"/>
      <c r="G21" s="93"/>
      <c r="H21" s="91">
        <f>[2]汇总表!H5</f>
        <v>10</v>
      </c>
      <c r="I21" s="42" t="str">
        <f>[2]汇总表!I5</f>
        <v>件</v>
      </c>
    </row>
    <row r="22" s="67" customFormat="1" ht="20" customHeight="1" spans="1:9">
      <c r="A22" s="40">
        <v>5</v>
      </c>
      <c r="B22" s="41" t="str">
        <f>[2]汇总表!E6</f>
        <v>滑杆</v>
      </c>
      <c r="C22" s="41" t="str">
        <f>[2]汇总表!F6</f>
        <v>SLIDEBAR</v>
      </c>
      <c r="D22" s="91">
        <f>[2]汇总表!O6</f>
        <v>73.94</v>
      </c>
      <c r="E22" s="91">
        <f>[2]汇总表!N6</f>
        <v>4.4</v>
      </c>
      <c r="F22" s="93"/>
      <c r="G22" s="93"/>
      <c r="H22" s="91">
        <f>[2]汇总表!H6</f>
        <v>30</v>
      </c>
      <c r="I22" s="42" t="str">
        <f>[2]汇总表!I6</f>
        <v>件</v>
      </c>
    </row>
    <row r="23" s="67" customFormat="1" ht="20" customHeight="1" spans="1:9">
      <c r="A23" s="40">
        <v>6</v>
      </c>
      <c r="B23" s="41" t="str">
        <f>[2]汇总表!E7</f>
        <v>衬套</v>
      </c>
      <c r="C23" s="41" t="str">
        <f>[2]汇总表!F7</f>
        <v>BEARING BUSHING</v>
      </c>
      <c r="D23" s="91">
        <f>[2]汇总表!O7</f>
        <v>3.37</v>
      </c>
      <c r="E23" s="91">
        <f>[2]汇总表!N7</f>
        <v>0.2</v>
      </c>
      <c r="F23" s="93"/>
      <c r="G23" s="93"/>
      <c r="H23" s="91">
        <f>[2]汇总表!H7</f>
        <v>10</v>
      </c>
      <c r="I23" s="42" t="str">
        <f>[2]汇总表!I7</f>
        <v>件</v>
      </c>
    </row>
    <row r="24" s="67" customFormat="1" ht="20" customHeight="1" spans="1:9">
      <c r="A24" s="40">
        <v>7</v>
      </c>
      <c r="B24" s="41" t="str">
        <f>[2]汇总表!E8</f>
        <v>灯泡  </v>
      </c>
      <c r="C24" s="41" t="str">
        <f>[2]汇总表!F8</f>
        <v>LED bulb</v>
      </c>
      <c r="D24" s="91">
        <f>[2]汇总表!O8</f>
        <v>5.9</v>
      </c>
      <c r="E24" s="91">
        <f>[2]汇总表!N8</f>
        <v>5.1</v>
      </c>
      <c r="F24" s="92">
        <f>[2]汇总表!Q8</f>
        <v>0.573</v>
      </c>
      <c r="G24" s="92">
        <f>[2]汇总表!P8</f>
        <v>22</v>
      </c>
      <c r="H24" s="91">
        <f>[2]汇总表!H8</f>
        <v>100</v>
      </c>
      <c r="I24" s="42" t="str">
        <f>[2]汇总表!I8</f>
        <v>个</v>
      </c>
    </row>
    <row r="25" s="67" customFormat="1" ht="20" customHeight="1" spans="1:9">
      <c r="A25" s="40">
        <v>8</v>
      </c>
      <c r="B25" s="41" t="str">
        <f>[2]汇总表!E9</f>
        <v>配电箱</v>
      </c>
      <c r="C25" s="41" t="str">
        <f>[2]汇总表!F9</f>
        <v>Distribution box</v>
      </c>
      <c r="D25" s="91">
        <f>[2]汇总表!O9</f>
        <v>6.1</v>
      </c>
      <c r="E25" s="91">
        <f>[2]汇总表!N9</f>
        <v>5.7</v>
      </c>
      <c r="F25" s="93"/>
      <c r="G25" s="93"/>
      <c r="H25" s="91">
        <f>[2]汇总表!H9</f>
        <v>1</v>
      </c>
      <c r="I25" s="42" t="str">
        <f>[2]汇总表!I9</f>
        <v>面</v>
      </c>
    </row>
    <row r="26" s="67" customFormat="1" ht="20" customHeight="1" spans="1:9">
      <c r="A26" s="40">
        <v>9</v>
      </c>
      <c r="B26" s="41" t="str">
        <f>[2]汇总表!E10</f>
        <v>生料带</v>
      </c>
      <c r="C26" s="41" t="str">
        <f>[2]汇总表!F10</f>
        <v>Raw material belt</v>
      </c>
      <c r="D26" s="91">
        <f>[2]汇总表!O10</f>
        <v>2.8</v>
      </c>
      <c r="E26" s="91">
        <f>[2]汇总表!N10</f>
        <v>2.4</v>
      </c>
      <c r="F26" s="93"/>
      <c r="G26" s="93"/>
      <c r="H26" s="91">
        <f>[2]汇总表!H10</f>
        <v>157</v>
      </c>
      <c r="I26" s="42" t="str">
        <f>[2]汇总表!I10</f>
        <v>件</v>
      </c>
    </row>
    <row r="27" s="67" customFormat="1" ht="20" customHeight="1" spans="1:9">
      <c r="A27" s="40">
        <v>10</v>
      </c>
      <c r="B27" s="41" t="str">
        <f>[2]汇总表!E11</f>
        <v>玻璃胶</v>
      </c>
      <c r="C27" s="41" t="str">
        <f>[2]汇总表!F11</f>
        <v>Glass glue</v>
      </c>
      <c r="D27" s="91">
        <f>[2]汇总表!O11</f>
        <v>15.83</v>
      </c>
      <c r="E27" s="91">
        <f>[2]汇总表!N11</f>
        <v>14.9</v>
      </c>
      <c r="F27" s="93"/>
      <c r="G27" s="93"/>
      <c r="H27" s="91">
        <f>[2]汇总表!H11</f>
        <v>43</v>
      </c>
      <c r="I27" s="42" t="str">
        <f>[2]汇总表!I11</f>
        <v>支</v>
      </c>
    </row>
    <row r="28" s="67" customFormat="1" ht="20" customHeight="1" spans="1:9">
      <c r="A28" s="40">
        <v>11</v>
      </c>
      <c r="B28" s="41" t="str">
        <f>[2]汇总表!E12</f>
        <v>数字式钳形电流表</v>
      </c>
      <c r="C28" s="41" t="str">
        <f>[2]汇总表!F12</f>
        <v>Digital Clamp ammeter</v>
      </c>
      <c r="D28" s="91">
        <f>[2]汇总表!O12</f>
        <v>1.89</v>
      </c>
      <c r="E28" s="91">
        <f>[2]汇总表!N12</f>
        <v>1.8</v>
      </c>
      <c r="F28" s="93"/>
      <c r="G28" s="93"/>
      <c r="H28" s="91">
        <f>[2]汇总表!H12</f>
        <v>2</v>
      </c>
      <c r="I28" s="42" t="str">
        <f>[2]汇总表!I12</f>
        <v>件</v>
      </c>
    </row>
    <row r="29" s="67" customFormat="1" ht="20" customHeight="1" spans="1:9">
      <c r="A29" s="40">
        <v>12</v>
      </c>
      <c r="B29" s="41" t="str">
        <f>[2]汇总表!E13</f>
        <v>卷尺</v>
      </c>
      <c r="C29" s="41" t="str">
        <f>[2]汇总表!F13</f>
        <v>tape measure</v>
      </c>
      <c r="D29" s="91">
        <f>[2]汇总表!O13</f>
        <v>0.52</v>
      </c>
      <c r="E29" s="91">
        <f>[2]汇总表!N13</f>
        <v>0.5</v>
      </c>
      <c r="F29" s="93"/>
      <c r="G29" s="93"/>
      <c r="H29" s="91">
        <f>[2]汇总表!H13</f>
        <v>2</v>
      </c>
      <c r="I29" s="42" t="str">
        <f>[2]汇总表!I13</f>
        <v>把</v>
      </c>
    </row>
    <row r="30" s="67" customFormat="1" ht="20" customHeight="1" spans="1:9">
      <c r="A30" s="40">
        <v>13</v>
      </c>
      <c r="B30" s="41" t="str">
        <f>[2]汇总表!E14</f>
        <v> 游标卡尺</v>
      </c>
      <c r="C30" s="41" t="str">
        <f>[2]汇总表!F14</f>
        <v>Vernier caliper</v>
      </c>
      <c r="D30" s="91">
        <f>[2]汇总表!O14</f>
        <v>1.05</v>
      </c>
      <c r="E30" s="91">
        <f>[2]汇总表!N14</f>
        <v>1</v>
      </c>
      <c r="F30" s="93"/>
      <c r="G30" s="93"/>
      <c r="H30" s="91">
        <f>[2]汇总表!H14</f>
        <v>1</v>
      </c>
      <c r="I30" s="42" t="str">
        <f>[2]汇总表!I14</f>
        <v>个</v>
      </c>
    </row>
    <row r="31" s="67" customFormat="1" ht="20" customHeight="1" spans="1:9">
      <c r="A31" s="40">
        <v>14</v>
      </c>
      <c r="B31" s="41" t="str">
        <f>[2]汇总表!E15</f>
        <v>方柄电锤钻头</v>
      </c>
      <c r="C31" s="41" t="str">
        <f>[2]汇总表!F15</f>
        <v>Square handle electric hammer drill</v>
      </c>
      <c r="D31" s="91">
        <f>[2]汇总表!O15</f>
        <v>0.73</v>
      </c>
      <c r="E31" s="91">
        <f>[2]汇总表!N15</f>
        <v>0.7</v>
      </c>
      <c r="F31" s="93"/>
      <c r="G31" s="93"/>
      <c r="H31" s="91">
        <f>[2]汇总表!H15</f>
        <v>10</v>
      </c>
      <c r="I31" s="42" t="str">
        <f>[2]汇总表!I15</f>
        <v>支</v>
      </c>
    </row>
    <row r="32" s="67" customFormat="1" ht="20" customHeight="1" spans="1:9">
      <c r="A32" s="40">
        <v>15</v>
      </c>
      <c r="B32" s="41" t="str">
        <f>[2]汇总表!E16</f>
        <v>塑料胶带</v>
      </c>
      <c r="C32" s="41" t="str">
        <f>[2]汇总表!F16</f>
        <v>Plastic tape</v>
      </c>
      <c r="D32" s="91">
        <f>[2]汇总表!O16</f>
        <v>3.35</v>
      </c>
      <c r="E32" s="91">
        <f>[2]汇总表!N16</f>
        <v>3.2</v>
      </c>
      <c r="F32" s="93"/>
      <c r="G32" s="93"/>
      <c r="H32" s="91">
        <f>[2]汇总表!H16</f>
        <v>44</v>
      </c>
      <c r="I32" s="42" t="str">
        <f>[2]汇总表!I16</f>
        <v>个</v>
      </c>
    </row>
    <row r="33" s="67" customFormat="1" ht="20" customHeight="1" spans="1:9">
      <c r="A33" s="40">
        <v>16</v>
      </c>
      <c r="B33" s="41" t="str">
        <f>[2]汇总表!E17</f>
        <v>自粘带 </v>
      </c>
      <c r="C33" s="41" t="str">
        <f>[2]汇总表!F17</f>
        <v>Self-adhesive tape</v>
      </c>
      <c r="D33" s="91">
        <f>[2]汇总表!O17</f>
        <v>15.3</v>
      </c>
      <c r="E33" s="91">
        <f>[2]汇总表!N17</f>
        <v>14.5</v>
      </c>
      <c r="F33" s="93"/>
      <c r="G33" s="93"/>
      <c r="H33" s="91">
        <f>[2]汇总表!H17</f>
        <v>100</v>
      </c>
      <c r="I33" s="42" t="str">
        <f>[2]汇总表!I17</f>
        <v>卷</v>
      </c>
    </row>
    <row r="34" s="67" customFormat="1" ht="20" customHeight="1" spans="1:9">
      <c r="A34" s="40">
        <v>17</v>
      </c>
      <c r="B34" s="41" t="str">
        <f>[2]汇总表!E18</f>
        <v>测电笔</v>
      </c>
      <c r="C34" s="41" t="str">
        <f>[2]汇总表!F18</f>
        <v>test pencil</v>
      </c>
      <c r="D34" s="91">
        <f>[2]汇总表!O18</f>
        <v>8.06</v>
      </c>
      <c r="E34" s="91">
        <f>[2]汇总表!N18</f>
        <v>7.7</v>
      </c>
      <c r="F34" s="93"/>
      <c r="G34" s="93"/>
      <c r="H34" s="91">
        <f>[2]汇总表!H18</f>
        <v>75</v>
      </c>
      <c r="I34" s="42" t="str">
        <f>[2]汇总表!I18</f>
        <v>把</v>
      </c>
    </row>
    <row r="35" s="67" customFormat="1" ht="20" customHeight="1" spans="1:9">
      <c r="A35" s="40">
        <v>18</v>
      </c>
      <c r="B35" s="41" t="str">
        <f>[2]汇总表!E19</f>
        <v>配电箱</v>
      </c>
      <c r="C35" s="41" t="str">
        <f>[2]汇总表!F19</f>
        <v>Distribution box</v>
      </c>
      <c r="D35" s="91">
        <f>[2]汇总表!O19</f>
        <v>30.5</v>
      </c>
      <c r="E35" s="91">
        <f>[2]汇总表!N19</f>
        <v>28.5</v>
      </c>
      <c r="F35" s="93"/>
      <c r="G35" s="93"/>
      <c r="H35" s="91">
        <f>[2]汇总表!H19</f>
        <v>5</v>
      </c>
      <c r="I35" s="42" t="str">
        <f>[2]汇总表!I19</f>
        <v>面</v>
      </c>
    </row>
    <row r="36" s="67" customFormat="1" ht="20" customHeight="1" spans="1:9">
      <c r="A36" s="40">
        <v>19</v>
      </c>
      <c r="B36" s="41" t="str">
        <f>[2]汇总表!E20</f>
        <v>塑料胶带</v>
      </c>
      <c r="C36" s="41" t="str">
        <f>[2]汇总表!F20</f>
        <v>Plastic tape</v>
      </c>
      <c r="D36" s="91">
        <f>[2]汇总表!O20</f>
        <v>159.5</v>
      </c>
      <c r="E36" s="91">
        <f>[2]汇总表!N20</f>
        <v>154</v>
      </c>
      <c r="F36" s="93"/>
      <c r="G36" s="93"/>
      <c r="H36" s="91">
        <f>[2]汇总表!H20</f>
        <v>2200</v>
      </c>
      <c r="I36" s="42" t="str">
        <f>[2]汇总表!I20</f>
        <v>个</v>
      </c>
    </row>
    <row r="37" s="67" customFormat="1" ht="20" customHeight="1" spans="1:9">
      <c r="A37" s="40">
        <v>20</v>
      </c>
      <c r="B37" s="41" t="str">
        <f>[2]汇总表!E21</f>
        <v>自粘带 </v>
      </c>
      <c r="C37" s="41" t="str">
        <f>[2]汇总表!F21</f>
        <v>Self-adhesive tape</v>
      </c>
      <c r="D37" s="91">
        <f>[2]汇总表!O21</f>
        <v>2.67</v>
      </c>
      <c r="E37" s="91">
        <f>[2]汇总表!N21</f>
        <v>2.55</v>
      </c>
      <c r="F37" s="93"/>
      <c r="G37" s="93"/>
      <c r="H37" s="91">
        <f>[2]汇总表!H21</f>
        <v>17</v>
      </c>
      <c r="I37" s="42" t="str">
        <f>[2]汇总表!I21</f>
        <v>卷</v>
      </c>
    </row>
    <row r="38" s="67" customFormat="1" ht="20" customHeight="1" spans="1:9">
      <c r="A38" s="40">
        <v>21</v>
      </c>
      <c r="B38" s="41" t="str">
        <f>[2]汇总表!E22</f>
        <v>绝缘电阻表</v>
      </c>
      <c r="C38" s="41" t="str">
        <f>[2]汇总表!F22</f>
        <v>Digital insulation resistance meter</v>
      </c>
      <c r="D38" s="91">
        <f>[2]汇总表!O22</f>
        <v>3.2</v>
      </c>
      <c r="E38" s="91">
        <f>[2]汇总表!N22</f>
        <v>3</v>
      </c>
      <c r="F38" s="92">
        <f>[2]汇总表!Q22</f>
        <v>0.81</v>
      </c>
      <c r="G38" s="92">
        <f>[2]汇总表!P22</f>
        <v>1</v>
      </c>
      <c r="H38" s="91">
        <f>[2]汇总表!H22</f>
        <v>7</v>
      </c>
      <c r="I38" s="42" t="str">
        <f>[2]汇总表!I22</f>
        <v>件</v>
      </c>
    </row>
    <row r="39" s="67" customFormat="1" ht="20" customHeight="1" spans="1:9">
      <c r="A39" s="40">
        <v>22</v>
      </c>
      <c r="B39" s="41" t="str">
        <f>[2]汇总表!E23</f>
        <v>万用表笔</v>
      </c>
      <c r="C39" s="41" t="str">
        <f>[2]汇总表!F23</f>
        <v>Multimeter pen</v>
      </c>
      <c r="D39" s="91">
        <f>[2]汇总表!O23</f>
        <v>1.07</v>
      </c>
      <c r="E39" s="91">
        <f>[2]汇总表!N23</f>
        <v>1</v>
      </c>
      <c r="F39" s="93"/>
      <c r="G39" s="93"/>
      <c r="H39" s="91">
        <f>[2]汇总表!H23</f>
        <v>11</v>
      </c>
      <c r="I39" s="42" t="str">
        <f>[2]汇总表!I23</f>
        <v>对</v>
      </c>
    </row>
    <row r="40" s="67" customFormat="1" ht="20" customHeight="1" spans="1:9">
      <c r="A40" s="40">
        <v>23</v>
      </c>
      <c r="B40" s="41" t="str">
        <f>[2]汇总表!E24</f>
        <v>数字钳式万用表 </v>
      </c>
      <c r="C40" s="41" t="str">
        <f>[2]汇总表!F24</f>
        <v>Digital clamp multimeter</v>
      </c>
      <c r="D40" s="91">
        <f>[2]汇总表!O24</f>
        <v>21.33</v>
      </c>
      <c r="E40" s="91">
        <f>[2]汇总表!N24</f>
        <v>20</v>
      </c>
      <c r="F40" s="93"/>
      <c r="G40" s="93"/>
      <c r="H40" s="91">
        <f>[2]汇总表!H24</f>
        <v>20</v>
      </c>
      <c r="I40" s="42" t="str">
        <f>[2]汇总表!I24</f>
        <v>套</v>
      </c>
    </row>
    <row r="41" s="68" customFormat="1" ht="20" customHeight="1" spans="1:9">
      <c r="A41" s="94">
        <v>24</v>
      </c>
      <c r="B41" s="95" t="str">
        <f>[2]汇总表!E25</f>
        <v>多功能数字万用表</v>
      </c>
      <c r="C41" s="95" t="str">
        <f>[2]汇总表!F25</f>
        <v>Multi-function digital multimeter</v>
      </c>
      <c r="D41" s="96">
        <f>[2]汇总表!O25</f>
        <v>1.07</v>
      </c>
      <c r="E41" s="96">
        <f>[2]汇总表!N25</f>
        <v>1</v>
      </c>
      <c r="F41" s="97"/>
      <c r="G41" s="97"/>
      <c r="H41" s="96">
        <f>[2]汇总表!H25</f>
        <v>1</v>
      </c>
      <c r="I41" s="98" t="str">
        <f>[2]汇总表!I25</f>
        <v>件</v>
      </c>
    </row>
    <row r="42" s="67" customFormat="1" ht="20" customHeight="1" spans="1:9">
      <c r="A42" s="40">
        <v>25</v>
      </c>
      <c r="B42" s="41" t="str">
        <f>[2]汇总表!E26</f>
        <v>二极管</v>
      </c>
      <c r="C42" s="41" t="str">
        <f>[2]汇总表!F26</f>
        <v>Diode</v>
      </c>
      <c r="D42" s="91">
        <f>[2]汇总表!O26</f>
        <v>0.53</v>
      </c>
      <c r="E42" s="91">
        <f>[2]汇总表!N26</f>
        <v>0.5</v>
      </c>
      <c r="F42" s="93"/>
      <c r="G42" s="93"/>
      <c r="H42" s="91">
        <f>[2]汇总表!H26</f>
        <v>50</v>
      </c>
      <c r="I42" s="42" t="str">
        <f>[2]汇总表!I26</f>
        <v>件</v>
      </c>
    </row>
    <row r="43" s="67" customFormat="1" ht="20" customHeight="1" spans="1:9">
      <c r="A43" s="40">
        <v>26</v>
      </c>
      <c r="B43" s="41" t="str">
        <f>[2]汇总表!E27</f>
        <v>电容 </v>
      </c>
      <c r="C43" s="41" t="str">
        <f>[2]汇总表!F27</f>
        <v>Capacitor</v>
      </c>
      <c r="D43" s="91">
        <f>[2]汇总表!O27</f>
        <v>0.53</v>
      </c>
      <c r="E43" s="91">
        <f>[2]汇总表!N27</f>
        <v>0.5</v>
      </c>
      <c r="F43" s="93"/>
      <c r="G43" s="93"/>
      <c r="H43" s="91">
        <f>[2]汇总表!H27</f>
        <v>50</v>
      </c>
      <c r="I43" s="42" t="str">
        <f>[2]汇总表!I27</f>
        <v>件</v>
      </c>
    </row>
    <row r="44" s="67" customFormat="1" ht="20" customHeight="1" spans="1:9">
      <c r="A44" s="40">
        <v>27</v>
      </c>
      <c r="B44" s="41" t="str">
        <f>[2]汇总表!E28</f>
        <v>缠绕带</v>
      </c>
      <c r="C44" s="41" t="str">
        <f>[2]汇总表!F28</f>
        <v>Breather Tube</v>
      </c>
      <c r="D44" s="91">
        <f>[2]汇总表!O28</f>
        <v>21.33</v>
      </c>
      <c r="E44" s="91">
        <f>[2]汇总表!N28</f>
        <v>20</v>
      </c>
      <c r="F44" s="93"/>
      <c r="G44" s="93"/>
      <c r="H44" s="91">
        <f>[2]汇总表!H28</f>
        <v>100</v>
      </c>
      <c r="I44" s="42" t="str">
        <f>[2]汇总表!I28</f>
        <v>件</v>
      </c>
    </row>
    <row r="45" s="67" customFormat="1" ht="20" customHeight="1" spans="1:9">
      <c r="A45" s="40">
        <v>28</v>
      </c>
      <c r="B45" s="41" t="str">
        <f>[2]汇总表!E29</f>
        <v>铜排</v>
      </c>
      <c r="C45" s="41" t="str">
        <f>[2]汇总表!F29</f>
        <v>Copper bar</v>
      </c>
      <c r="D45" s="91">
        <f>[2]汇总表!O29</f>
        <v>7.47</v>
      </c>
      <c r="E45" s="91">
        <f>[2]汇总表!N29</f>
        <v>7</v>
      </c>
      <c r="F45" s="93"/>
      <c r="G45" s="93"/>
      <c r="H45" s="91">
        <f>[2]汇总表!H29</f>
        <v>5</v>
      </c>
      <c r="I45" s="42" t="str">
        <f>[2]汇总表!I29</f>
        <v>米</v>
      </c>
    </row>
    <row r="46" s="67" customFormat="1" ht="20" customHeight="1" spans="1:9">
      <c r="A46" s="40">
        <v>29</v>
      </c>
      <c r="B46" s="41" t="str">
        <f>[2]汇总表!E30</f>
        <v>防水灯头（塑料）</v>
      </c>
      <c r="C46" s="41" t="str">
        <f>[2]汇总表!F30</f>
        <v>Waterproof lamp head (plastic)</v>
      </c>
      <c r="D46" s="91">
        <f>[2]汇总表!O30</f>
        <v>3.2</v>
      </c>
      <c r="E46" s="91">
        <f>[2]汇总表!N30</f>
        <v>3</v>
      </c>
      <c r="F46" s="93"/>
      <c r="G46" s="93"/>
      <c r="H46" s="91">
        <f>[2]汇总表!H30</f>
        <v>50</v>
      </c>
      <c r="I46" s="42" t="str">
        <f>[2]汇总表!I30</f>
        <v>只</v>
      </c>
    </row>
    <row r="47" s="67" customFormat="1" ht="20" customHeight="1" spans="1:9">
      <c r="A47" s="40">
        <v>30</v>
      </c>
      <c r="B47" s="41" t="str">
        <f>[2]汇总表!E31</f>
        <v>热缩管</v>
      </c>
      <c r="C47" s="41" t="str">
        <f>[2]汇总表!F31</f>
        <v>Heat shrink tube</v>
      </c>
      <c r="D47" s="91">
        <f>[2]汇总表!O31</f>
        <v>3.71</v>
      </c>
      <c r="E47" s="91">
        <f>[2]汇总表!N31</f>
        <v>3.5</v>
      </c>
      <c r="F47" s="93"/>
      <c r="G47" s="93"/>
      <c r="H47" s="91">
        <f>[2]汇总表!H31</f>
        <v>80</v>
      </c>
      <c r="I47" s="42" t="str">
        <f>[2]汇总表!I31</f>
        <v>米</v>
      </c>
    </row>
    <row r="48" s="67" customFormat="1" ht="20" customHeight="1" spans="1:9">
      <c r="A48" s="40">
        <v>31</v>
      </c>
      <c r="B48" s="41" t="str">
        <f>[2]汇总表!E32</f>
        <v>接地电阻测试仪</v>
      </c>
      <c r="C48" s="41" t="str">
        <f>[2]汇总表!F32</f>
        <v>ground resistance tester</v>
      </c>
      <c r="D48" s="91">
        <f>[2]汇总表!O32</f>
        <v>1.07</v>
      </c>
      <c r="E48" s="91">
        <f>[2]汇总表!N32</f>
        <v>1</v>
      </c>
      <c r="F48" s="93"/>
      <c r="G48" s="93"/>
      <c r="H48" s="91">
        <f>[2]汇总表!H32</f>
        <v>1</v>
      </c>
      <c r="I48" s="42" t="str">
        <f>[2]汇总表!I32</f>
        <v>件</v>
      </c>
    </row>
    <row r="49" s="67" customFormat="1" ht="20" customHeight="1" spans="1:9">
      <c r="A49" s="40">
        <v>32</v>
      </c>
      <c r="B49" s="41" t="str">
        <f>[2]汇总表!E33</f>
        <v>电气开关座导轨</v>
      </c>
      <c r="C49" s="41" t="str">
        <f>[2]汇总表!F33</f>
        <v>Electrical switch seat rail</v>
      </c>
      <c r="D49" s="91">
        <f>[2]汇总表!O33</f>
        <v>5.33</v>
      </c>
      <c r="E49" s="91">
        <f>[2]汇总表!N33</f>
        <v>5</v>
      </c>
      <c r="F49" s="93"/>
      <c r="G49" s="93"/>
      <c r="H49" s="91">
        <f>[2]汇总表!H33</f>
        <v>10</v>
      </c>
      <c r="I49" s="42" t="str">
        <f>[2]汇总表!I33</f>
        <v>根</v>
      </c>
    </row>
    <row r="50" s="67" customFormat="1" ht="20" customHeight="1" spans="1:9">
      <c r="A50" s="40">
        <v>33</v>
      </c>
      <c r="B50" s="41" t="str">
        <f>[2]汇总表!E34</f>
        <v>晶闸管模块</v>
      </c>
      <c r="C50" s="41" t="str">
        <f>[2]汇总表!F34</f>
        <v>Thyristor Module</v>
      </c>
      <c r="D50" s="91">
        <f>[2]汇总表!O34</f>
        <v>0.53</v>
      </c>
      <c r="E50" s="91">
        <f>[2]汇总表!N34</f>
        <v>0.5</v>
      </c>
      <c r="F50" s="93"/>
      <c r="G50" s="93"/>
      <c r="H50" s="91">
        <f>[2]汇总表!H34</f>
        <v>5</v>
      </c>
      <c r="I50" s="42" t="str">
        <f>[2]汇总表!I34</f>
        <v>件</v>
      </c>
    </row>
    <row r="51" s="67" customFormat="1" ht="20" customHeight="1" spans="1:9">
      <c r="A51" s="40">
        <v>34</v>
      </c>
      <c r="B51" s="41" t="str">
        <f>[2]汇总表!E35</f>
        <v>摇表线</v>
      </c>
      <c r="C51" s="41" t="str">
        <f>[2]汇总表!F35</f>
        <v>Waving Watch Tester</v>
      </c>
      <c r="D51" s="91">
        <f>[2]汇总表!O35</f>
        <v>0.53</v>
      </c>
      <c r="E51" s="91">
        <f>[2]汇总表!N35</f>
        <v>0.5</v>
      </c>
      <c r="F51" s="93"/>
      <c r="G51" s="93"/>
      <c r="H51" s="91">
        <f>[2]汇总表!H35</f>
        <v>9</v>
      </c>
      <c r="I51" s="42" t="str">
        <f>[2]汇总表!I35</f>
        <v>件</v>
      </c>
    </row>
    <row r="52" s="67" customFormat="1" ht="20" customHeight="1" spans="1:9">
      <c r="A52" s="40">
        <v>35</v>
      </c>
      <c r="B52" s="41" t="str">
        <f>[2]汇总表!E36</f>
        <v>电烙铁</v>
      </c>
      <c r="C52" s="41" t="str">
        <f>[2]汇总表!F36</f>
        <v>Electric soldering iron</v>
      </c>
      <c r="D52" s="91">
        <f>[2]汇总表!O36</f>
        <v>0.53</v>
      </c>
      <c r="E52" s="91">
        <f>[2]汇总表!N36</f>
        <v>0.5</v>
      </c>
      <c r="F52" s="93"/>
      <c r="G52" s="93"/>
      <c r="H52" s="91">
        <f>[2]汇总表!H36</f>
        <v>1</v>
      </c>
      <c r="I52" s="42" t="str">
        <f>[2]汇总表!I36</f>
        <v>件</v>
      </c>
    </row>
    <row r="53" s="67" customFormat="1" ht="20" customHeight="1" spans="1:9">
      <c r="A53" s="40">
        <v>36</v>
      </c>
      <c r="B53" s="41" t="str">
        <f>[2]汇总表!E37</f>
        <v>防爆接线盒</v>
      </c>
      <c r="C53" s="41" t="str">
        <f>[2]汇总表!F37</f>
        <v>Explosion-proof junction box</v>
      </c>
      <c r="D53" s="91">
        <f>[2]汇总表!O37</f>
        <v>3.2</v>
      </c>
      <c r="E53" s="91">
        <f>[2]汇总表!N37</f>
        <v>3</v>
      </c>
      <c r="F53" s="93"/>
      <c r="G53" s="93"/>
      <c r="H53" s="91">
        <f>[2]汇总表!H37</f>
        <v>6</v>
      </c>
      <c r="I53" s="42" t="str">
        <f>[2]汇总表!I37</f>
        <v>件</v>
      </c>
    </row>
    <row r="54" s="67" customFormat="1" ht="20" customHeight="1" spans="1:9">
      <c r="A54" s="40">
        <v>37</v>
      </c>
      <c r="B54" s="41" t="str">
        <f>[2]汇总表!E38</f>
        <v>高压钠灯</v>
      </c>
      <c r="C54" s="41" t="str">
        <f>[2]汇总表!F38</f>
        <v>HPS</v>
      </c>
      <c r="D54" s="91">
        <f>[2]汇总表!O38</f>
        <v>5.37</v>
      </c>
      <c r="E54" s="91">
        <f>[2]汇总表!N38</f>
        <v>5</v>
      </c>
      <c r="F54" s="93"/>
      <c r="G54" s="93"/>
      <c r="H54" s="91">
        <f>[2]汇总表!H38</f>
        <v>10</v>
      </c>
      <c r="I54" s="42" t="str">
        <f>[2]汇总表!I38</f>
        <v>盏</v>
      </c>
    </row>
    <row r="55" s="67" customFormat="1" ht="20" customHeight="1" spans="1:9">
      <c r="A55" s="40">
        <v>38</v>
      </c>
      <c r="B55" s="41" t="str">
        <f>[2]汇总表!E39</f>
        <v>配电箱</v>
      </c>
      <c r="C55" s="41" t="str">
        <f>[2]汇总表!F39</f>
        <v>Distribution box</v>
      </c>
      <c r="D55" s="91">
        <f>[2]汇总表!O39</f>
        <v>287</v>
      </c>
      <c r="E55" s="91">
        <f>[2]汇总表!N39</f>
        <v>274</v>
      </c>
      <c r="F55" s="92">
        <f>[2]汇总表!Q39</f>
        <v>2.069</v>
      </c>
      <c r="G55" s="92">
        <f>[2]汇总表!P39</f>
        <v>7</v>
      </c>
      <c r="H55" s="91">
        <f>[2]汇总表!H39</f>
        <v>12</v>
      </c>
      <c r="I55" s="42" t="str">
        <f>[2]汇总表!I39</f>
        <v>套</v>
      </c>
    </row>
    <row r="56" s="67" customFormat="1" ht="20" customHeight="1" spans="1:9">
      <c r="A56" s="40">
        <v>39</v>
      </c>
      <c r="B56" s="41" t="str">
        <f>[2]汇总表!E40</f>
        <v>潜水泵</v>
      </c>
      <c r="C56" s="41" t="str">
        <f>[2]汇总表!F40</f>
        <v>Submersible pump</v>
      </c>
      <c r="D56" s="91">
        <f>[2]汇总表!O40</f>
        <v>168</v>
      </c>
      <c r="E56" s="91">
        <f>[2]汇总表!N40</f>
        <v>159</v>
      </c>
      <c r="F56" s="92">
        <f>[2]汇总表!Q40</f>
        <v>0.198</v>
      </c>
      <c r="G56" s="92">
        <f>[2]汇总表!P40</f>
        <v>6</v>
      </c>
      <c r="H56" s="91">
        <f>[2]汇总表!H40</f>
        <v>6</v>
      </c>
      <c r="I56" s="42" t="str">
        <f>[2]汇总表!I40</f>
        <v>台</v>
      </c>
    </row>
    <row r="57" s="67" customFormat="1" ht="20" customHeight="1" spans="1:9">
      <c r="A57" s="40">
        <v>40</v>
      </c>
      <c r="B57" s="41" t="str">
        <f>[2]汇总表!E41</f>
        <v>全胶手套</v>
      </c>
      <c r="C57" s="41" t="str">
        <f>[2]汇总表!F41</f>
        <v>Full rubber gloves</v>
      </c>
      <c r="D57" s="91">
        <f>[2]汇总表!O41</f>
        <v>1171</v>
      </c>
      <c r="E57" s="91">
        <f>[2]汇总表!N41</f>
        <v>1128</v>
      </c>
      <c r="F57" s="92">
        <f>[2]汇总表!Q41</f>
        <v>4.133</v>
      </c>
      <c r="G57" s="92">
        <f>[2]汇总表!P41</f>
        <v>2</v>
      </c>
      <c r="H57" s="91">
        <f>[2]汇总表!H41</f>
        <v>5100</v>
      </c>
      <c r="I57" s="42" t="str">
        <f>[2]汇总表!I41</f>
        <v>双</v>
      </c>
    </row>
    <row r="58" s="67" customFormat="1" ht="20" customHeight="1" spans="1:9">
      <c r="A58" s="40">
        <v>41</v>
      </c>
      <c r="B58" s="41" t="str">
        <f>[2]汇总表!E42</f>
        <v>螺丝刀</v>
      </c>
      <c r="C58" s="41" t="str">
        <f>[2]汇总表!F42</f>
        <v>screwdriver</v>
      </c>
      <c r="D58" s="91">
        <f>[2]汇总表!O42</f>
        <v>118.67</v>
      </c>
      <c r="E58" s="91">
        <f>[2]汇总表!N42</f>
        <v>112.5</v>
      </c>
      <c r="F58" s="92">
        <f>[2]汇总表!Q42</f>
        <v>0.72</v>
      </c>
      <c r="G58" s="92">
        <f>[2]汇总表!P42</f>
        <v>1</v>
      </c>
      <c r="H58" s="91">
        <f>[2]汇总表!H42</f>
        <v>297</v>
      </c>
      <c r="I58" s="42" t="str">
        <f>[2]汇总表!I42</f>
        <v>把</v>
      </c>
    </row>
    <row r="59" s="67" customFormat="1" ht="20" customHeight="1" spans="1:9">
      <c r="A59" s="40">
        <v>42</v>
      </c>
      <c r="B59" s="41" t="str">
        <f>[2]汇总表!E43</f>
        <v>压线钳</v>
      </c>
      <c r="C59" s="41" t="str">
        <f>[2]汇总表!F43</f>
        <v>Crimping Tool</v>
      </c>
      <c r="D59" s="91">
        <f>[2]汇总表!O43</f>
        <v>10.55</v>
      </c>
      <c r="E59" s="91">
        <f>[2]汇总表!N43</f>
        <v>10</v>
      </c>
      <c r="F59" s="93"/>
      <c r="G59" s="93"/>
      <c r="H59" s="91">
        <f>[2]汇总表!H43</f>
        <v>1</v>
      </c>
      <c r="I59" s="42" t="str">
        <f>[2]汇总表!I43</f>
        <v>套</v>
      </c>
    </row>
    <row r="60" s="67" customFormat="1" ht="20" customHeight="1" spans="1:9">
      <c r="A60" s="40">
        <v>43</v>
      </c>
      <c r="B60" s="41" t="str">
        <f>[2]汇总表!E44</f>
        <v>轮胎扳手</v>
      </c>
      <c r="C60" s="41" t="str">
        <f>[2]汇总表!F44</f>
        <v>Tire wrench</v>
      </c>
      <c r="D60" s="91">
        <f>[2]汇总表!O44</f>
        <v>17.93</v>
      </c>
      <c r="E60" s="91">
        <f>[2]汇总表!N44</f>
        <v>17</v>
      </c>
      <c r="F60" s="93"/>
      <c r="G60" s="93"/>
      <c r="H60" s="91">
        <f>[2]汇总表!H44</f>
        <v>2</v>
      </c>
      <c r="I60" s="42" t="str">
        <f>[2]汇总表!I44</f>
        <v>件</v>
      </c>
    </row>
    <row r="61" s="67" customFormat="1" ht="20" customHeight="1" spans="1:9">
      <c r="A61" s="40">
        <v>44</v>
      </c>
      <c r="B61" s="41" t="str">
        <f>[2]汇总表!E45</f>
        <v>快速脱落棘轮扳手</v>
      </c>
      <c r="C61" s="41" t="str">
        <f>[2]汇总表!F45</f>
        <v>Double-end plum blossom ratchet wrench fast</v>
      </c>
      <c r="D61" s="91">
        <f>[2]汇总表!O45</f>
        <v>26.37</v>
      </c>
      <c r="E61" s="91">
        <f>[2]汇总表!N45</f>
        <v>25</v>
      </c>
      <c r="F61" s="93"/>
      <c r="G61" s="93"/>
      <c r="H61" s="91">
        <f>[2]汇总表!H45</f>
        <v>6</v>
      </c>
      <c r="I61" s="42" t="str">
        <f>[2]汇总表!I45</f>
        <v>把</v>
      </c>
    </row>
    <row r="62" s="67" customFormat="1" ht="20" customHeight="1" spans="1:9">
      <c r="A62" s="40">
        <v>45</v>
      </c>
      <c r="B62" s="41" t="str">
        <f>[2]汇总表!E46</f>
        <v>钢丝钳</v>
      </c>
      <c r="C62" s="41" t="str">
        <f>[2]汇总表!F46</f>
        <v>Wire cutters</v>
      </c>
      <c r="D62" s="91">
        <f>[2]汇总表!O46</f>
        <v>73.85</v>
      </c>
      <c r="E62" s="91">
        <f>[2]汇总表!N46</f>
        <v>70</v>
      </c>
      <c r="F62" s="93"/>
      <c r="G62" s="93"/>
      <c r="H62" s="91">
        <f>[2]汇总表!H46</f>
        <v>220</v>
      </c>
      <c r="I62" s="42" t="str">
        <f>[2]汇总表!I46</f>
        <v>把</v>
      </c>
    </row>
    <row r="63" s="67" customFormat="1" ht="20" customHeight="1" spans="1:9">
      <c r="A63" s="40">
        <v>46</v>
      </c>
      <c r="B63" s="41" t="str">
        <f>[2]汇总表!E47</f>
        <v> 液压钳</v>
      </c>
      <c r="C63" s="41" t="str">
        <f>[2]汇总表!F47</f>
        <v>  Hydraulic clamp</v>
      </c>
      <c r="D63" s="91">
        <f>[2]汇总表!O47</f>
        <v>6.33</v>
      </c>
      <c r="E63" s="91">
        <f>[2]汇总表!N47</f>
        <v>6</v>
      </c>
      <c r="F63" s="93"/>
      <c r="G63" s="93"/>
      <c r="H63" s="91">
        <f>[2]汇总表!H47</f>
        <v>3</v>
      </c>
      <c r="I63" s="42" t="str">
        <f>[2]汇总表!I47</f>
        <v>套</v>
      </c>
    </row>
    <row r="64" s="67" customFormat="1" ht="20" customHeight="1" spans="1:9">
      <c r="A64" s="40">
        <v>47</v>
      </c>
      <c r="B64" s="41" t="str">
        <f>[2]汇总表!E48</f>
        <v> 断线钳</v>
      </c>
      <c r="C64" s="41" t="str">
        <f>[2]汇总表!F48</f>
        <v>  Bolt cutters</v>
      </c>
      <c r="D64" s="91">
        <f>[2]汇总表!O48</f>
        <v>10.55</v>
      </c>
      <c r="E64" s="91">
        <f>[2]汇总表!N48</f>
        <v>10</v>
      </c>
      <c r="F64" s="93"/>
      <c r="G64" s="93"/>
      <c r="H64" s="91">
        <f>[2]汇总表!H48</f>
        <v>7</v>
      </c>
      <c r="I64" s="42" t="str">
        <f>[2]汇总表!I48</f>
        <v>把</v>
      </c>
    </row>
    <row r="65" s="67" customFormat="1" ht="20" customHeight="1" spans="1:9">
      <c r="A65" s="40">
        <v>48</v>
      </c>
      <c r="B65" s="41" t="str">
        <f>[2]汇总表!E49</f>
        <v>手动棘轮式线缆剪</v>
      </c>
      <c r="C65" s="41" t="str">
        <f>[2]汇总表!F49</f>
        <v>Manual ratchet cable cutter</v>
      </c>
      <c r="D65" s="91">
        <f>[2]汇总表!O49</f>
        <v>5.27</v>
      </c>
      <c r="E65" s="91">
        <f>[2]汇总表!N49</f>
        <v>5</v>
      </c>
      <c r="F65" s="93"/>
      <c r="G65" s="93"/>
      <c r="H65" s="91">
        <f>[2]汇总表!H49</f>
        <v>5</v>
      </c>
      <c r="I65" s="42" t="str">
        <f>[2]汇总表!I49</f>
        <v>把</v>
      </c>
    </row>
    <row r="66" s="67" customFormat="1" ht="20" customHeight="1" spans="1:9">
      <c r="A66" s="40">
        <v>49</v>
      </c>
      <c r="B66" s="41" t="str">
        <f>[2]汇总表!E50</f>
        <v>水泵钳</v>
      </c>
      <c r="C66" s="41" t="str">
        <f>[2]汇总表!F50</f>
        <v>Water pump pliers</v>
      </c>
      <c r="D66" s="91">
        <f>[2]汇总表!O50</f>
        <v>7.38</v>
      </c>
      <c r="E66" s="91">
        <f>[2]汇总表!N50</f>
        <v>7</v>
      </c>
      <c r="F66" s="93"/>
      <c r="G66" s="93"/>
      <c r="H66" s="91">
        <f>[2]汇总表!H50</f>
        <v>7</v>
      </c>
      <c r="I66" s="42" t="str">
        <f>[2]汇总表!I50</f>
        <v>把</v>
      </c>
    </row>
    <row r="67" s="67" customFormat="1" ht="20" customHeight="1" spans="1:9">
      <c r="A67" s="40">
        <v>50</v>
      </c>
      <c r="B67" s="41" t="str">
        <f>[2]汇总表!E51</f>
        <v>钢锯弓</v>
      </c>
      <c r="C67" s="41" t="str">
        <f>[2]汇总表!F51</f>
        <v>Hacksaw bow</v>
      </c>
      <c r="D67" s="91">
        <f>[2]汇总表!O51</f>
        <v>11.1</v>
      </c>
      <c r="E67" s="91">
        <f>[2]汇总表!N51</f>
        <v>10.5</v>
      </c>
      <c r="F67" s="93"/>
      <c r="G67" s="93"/>
      <c r="H67" s="91">
        <f>[2]汇总表!H51</f>
        <v>81</v>
      </c>
      <c r="I67" s="42" t="str">
        <f>[2]汇总表!I51</f>
        <v>把</v>
      </c>
    </row>
    <row r="68" s="67" customFormat="1" ht="20" customHeight="1" spans="1:9">
      <c r="A68" s="40">
        <v>51</v>
      </c>
      <c r="B68" s="41" t="str">
        <f>[2]汇总表!E52</f>
        <v>卸扣</v>
      </c>
      <c r="C68" s="41" t="str">
        <f>[2]汇总表!F52</f>
        <v>Shackle</v>
      </c>
      <c r="D68" s="91">
        <f>[2]汇总表!O52</f>
        <v>217.24</v>
      </c>
      <c r="E68" s="91">
        <f>[2]汇总表!N52</f>
        <v>208</v>
      </c>
      <c r="F68" s="92">
        <f>[2]汇总表!Q52</f>
        <v>1.452</v>
      </c>
      <c r="G68" s="92">
        <f>[2]汇总表!P52</f>
        <v>1</v>
      </c>
      <c r="H68" s="91">
        <f>[2]汇总表!H52</f>
        <v>1079</v>
      </c>
      <c r="I68" s="42" t="str">
        <f>[2]汇总表!I52</f>
        <v>个</v>
      </c>
    </row>
    <row r="69" s="67" customFormat="1" ht="20" customHeight="1" spans="1:9">
      <c r="A69" s="40">
        <v>52</v>
      </c>
      <c r="B69" s="41" t="str">
        <f>[2]汇总表!E53</f>
        <v>钢丝绳卡</v>
      </c>
      <c r="C69" s="41" t="str">
        <f>[2]汇总表!F53</f>
        <v>Wire rope card</v>
      </c>
      <c r="D69" s="91">
        <f>[2]汇总表!O53</f>
        <v>252.76</v>
      </c>
      <c r="E69" s="91">
        <f>[2]汇总表!N53</f>
        <v>242</v>
      </c>
      <c r="F69" s="93"/>
      <c r="G69" s="93"/>
      <c r="H69" s="91">
        <f>[2]汇总表!H53</f>
        <v>1080</v>
      </c>
      <c r="I69" s="42" t="str">
        <f>[2]汇总表!I53</f>
        <v>件</v>
      </c>
    </row>
    <row r="70" s="67" customFormat="1" ht="20" customHeight="1" spans="1:9">
      <c r="A70" s="40">
        <v>53</v>
      </c>
      <c r="B70" s="41" t="str">
        <f>[2]汇总表!E54</f>
        <v>吊带</v>
      </c>
      <c r="C70" s="41" t="str">
        <f>[2]汇总表!F54</f>
        <v>sling</v>
      </c>
      <c r="D70" s="91">
        <f>[2]汇总表!O54</f>
        <v>260</v>
      </c>
      <c r="E70" s="91">
        <f>[2]汇总表!N54</f>
        <v>220</v>
      </c>
      <c r="F70" s="92">
        <f>[2]汇总表!Q54</f>
        <v>2.55</v>
      </c>
      <c r="G70" s="92">
        <f>[2]汇总表!P54</f>
        <v>2</v>
      </c>
      <c r="H70" s="91">
        <f>[2]汇总表!H54</f>
        <v>74</v>
      </c>
      <c r="I70" s="42" t="str">
        <f>[2]汇总表!I54</f>
        <v>条</v>
      </c>
    </row>
    <row r="71" s="67" customFormat="1" ht="20" customHeight="1" spans="1:9">
      <c r="A71" s="40">
        <v>54</v>
      </c>
      <c r="B71" s="41" t="str">
        <f>[2]汇总表!E55</f>
        <v>铜接线鼻子</v>
      </c>
      <c r="C71" s="41" t="str">
        <f>[2]汇总表!F55</f>
        <v>Copper wiring nose</v>
      </c>
      <c r="D71" s="91">
        <f>[2]汇总表!O55</f>
        <v>193.45</v>
      </c>
      <c r="E71" s="91">
        <f>[2]汇总表!N55</f>
        <v>190.95</v>
      </c>
      <c r="F71" s="92">
        <f>[2]汇总表!Q55</f>
        <v>0.14</v>
      </c>
      <c r="G71" s="92">
        <f>[2]汇总表!P55</f>
        <v>6</v>
      </c>
      <c r="H71" s="91">
        <f>[2]汇总表!H55</f>
        <v>2253</v>
      </c>
      <c r="I71" s="42" t="str">
        <f>[2]汇总表!I55</f>
        <v>个</v>
      </c>
    </row>
    <row r="72" s="67" customFormat="1" ht="20" customHeight="1" spans="1:9">
      <c r="A72" s="40">
        <v>55</v>
      </c>
      <c r="B72" s="41" t="str">
        <f>[2]汇总表!E56</f>
        <v>铝接线管子</v>
      </c>
      <c r="C72" s="41" t="str">
        <f>[2]汇总表!F56</f>
        <v>Aluminum wiring tube</v>
      </c>
      <c r="D72" s="91">
        <f>[2]汇总表!O56</f>
        <v>28.25</v>
      </c>
      <c r="E72" s="91">
        <f>[2]汇总表!N56</f>
        <v>27.3</v>
      </c>
      <c r="F72" s="93"/>
      <c r="G72" s="93"/>
      <c r="H72" s="91">
        <f>[2]汇总表!H56</f>
        <v>1643</v>
      </c>
      <c r="I72" s="42" t="str">
        <f>[2]汇总表!I56</f>
        <v>件</v>
      </c>
    </row>
    <row r="73" s="67" customFormat="1" ht="20" customHeight="1" spans="1:9">
      <c r="A73" s="40">
        <v>56</v>
      </c>
      <c r="B73" s="41" t="str">
        <f>[2]汇总表!E57</f>
        <v>手拉葫芦</v>
      </c>
      <c r="C73" s="41" t="str">
        <f>[2]汇总表!F57</f>
        <v>Chain hoist</v>
      </c>
      <c r="D73" s="91">
        <f>[2]汇总表!O57</f>
        <v>106.88</v>
      </c>
      <c r="E73" s="91">
        <f>[2]汇总表!N57</f>
        <v>95</v>
      </c>
      <c r="F73" s="92">
        <f>[2]汇总表!Q57</f>
        <v>0.704</v>
      </c>
      <c r="G73" s="92">
        <f>[2]汇总表!P57</f>
        <v>1</v>
      </c>
      <c r="H73" s="91">
        <f>[2]汇总表!H57</f>
        <v>5</v>
      </c>
      <c r="I73" s="42" t="str">
        <f>[2]汇总表!I57</f>
        <v>个</v>
      </c>
    </row>
    <row r="74" s="67" customFormat="1" ht="20" customHeight="1" spans="1:9">
      <c r="A74" s="40">
        <v>57</v>
      </c>
      <c r="B74" s="41" t="str">
        <f>[2]汇总表!E58</f>
        <v>千斤顶</v>
      </c>
      <c r="C74" s="41" t="str">
        <f>[2]汇总表!F58</f>
        <v>jack</v>
      </c>
      <c r="D74" s="91">
        <f>[2]汇总表!O58</f>
        <v>73.12</v>
      </c>
      <c r="E74" s="91">
        <f>[2]汇总表!N58</f>
        <v>65</v>
      </c>
      <c r="F74" s="93"/>
      <c r="G74" s="93"/>
      <c r="H74" s="91">
        <f>[2]汇总表!H58</f>
        <v>4</v>
      </c>
      <c r="I74" s="42" t="str">
        <f>[2]汇总表!I58</f>
        <v>台</v>
      </c>
    </row>
    <row r="75" s="67" customFormat="1" ht="20" customHeight="1" spans="1:9">
      <c r="A75" s="40">
        <v>58</v>
      </c>
      <c r="B75" s="41" t="str">
        <f>[2]汇总表!E59</f>
        <v>聚氯乙烯铜芯电线</v>
      </c>
      <c r="C75" s="41" t="str">
        <f>[2]汇总表!F59</f>
        <v>PVC copper core wire</v>
      </c>
      <c r="D75" s="91">
        <f>[2]汇总表!O59</f>
        <v>3</v>
      </c>
      <c r="E75" s="91">
        <f>[2]汇总表!N59</f>
        <v>2</v>
      </c>
      <c r="F75" s="92">
        <f>[2]汇总表!Q59</f>
        <v>0.01</v>
      </c>
      <c r="G75" s="92">
        <f>[2]汇总表!P59</f>
        <v>1</v>
      </c>
      <c r="H75" s="91">
        <f>[2]汇总表!H59</f>
        <v>100</v>
      </c>
      <c r="I75" s="42" t="str">
        <f>[2]汇总表!I59</f>
        <v>米</v>
      </c>
    </row>
    <row r="76" s="67" customFormat="1" ht="20" customHeight="1" spans="1:9">
      <c r="A76" s="40">
        <v>59</v>
      </c>
      <c r="B76" s="41" t="str">
        <f>[2]汇总表!E60</f>
        <v> ABB接触器辅助触点</v>
      </c>
      <c r="C76" s="41" t="str">
        <f>[2]汇总表!F60</f>
        <v>contactor auxiliary contact ABB</v>
      </c>
      <c r="D76" s="91">
        <f>[2]汇总表!O60</f>
        <v>3.11</v>
      </c>
      <c r="E76" s="91">
        <f>[2]汇总表!N60</f>
        <v>3</v>
      </c>
      <c r="F76" s="92">
        <f>[2]汇总表!Q60</f>
        <v>0.4</v>
      </c>
      <c r="G76" s="92">
        <f>[2]汇总表!P60</f>
        <v>1</v>
      </c>
      <c r="H76" s="91">
        <f>[2]汇总表!H60</f>
        <v>24</v>
      </c>
      <c r="I76" s="42" t="str">
        <f>[2]汇总表!I60</f>
        <v>件</v>
      </c>
    </row>
    <row r="77" s="67" customFormat="1" ht="20" customHeight="1" spans="1:9">
      <c r="A77" s="40">
        <v>60</v>
      </c>
      <c r="B77" s="41" t="str">
        <f>[2]汇总表!E61</f>
        <v> ABB接触器</v>
      </c>
      <c r="C77" s="41" t="str">
        <f>[2]汇总表!F61</f>
        <v>ABB contactor</v>
      </c>
      <c r="D77" s="91">
        <f>[2]汇总表!O61</f>
        <v>110.39</v>
      </c>
      <c r="E77" s="91">
        <f>[2]汇总表!N61</f>
        <v>107</v>
      </c>
      <c r="F77" s="93"/>
      <c r="G77" s="93"/>
      <c r="H77" s="91">
        <f>[2]汇总表!H61</f>
        <v>30</v>
      </c>
      <c r="I77" s="42" t="str">
        <f>[2]汇总表!I61</f>
        <v>件</v>
      </c>
    </row>
    <row r="78" s="67" customFormat="1" ht="20" customHeight="1" spans="1:9">
      <c r="A78" s="40">
        <v>61</v>
      </c>
      <c r="B78" s="41" t="str">
        <f>[2]汇总表!E62</f>
        <v>信号灯</v>
      </c>
      <c r="C78" s="41" t="str">
        <f>[2]汇总表!F62</f>
        <v>Signal Light</v>
      </c>
      <c r="D78" s="91">
        <f>[2]汇总表!O62</f>
        <v>2.51</v>
      </c>
      <c r="E78" s="91">
        <f>[2]汇总表!N62</f>
        <v>2.4</v>
      </c>
      <c r="F78" s="92">
        <f>[2]汇总表!Q62</f>
        <v>0.51</v>
      </c>
      <c r="G78" s="92">
        <f>[2]汇总表!P62</f>
        <v>1</v>
      </c>
      <c r="H78" s="91">
        <f>[2]汇总表!H62</f>
        <v>60</v>
      </c>
      <c r="I78" s="42" t="str">
        <f>[2]汇总表!I62</f>
        <v>件</v>
      </c>
    </row>
    <row r="79" s="67" customFormat="1" ht="20" customHeight="1" spans="1:9">
      <c r="A79" s="40">
        <v>62</v>
      </c>
      <c r="B79" s="41" t="str">
        <f>[2]汇总表!E63</f>
        <v>交流接触器</v>
      </c>
      <c r="C79" s="41" t="str">
        <f>[2]汇总表!F63</f>
        <v>AC contactor</v>
      </c>
      <c r="D79" s="91">
        <f>[2]汇总表!O63</f>
        <v>9.11</v>
      </c>
      <c r="E79" s="91">
        <f>[2]汇总表!N63</f>
        <v>8.7</v>
      </c>
      <c r="F79" s="93"/>
      <c r="G79" s="93"/>
      <c r="H79" s="91">
        <f>[2]汇总表!H63</f>
        <v>11</v>
      </c>
      <c r="I79" s="42" t="str">
        <f>[2]汇总表!I63</f>
        <v>件</v>
      </c>
    </row>
    <row r="80" s="67" customFormat="1" ht="20" customHeight="1" spans="1:9">
      <c r="A80" s="40">
        <v>63</v>
      </c>
      <c r="B80" s="41" t="str">
        <f>[2]汇总表!E64</f>
        <v> 触点</v>
      </c>
      <c r="C80" s="41" t="str">
        <f>[2]汇总表!F64</f>
        <v>Contacts</v>
      </c>
      <c r="D80" s="91">
        <f>[2]汇总表!O64</f>
        <v>0.79</v>
      </c>
      <c r="E80" s="91">
        <f>[2]汇总表!N64</f>
        <v>0.75</v>
      </c>
      <c r="F80" s="93"/>
      <c r="G80" s="93"/>
      <c r="H80" s="91">
        <f>[2]汇总表!H64</f>
        <v>15</v>
      </c>
      <c r="I80" s="42" t="str">
        <f>[2]汇总表!I64</f>
        <v>件</v>
      </c>
    </row>
    <row r="81" s="67" customFormat="1" ht="20" customHeight="1" spans="1:9">
      <c r="A81" s="40">
        <v>64</v>
      </c>
      <c r="B81" s="41" t="str">
        <f>[2]汇总表!E65</f>
        <v>漏电断路器</v>
      </c>
      <c r="C81" s="41" t="str">
        <f>[2]汇总表!F65</f>
        <v>Leakage circuit breakers</v>
      </c>
      <c r="D81" s="91">
        <f>[2]汇总表!O65</f>
        <v>13.2</v>
      </c>
      <c r="E81" s="91">
        <f>[2]汇总表!N65</f>
        <v>12.6</v>
      </c>
      <c r="F81" s="93"/>
      <c r="G81" s="93"/>
      <c r="H81" s="91">
        <f>[2]汇总表!H65</f>
        <v>42</v>
      </c>
      <c r="I81" s="42" t="str">
        <f>[2]汇总表!I65</f>
        <v>件</v>
      </c>
    </row>
    <row r="82" s="67" customFormat="1" ht="20" customHeight="1" spans="1:9">
      <c r="A82" s="40">
        <v>65</v>
      </c>
      <c r="B82" s="41" t="str">
        <f>[2]汇总表!E66</f>
        <v>小型断路器</v>
      </c>
      <c r="C82" s="41" t="str">
        <f>[2]汇总表!F66</f>
        <v>Miniature Circuit Breaker</v>
      </c>
      <c r="D82" s="91">
        <f>[2]汇总表!O66</f>
        <v>14.08</v>
      </c>
      <c r="E82" s="91">
        <f>[2]汇总表!N66</f>
        <v>13.44</v>
      </c>
      <c r="F82" s="93"/>
      <c r="G82" s="93"/>
      <c r="H82" s="91">
        <f>[2]汇总表!H66</f>
        <v>47</v>
      </c>
      <c r="I82" s="42" t="str">
        <f>[2]汇总表!I66</f>
        <v>件</v>
      </c>
    </row>
    <row r="83" s="67" customFormat="1" ht="20" customHeight="1" spans="1:9">
      <c r="A83" s="40">
        <v>66</v>
      </c>
      <c r="B83" s="41" t="str">
        <f>[2]汇总表!E67</f>
        <v>断路器</v>
      </c>
      <c r="C83" s="41" t="str">
        <f>[2]汇总表!F67</f>
        <v>circuit breaker</v>
      </c>
      <c r="D83" s="91">
        <f>[2]汇总表!O67</f>
        <v>7.76</v>
      </c>
      <c r="E83" s="91">
        <f>[2]汇总表!N67</f>
        <v>7.4</v>
      </c>
      <c r="F83" s="93"/>
      <c r="G83" s="93"/>
      <c r="H83" s="91">
        <f>[2]汇总表!H67</f>
        <v>9</v>
      </c>
      <c r="I83" s="42" t="str">
        <f>[2]汇总表!I67</f>
        <v>件</v>
      </c>
    </row>
    <row r="84" s="67" customFormat="1" ht="20" customHeight="1" spans="1:9">
      <c r="A84" s="40">
        <v>67</v>
      </c>
      <c r="B84" s="41" t="str">
        <f>[2]汇总表!E68</f>
        <v> 附件</v>
      </c>
      <c r="C84" s="41" t="str">
        <f>[2]汇总表!F68</f>
        <v>Rear insulation plate for Schneider Circuit breaker</v>
      </c>
      <c r="D84" s="91">
        <f>[2]汇总表!O68</f>
        <v>4.19</v>
      </c>
      <c r="E84" s="91">
        <f>[2]汇总表!N68</f>
        <v>4</v>
      </c>
      <c r="F84" s="93"/>
      <c r="G84" s="93"/>
      <c r="H84" s="91">
        <f>[2]汇总表!H68</f>
        <v>40</v>
      </c>
      <c r="I84" s="42" t="str">
        <f>[2]汇总表!I68</f>
        <v>件</v>
      </c>
    </row>
    <row r="85" s="67" customFormat="1" ht="20" customHeight="1" spans="1:9">
      <c r="A85" s="40">
        <v>68</v>
      </c>
      <c r="B85" s="41" t="str">
        <f>[2]汇总表!E69</f>
        <v> 继电器</v>
      </c>
      <c r="C85" s="41" t="str">
        <f>[2]汇总表!F69</f>
        <v>TeSys D</v>
      </c>
      <c r="D85" s="91">
        <f>[2]汇总表!O69</f>
        <v>4.59</v>
      </c>
      <c r="E85" s="91">
        <f>[2]汇总表!N69</f>
        <v>4.38</v>
      </c>
      <c r="F85" s="93"/>
      <c r="G85" s="93"/>
      <c r="H85" s="91">
        <f>[2]汇总表!H69</f>
        <v>24</v>
      </c>
      <c r="I85" s="42" t="str">
        <f>[2]汇总表!I69</f>
        <v>件</v>
      </c>
    </row>
    <row r="86" s="67" customFormat="1" ht="20" customHeight="1" spans="1:9">
      <c r="A86" s="40">
        <v>69</v>
      </c>
      <c r="B86" s="41" t="str">
        <f>[2]汇总表!E70</f>
        <v> 触点</v>
      </c>
      <c r="C86" s="41" t="str">
        <f>[2]汇总表!F70</f>
        <v>Schneider Button touch block</v>
      </c>
      <c r="D86" s="91">
        <f>[2]汇总表!O70</f>
        <v>1.58</v>
      </c>
      <c r="E86" s="91">
        <f>[2]汇总表!N70</f>
        <v>1.5</v>
      </c>
      <c r="F86" s="93"/>
      <c r="G86" s="93"/>
      <c r="H86" s="91">
        <f>[2]汇总表!H70</f>
        <v>50</v>
      </c>
      <c r="I86" s="42" t="str">
        <f>[2]汇总表!I70</f>
        <v>件</v>
      </c>
    </row>
    <row r="87" s="67" customFormat="1" ht="20" customHeight="1" spans="1:9">
      <c r="A87" s="40">
        <v>70</v>
      </c>
      <c r="B87" s="41" t="str">
        <f>[2]汇总表!E71</f>
        <v>交流接触器</v>
      </c>
      <c r="C87" s="41" t="str">
        <f>[2]汇总表!F71</f>
        <v>AC contactor</v>
      </c>
      <c r="D87" s="91">
        <f>[2]汇总表!O71</f>
        <v>10.48</v>
      </c>
      <c r="E87" s="91">
        <f>[2]汇总表!N71</f>
        <v>10</v>
      </c>
      <c r="F87" s="93"/>
      <c r="G87" s="93"/>
      <c r="H87" s="91">
        <f>[2]汇总表!H71</f>
        <v>10</v>
      </c>
      <c r="I87" s="42" t="str">
        <f>[2]汇总表!I71</f>
        <v>件</v>
      </c>
    </row>
    <row r="88" s="67" customFormat="1" ht="20" customHeight="1" spans="1:9">
      <c r="A88" s="40">
        <v>71</v>
      </c>
      <c r="B88" s="41" t="str">
        <f>[2]汇总表!E72</f>
        <v>断路器</v>
      </c>
      <c r="C88" s="41" t="str">
        <f>[2]汇总表!F72</f>
        <v>breaker</v>
      </c>
      <c r="D88" s="91">
        <f>[2]汇总表!O72</f>
        <v>6.29</v>
      </c>
      <c r="E88" s="91">
        <f>[2]汇总表!N72</f>
        <v>6</v>
      </c>
      <c r="F88" s="93"/>
      <c r="G88" s="93"/>
      <c r="H88" s="91">
        <f>[2]汇总表!H72</f>
        <v>6</v>
      </c>
      <c r="I88" s="42" t="str">
        <f>[2]汇总表!I72</f>
        <v>件</v>
      </c>
    </row>
    <row r="89" s="67" customFormat="1" ht="20" customHeight="1" spans="1:9">
      <c r="A89" s="40">
        <v>72</v>
      </c>
      <c r="B89" s="41" t="str">
        <f>[2]汇总表!E73</f>
        <v>信号灯</v>
      </c>
      <c r="C89" s="41" t="str">
        <f>[2]汇总表!F73</f>
        <v>Signal Light</v>
      </c>
      <c r="D89" s="91">
        <f>[2]汇总表!O73</f>
        <v>15.93</v>
      </c>
      <c r="E89" s="91">
        <f>[2]汇总表!N73</f>
        <v>15.2</v>
      </c>
      <c r="F89" s="93"/>
      <c r="G89" s="93"/>
      <c r="H89" s="91">
        <f>[2]汇总表!H73</f>
        <v>380</v>
      </c>
      <c r="I89" s="42" t="str">
        <f>[2]汇总表!I73</f>
        <v>件</v>
      </c>
    </row>
    <row r="90" s="67" customFormat="1" ht="20" customHeight="1" spans="1:9">
      <c r="A90" s="40">
        <v>73</v>
      </c>
      <c r="B90" s="41" t="str">
        <f>[2]汇总表!E74</f>
        <v> 附件</v>
      </c>
      <c r="C90" s="41" t="str">
        <f>[2]汇总表!F74</f>
        <v>Circuit breaker terminal sheath</v>
      </c>
      <c r="D90" s="91">
        <f>[2]汇总表!O74</f>
        <v>1.52</v>
      </c>
      <c r="E90" s="91">
        <f>[2]汇总表!N74</f>
        <v>1.45</v>
      </c>
      <c r="F90" s="93"/>
      <c r="G90" s="93"/>
      <c r="H90" s="91">
        <f>[2]汇总表!H74</f>
        <v>25</v>
      </c>
      <c r="I90" s="42" t="str">
        <f>[2]汇总表!I74</f>
        <v>件</v>
      </c>
    </row>
    <row r="91" s="67" customFormat="1" ht="20" customHeight="1" spans="1:9">
      <c r="A91" s="40">
        <v>74</v>
      </c>
      <c r="B91" s="41" t="str">
        <f>[2]汇总表!E75</f>
        <v>附件</v>
      </c>
      <c r="C91" s="41" t="str">
        <f>[2]汇总表!F75</f>
        <v>Circuit breaker terminal sheath</v>
      </c>
      <c r="D91" s="91">
        <f>[2]汇总表!O75</f>
        <v>0.91</v>
      </c>
      <c r="E91" s="91">
        <f>[2]汇总表!N75</f>
        <v>0.87</v>
      </c>
      <c r="F91" s="93"/>
      <c r="G91" s="93"/>
      <c r="H91" s="91">
        <f>[2]汇总表!H75</f>
        <v>15</v>
      </c>
      <c r="I91" s="42" t="str">
        <f>[2]汇总表!I75</f>
        <v>件</v>
      </c>
    </row>
    <row r="92" s="67" customFormat="1" ht="20" customHeight="1" spans="1:9">
      <c r="A92" s="40">
        <v>75</v>
      </c>
      <c r="B92" s="41" t="str">
        <f>[2]汇总表!E76</f>
        <v>继电器</v>
      </c>
      <c r="C92" s="41" t="str">
        <f>[2]汇总表!F76</f>
        <v>relay</v>
      </c>
      <c r="D92" s="91">
        <f>[2]汇总表!O76</f>
        <v>3.99</v>
      </c>
      <c r="E92" s="91">
        <f>[2]汇总表!N76</f>
        <v>3.81</v>
      </c>
      <c r="F92" s="93"/>
      <c r="G92" s="93"/>
      <c r="H92" s="91">
        <f>[2]汇总表!H76</f>
        <v>39</v>
      </c>
      <c r="I92" s="42" t="str">
        <f>[2]汇总表!I76</f>
        <v>件</v>
      </c>
    </row>
    <row r="93" s="67" customFormat="1" ht="20" customHeight="1" spans="1:9">
      <c r="A93" s="40">
        <v>76</v>
      </c>
      <c r="B93" s="41" t="str">
        <f>[2]汇总表!E77</f>
        <v>热过载继电器</v>
      </c>
      <c r="C93" s="41" t="str">
        <f>[2]汇总表!F77</f>
        <v>Relay Thermal</v>
      </c>
      <c r="D93" s="91">
        <f>[2]汇总表!O77</f>
        <v>1.57</v>
      </c>
      <c r="E93" s="91">
        <f>[2]汇总表!N77</f>
        <v>1.5</v>
      </c>
      <c r="F93" s="93"/>
      <c r="G93" s="93"/>
      <c r="H93" s="91">
        <f>[2]汇总表!H77</f>
        <v>4</v>
      </c>
      <c r="I93" s="42" t="str">
        <f>[2]汇总表!I77</f>
        <v>件</v>
      </c>
    </row>
    <row r="94" s="67" customFormat="1" ht="20" customHeight="1" spans="1:9">
      <c r="A94" s="40">
        <v>77</v>
      </c>
      <c r="B94" s="41" t="str">
        <f>[2]汇总表!E78</f>
        <v>汽车灯泡</v>
      </c>
      <c r="C94" s="41" t="str">
        <f>[2]汇总表!F78</f>
        <v>Car Bulb</v>
      </c>
      <c r="D94" s="91">
        <f>[2]汇总表!O78</f>
        <v>6.9</v>
      </c>
      <c r="E94" s="91">
        <f>[2]汇总表!N78</f>
        <v>5.65</v>
      </c>
      <c r="F94" s="92">
        <f>[2]汇总表!Q78</f>
        <v>0.052</v>
      </c>
      <c r="G94" s="92">
        <f>[2]汇总表!P78</f>
        <v>1</v>
      </c>
      <c r="H94" s="91">
        <f>[2]汇总表!H78</f>
        <v>382</v>
      </c>
      <c r="I94" s="42" t="str">
        <f>[2]汇总表!I78</f>
        <v>件</v>
      </c>
    </row>
    <row r="95" s="67" customFormat="1" ht="20" customHeight="1" spans="1:9">
      <c r="A95" s="40">
        <v>78</v>
      </c>
      <c r="B95" s="41" t="str">
        <f>[2]汇总表!E79</f>
        <v>高压绝缘鞋</v>
      </c>
      <c r="C95" s="41" t="str">
        <f>[2]汇总表!F79</f>
        <v>High-voltage insulated shoes</v>
      </c>
      <c r="D95" s="91">
        <f>[2]汇总表!O79</f>
        <v>34</v>
      </c>
      <c r="E95" s="91">
        <f>[2]汇总表!N79</f>
        <v>30</v>
      </c>
      <c r="F95" s="92">
        <f>[2]汇总表!Q79</f>
        <v>0.154</v>
      </c>
      <c r="G95" s="92">
        <f>[2]汇总表!P79</f>
        <v>2</v>
      </c>
      <c r="H95" s="91">
        <f>[2]汇总表!H79</f>
        <v>20</v>
      </c>
      <c r="I95" s="42" t="str">
        <f>[2]汇总表!I79</f>
        <v>双</v>
      </c>
    </row>
    <row r="96" s="67" customFormat="1" ht="20" customHeight="1" spans="1:9">
      <c r="A96" s="40">
        <v>79</v>
      </c>
      <c r="B96" s="41" t="str">
        <f>[2]汇总表!E80</f>
        <v>日光灯管</v>
      </c>
      <c r="C96" s="41" t="str">
        <f>[2]汇总表!F80</f>
        <v>Fluorescent tube</v>
      </c>
      <c r="D96" s="91">
        <f>[2]汇总表!O80</f>
        <v>16.06</v>
      </c>
      <c r="E96" s="91">
        <f>[2]汇总表!N80</f>
        <v>15</v>
      </c>
      <c r="F96" s="92">
        <f>[2]汇总表!Q80</f>
        <v>0.01</v>
      </c>
      <c r="G96" s="92">
        <f>[2]汇总表!P80</f>
        <v>3</v>
      </c>
      <c r="H96" s="91">
        <f>[2]汇总表!H80</f>
        <v>25</v>
      </c>
      <c r="I96" s="42" t="str">
        <f>[2]汇总表!I80</f>
        <v>件</v>
      </c>
    </row>
    <row r="97" s="67" customFormat="1" ht="20" customHeight="1" spans="1:9">
      <c r="A97" s="40">
        <v>80</v>
      </c>
      <c r="B97" s="41" t="str">
        <f>[2]汇总表!E81</f>
        <v>彩灯带插头</v>
      </c>
      <c r="C97" s="41" t="str">
        <f>[2]汇总表!F81</f>
        <v>Lantern with plug</v>
      </c>
      <c r="D97" s="91">
        <f>[2]汇总表!O81</f>
        <v>525</v>
      </c>
      <c r="E97" s="91">
        <f>[2]汇总表!N81</f>
        <v>5</v>
      </c>
      <c r="F97" s="93"/>
      <c r="G97" s="93"/>
      <c r="H97" s="91">
        <f>[2]汇总表!H81</f>
        <v>225</v>
      </c>
      <c r="I97" s="42" t="str">
        <f>[2]汇总表!I81</f>
        <v>个</v>
      </c>
    </row>
    <row r="98" s="67" customFormat="1" ht="20" customHeight="1" spans="1:9">
      <c r="A98" s="40">
        <v>81</v>
      </c>
      <c r="B98" s="41" t="str">
        <f>[2]汇总表!E82</f>
        <v>灯带</v>
      </c>
      <c r="C98" s="41" t="str">
        <f>[2]汇总表!F82</f>
        <v>light</v>
      </c>
      <c r="D98" s="91">
        <f>[2]汇总表!O82</f>
        <v>1045</v>
      </c>
      <c r="E98" s="91">
        <f>[2]汇总表!N82</f>
        <v>920</v>
      </c>
      <c r="F98" s="93"/>
      <c r="G98" s="93"/>
      <c r="H98" s="91">
        <f>[2]汇总表!H82</f>
        <v>6000</v>
      </c>
      <c r="I98" s="42" t="str">
        <f>[2]汇总表!I82</f>
        <v>米</v>
      </c>
    </row>
    <row r="99" s="67" customFormat="1" ht="20" customHeight="1" spans="1:9">
      <c r="A99" s="40">
        <v>82</v>
      </c>
      <c r="B99" s="41" t="str">
        <f>[2]汇总表!E83</f>
        <v>LED投光灯</v>
      </c>
      <c r="C99" s="41" t="str">
        <f>[2]汇总表!F83</f>
        <v>LED flood light</v>
      </c>
      <c r="D99" s="91">
        <f>[2]汇总表!O83</f>
        <v>438.94</v>
      </c>
      <c r="E99" s="91">
        <f>[2]汇总表!N83</f>
        <v>410</v>
      </c>
      <c r="F99" s="93"/>
      <c r="G99" s="93"/>
      <c r="H99" s="91">
        <f>[2]汇总表!H83</f>
        <v>42</v>
      </c>
      <c r="I99" s="42" t="str">
        <f>[2]汇总表!I83</f>
        <v>件</v>
      </c>
    </row>
    <row r="100" s="67" customFormat="1" ht="20" customHeight="1" spans="1:9">
      <c r="A100" s="40">
        <v>83</v>
      </c>
      <c r="B100" s="41" t="str">
        <f>[2]汇总表!E84</f>
        <v>塑壳断路器</v>
      </c>
      <c r="C100" s="41" t="str">
        <f>[2]汇总表!F84</f>
        <v>Molded case circuit breaker</v>
      </c>
      <c r="D100" s="91">
        <f>[2]汇总表!O84</f>
        <v>71.72</v>
      </c>
      <c r="E100" s="91">
        <f>[2]汇总表!N84</f>
        <v>67.2</v>
      </c>
      <c r="F100" s="92">
        <f>[2]汇总表!Q84</f>
        <v>1.344</v>
      </c>
      <c r="G100" s="92">
        <f>[2]汇总表!P84</f>
        <v>1</v>
      </c>
      <c r="H100" s="91">
        <f>[2]汇总表!H84</f>
        <v>28</v>
      </c>
      <c r="I100" s="42" t="str">
        <f>[2]汇总表!I84</f>
        <v>件</v>
      </c>
    </row>
    <row r="101" s="67" customFormat="1" ht="20" customHeight="1" spans="1:9">
      <c r="A101" s="40">
        <v>84</v>
      </c>
      <c r="B101" s="41" t="str">
        <f>[2]汇总表!E85</f>
        <v>断路器</v>
      </c>
      <c r="C101" s="41" t="str">
        <f>[2]汇总表!F85</f>
        <v>circuit breaker</v>
      </c>
      <c r="D101" s="91">
        <f>[2]汇总表!O85</f>
        <v>4.7</v>
      </c>
      <c r="E101" s="91">
        <f>[2]汇总表!N85</f>
        <v>4.4</v>
      </c>
      <c r="F101" s="93"/>
      <c r="G101" s="93"/>
      <c r="H101" s="91">
        <f>[2]汇总表!H85</f>
        <v>22</v>
      </c>
      <c r="I101" s="42" t="str">
        <f>[2]汇总表!I85</f>
        <v>件</v>
      </c>
    </row>
    <row r="102" s="67" customFormat="1" ht="20" customHeight="1" spans="1:9">
      <c r="A102" s="40">
        <v>85</v>
      </c>
      <c r="B102" s="41" t="str">
        <f>[2]汇总表!E86</f>
        <v>启动开关</v>
      </c>
      <c r="C102" s="41" t="str">
        <f>[2]汇总表!F86</f>
        <v>Rotary switch</v>
      </c>
      <c r="D102" s="91">
        <f>[2]汇总表!O86</f>
        <v>1.07</v>
      </c>
      <c r="E102" s="91">
        <f>[2]汇总表!N86</f>
        <v>1</v>
      </c>
      <c r="F102" s="93"/>
      <c r="G102" s="93"/>
      <c r="H102" s="91">
        <f>[2]汇总表!H86</f>
        <v>10</v>
      </c>
      <c r="I102" s="42" t="str">
        <f>[2]汇总表!I86</f>
        <v>件</v>
      </c>
    </row>
    <row r="103" s="67" customFormat="1" ht="20" customHeight="1" spans="1:9">
      <c r="A103" s="40">
        <v>86</v>
      </c>
      <c r="B103" s="41" t="str">
        <f>[2]汇总表!E87</f>
        <v>信号灯</v>
      </c>
      <c r="C103" s="41" t="str">
        <f>[2]汇总表!F87</f>
        <v>Signal Light</v>
      </c>
      <c r="D103" s="91">
        <f>[2]汇总表!O87</f>
        <v>1.28</v>
      </c>
      <c r="E103" s="91">
        <f>[2]汇总表!N87</f>
        <v>1.2</v>
      </c>
      <c r="F103" s="93"/>
      <c r="G103" s="93"/>
      <c r="H103" s="91">
        <f>[2]汇总表!H87</f>
        <v>60</v>
      </c>
      <c r="I103" s="42" t="str">
        <f>[2]汇总表!I87</f>
        <v>件</v>
      </c>
    </row>
    <row r="104" s="67" customFormat="1" ht="20" customHeight="1" spans="1:9">
      <c r="A104" s="40">
        <v>87</v>
      </c>
      <c r="B104" s="41" t="str">
        <f>[2]汇总表!E88</f>
        <v>断路器</v>
      </c>
      <c r="C104" s="41" t="str">
        <f>[2]汇总表!F88</f>
        <v>circuit breaker</v>
      </c>
      <c r="D104" s="91">
        <f>[2]汇总表!O88</f>
        <v>48.73</v>
      </c>
      <c r="E104" s="91">
        <f>[2]汇总表!N88</f>
        <v>45.65</v>
      </c>
      <c r="F104" s="93"/>
      <c r="G104" s="93"/>
      <c r="H104" s="91">
        <f>[2]汇总表!H88</f>
        <v>12</v>
      </c>
      <c r="I104" s="42" t="str">
        <f>[2]汇总表!I88</f>
        <v>件</v>
      </c>
    </row>
    <row r="105" s="67" customFormat="1" ht="20" customHeight="1" spans="1:9">
      <c r="A105" s="40">
        <v>88</v>
      </c>
      <c r="B105" s="41" t="str">
        <f>[2]汇总表!E89</f>
        <v>分励线圈</v>
      </c>
      <c r="C105" s="41" t="str">
        <f>[2]汇总表!F89</f>
        <v>Circuit breaker MX trip coil</v>
      </c>
      <c r="D105" s="91">
        <f>[2]汇总表!O89</f>
        <v>0.56</v>
      </c>
      <c r="E105" s="91">
        <f>[2]汇总表!N89</f>
        <v>0.52</v>
      </c>
      <c r="F105" s="93"/>
      <c r="G105" s="93"/>
      <c r="H105" s="91">
        <f>[2]汇总表!H89</f>
        <v>4</v>
      </c>
      <c r="I105" s="42" t="str">
        <f>[2]汇总表!I89</f>
        <v>件</v>
      </c>
    </row>
    <row r="106" s="67" customFormat="1" ht="20" customHeight="1" spans="1:9">
      <c r="A106" s="40">
        <v>89</v>
      </c>
      <c r="B106" s="41" t="str">
        <f>[2]汇总表!E90</f>
        <v>	 分励线圈</v>
      </c>
      <c r="C106" s="41" t="str">
        <f>[2]汇总表!F90</f>
        <v>Circuit breaker MX trip coil</v>
      </c>
      <c r="D106" s="91">
        <f>[2]汇总表!O90</f>
        <v>0.56</v>
      </c>
      <c r="E106" s="91">
        <f>[2]汇总表!N90</f>
        <v>0.52</v>
      </c>
      <c r="F106" s="93"/>
      <c r="G106" s="93"/>
      <c r="H106" s="91">
        <f>[2]汇总表!H90</f>
        <v>4</v>
      </c>
      <c r="I106" s="42" t="str">
        <f>[2]汇总表!I90</f>
        <v>件</v>
      </c>
    </row>
    <row r="107" s="67" customFormat="1" ht="20" customHeight="1" spans="1:9">
      <c r="A107" s="40">
        <v>90</v>
      </c>
      <c r="B107" s="41" t="str">
        <f>[2]汇总表!E91</f>
        <v>保护继电器</v>
      </c>
      <c r="C107" s="41" t="str">
        <f>[2]汇总表!F91</f>
        <v>Schneider ELR</v>
      </c>
      <c r="D107" s="91">
        <f>[2]汇总表!O91</f>
        <v>1.92</v>
      </c>
      <c r="E107" s="91">
        <f>[2]汇总表!N91</f>
        <v>1.8</v>
      </c>
      <c r="F107" s="93"/>
      <c r="G107" s="93"/>
      <c r="H107" s="91">
        <f>[2]汇总表!H91</f>
        <v>6</v>
      </c>
      <c r="I107" s="42" t="str">
        <f>[2]汇总表!I91</f>
        <v>件</v>
      </c>
    </row>
    <row r="108" s="67" customFormat="1" ht="20" customHeight="1" spans="1:9">
      <c r="A108" s="40">
        <v>91</v>
      </c>
      <c r="B108" s="41" t="str">
        <f>[2]汇总表!E92</f>
        <v>延伸旋转手柄</v>
      </c>
      <c r="C108" s="41" t="str">
        <f>[2]汇总表!F92</f>
        <v>Handle of Schneider NSX circuit breaker</v>
      </c>
      <c r="D108" s="91">
        <f>[2]汇总表!O92</f>
        <v>45.58</v>
      </c>
      <c r="E108" s="91">
        <f>[2]汇总表!N92</f>
        <v>42.7</v>
      </c>
      <c r="F108" s="93"/>
      <c r="G108" s="93"/>
      <c r="H108" s="91">
        <f>[2]汇总表!H92</f>
        <v>50</v>
      </c>
      <c r="I108" s="42" t="str">
        <f>[2]汇总表!I92</f>
        <v>件</v>
      </c>
    </row>
    <row r="109" s="67" customFormat="1" ht="20" customHeight="1" spans="1:9">
      <c r="A109" s="40">
        <v>92</v>
      </c>
      <c r="B109" s="41" t="str">
        <f>[2]汇总表!E93</f>
        <v>端子</v>
      </c>
      <c r="C109" s="41" t="str">
        <f>[2]汇总表!F93</f>
        <v>Terminal Block</v>
      </c>
      <c r="D109" s="91">
        <f>[2]汇总表!O93</f>
        <v>36.83</v>
      </c>
      <c r="E109" s="91">
        <f>[2]汇总表!N93</f>
        <v>34.5</v>
      </c>
      <c r="F109" s="93"/>
      <c r="G109" s="93"/>
      <c r="H109" s="91">
        <f>[2]汇总表!H93</f>
        <v>675</v>
      </c>
      <c r="I109" s="42" t="str">
        <f>[2]汇总表!I93</f>
        <v>个</v>
      </c>
    </row>
    <row r="110" s="67" customFormat="1" ht="20" customHeight="1" spans="1:9">
      <c r="A110" s="40">
        <v>93</v>
      </c>
      <c r="B110" s="41" t="str">
        <f>[2]汇总表!E94</f>
        <v>环形互感器</v>
      </c>
      <c r="C110" s="41" t="str">
        <f>[2]汇总表!F94</f>
        <v>toroid sensor</v>
      </c>
      <c r="D110" s="91">
        <f>[2]汇总表!O94</f>
        <v>5.67</v>
      </c>
      <c r="E110" s="91">
        <f>[2]汇总表!N94</f>
        <v>5.31</v>
      </c>
      <c r="F110" s="93"/>
      <c r="G110" s="93"/>
      <c r="H110" s="91">
        <f>[2]汇总表!H94</f>
        <v>9</v>
      </c>
      <c r="I110" s="42" t="str">
        <f>[2]汇总表!I94</f>
        <v>件</v>
      </c>
    </row>
    <row r="111" s="67" customFormat="1" ht="20" customHeight="1" spans="1:9">
      <c r="A111" s="40">
        <v>94</v>
      </c>
      <c r="B111" s="41" t="str">
        <f>[2]汇总表!E95</f>
        <v>电机保护器</v>
      </c>
      <c r="C111" s="41" t="str">
        <f>[2]汇总表!F95</f>
        <v>ABB motor protector</v>
      </c>
      <c r="D111" s="91">
        <f>[2]汇总表!O95</f>
        <v>3.2</v>
      </c>
      <c r="E111" s="91">
        <f>[2]汇总表!N95</f>
        <v>3</v>
      </c>
      <c r="F111" s="93"/>
      <c r="G111" s="93"/>
      <c r="H111" s="91">
        <f>[2]汇总表!H95</f>
        <v>6</v>
      </c>
      <c r="I111" s="42" t="str">
        <f>[2]汇总表!I95</f>
        <v>件</v>
      </c>
    </row>
    <row r="112" s="67" customFormat="1" ht="20" customHeight="1" spans="1:9">
      <c r="A112" s="40">
        <v>95</v>
      </c>
      <c r="B112" s="41" t="str">
        <f>[2]汇总表!E96</f>
        <v>控制面板</v>
      </c>
      <c r="C112" s="41" t="str">
        <f>[2]汇总表!F96</f>
        <v>ABB motor protector control panel</v>
      </c>
      <c r="D112" s="91">
        <f>[2]汇总表!O96</f>
        <v>3.18</v>
      </c>
      <c r="E112" s="91">
        <f>[2]汇总表!N96</f>
        <v>3</v>
      </c>
      <c r="F112" s="93"/>
      <c r="G112" s="93"/>
      <c r="H112" s="91">
        <f>[2]汇总表!H96</f>
        <v>6</v>
      </c>
      <c r="I112" s="42" t="str">
        <f>[2]汇总表!I96</f>
        <v>件</v>
      </c>
    </row>
    <row r="113" s="67" customFormat="1" ht="20" customHeight="1" spans="1:9">
      <c r="A113" s="40">
        <v>96</v>
      </c>
      <c r="B113" s="41" t="str">
        <f>[2]汇总表!E97</f>
        <v>柱齿钎头</v>
      </c>
      <c r="C113" s="41" t="str">
        <f>[2]汇总表!F97</f>
        <v>Cylindrical bit</v>
      </c>
      <c r="D113" s="91">
        <f>[2]汇总表!O97</f>
        <v>144.01</v>
      </c>
      <c r="E113" s="91">
        <f>[2]汇总表!N97</f>
        <v>133</v>
      </c>
      <c r="F113" s="92">
        <f>[2]汇总表!Q97</f>
        <v>5.206</v>
      </c>
      <c r="G113" s="92">
        <f>[2]汇总表!P97</f>
        <v>19</v>
      </c>
      <c r="H113" s="91">
        <f>[2]汇总表!H97</f>
        <v>175</v>
      </c>
      <c r="I113" s="42" t="str">
        <f>[2]汇总表!I97</f>
        <v>件</v>
      </c>
    </row>
    <row r="114" s="67" customFormat="1" ht="20" customHeight="1" spans="1:9">
      <c r="A114" s="40">
        <v>97</v>
      </c>
      <c r="B114" s="41" t="str">
        <f>[2]汇总表!E98</f>
        <v>钎头</v>
      </c>
      <c r="C114" s="41" t="str">
        <f>[2]汇总表!F98</f>
        <v>Drill bit</v>
      </c>
      <c r="D114" s="91">
        <f>[2]汇总表!O98</f>
        <v>12.45</v>
      </c>
      <c r="E114" s="91">
        <f>[2]汇总表!N98</f>
        <v>11.5</v>
      </c>
      <c r="F114" s="93"/>
      <c r="G114" s="93"/>
      <c r="H114" s="91">
        <f>[2]汇总表!H98</f>
        <v>20</v>
      </c>
      <c r="I114" s="42" t="str">
        <f>[2]汇总表!I98</f>
        <v>件</v>
      </c>
    </row>
    <row r="115" s="67" customFormat="1" ht="20" customHeight="1" spans="1:9">
      <c r="A115" s="40">
        <v>98</v>
      </c>
      <c r="B115" s="41" t="str">
        <f>[2]汇总表!E99</f>
        <v>扩孔钎头</v>
      </c>
      <c r="C115" s="41" t="str">
        <f>[2]汇总表!F99</f>
        <v>Reaming bit</v>
      </c>
      <c r="D115" s="91">
        <f>[2]汇总表!O99</f>
        <v>98.54</v>
      </c>
      <c r="E115" s="91">
        <f>[2]汇总表!N99</f>
        <v>91</v>
      </c>
      <c r="F115" s="93"/>
      <c r="G115" s="93"/>
      <c r="H115" s="91">
        <f>[2]汇总表!H99</f>
        <v>19</v>
      </c>
      <c r="I115" s="42" t="str">
        <f>[2]汇总表!I99</f>
        <v>件</v>
      </c>
    </row>
    <row r="116" s="67" customFormat="1" ht="20" customHeight="1" spans="1:9">
      <c r="A116" s="40">
        <v>99</v>
      </c>
      <c r="B116" s="41" t="str">
        <f>[2]汇总表!E100</f>
        <v>钎杆</v>
      </c>
      <c r="C116" s="41" t="str">
        <f>[2]汇总表!F100</f>
        <v>Drill rod</v>
      </c>
      <c r="D116" s="91">
        <f>[2]汇总表!O100</f>
        <v>300</v>
      </c>
      <c r="E116" s="91">
        <f>[2]汇总表!N100</f>
        <v>299</v>
      </c>
      <c r="F116" s="93"/>
      <c r="G116" s="93"/>
      <c r="H116" s="91">
        <f>[2]汇总表!H100</f>
        <v>20</v>
      </c>
      <c r="I116" s="42" t="str">
        <f>[2]汇总表!I100</f>
        <v>根</v>
      </c>
    </row>
    <row r="117" s="67" customFormat="1" ht="20" customHeight="1" spans="1:9">
      <c r="A117" s="40">
        <v>100</v>
      </c>
      <c r="B117" s="41" t="str">
        <f>[2]汇总表!E101</f>
        <v>六方钎杆</v>
      </c>
      <c r="C117" s="41" t="str">
        <f>[2]汇总表!F101</f>
        <v>Hexagonal drill rod</v>
      </c>
      <c r="D117" s="91">
        <f>[2]汇总表!O101</f>
        <v>11543</v>
      </c>
      <c r="E117" s="91">
        <f>[2]汇总表!N101</f>
        <v>11509</v>
      </c>
      <c r="F117" s="93"/>
      <c r="G117" s="93"/>
      <c r="H117" s="91">
        <f>[2]汇总表!H101</f>
        <v>340</v>
      </c>
      <c r="I117" s="42" t="str">
        <f>[2]汇总表!I101</f>
        <v>件</v>
      </c>
    </row>
    <row r="118" s="67" customFormat="1" ht="20" customHeight="1" spans="1:9">
      <c r="A118" s="40">
        <v>101</v>
      </c>
      <c r="B118" s="41" t="str">
        <f>[2]汇总表!E102</f>
        <v>行程开关</v>
      </c>
      <c r="C118" s="41" t="str">
        <f>[2]汇总表!F102</f>
        <v>Limit switch</v>
      </c>
      <c r="D118" s="91">
        <f>[2]汇总表!O102</f>
        <v>1</v>
      </c>
      <c r="E118" s="91">
        <f>[2]汇总表!N102</f>
        <v>1</v>
      </c>
      <c r="F118" s="92">
        <f>[2]汇总表!Q102</f>
        <v>0.64</v>
      </c>
      <c r="G118" s="92">
        <f>[2]汇总表!P102</f>
        <v>1</v>
      </c>
      <c r="H118" s="91">
        <f>[2]汇总表!H102</f>
        <v>2</v>
      </c>
      <c r="I118" s="42" t="str">
        <f>[2]汇总表!I102</f>
        <v>个</v>
      </c>
    </row>
    <row r="119" s="67" customFormat="1" ht="20" customHeight="1" spans="1:9">
      <c r="A119" s="40">
        <v>102</v>
      </c>
      <c r="B119" s="41" t="str">
        <f>[2]汇总表!E103</f>
        <v>急停按钮</v>
      </c>
      <c r="C119" s="41" t="str">
        <f>[2]汇总表!F103</f>
        <v>Emergency Button</v>
      </c>
      <c r="D119" s="91">
        <f>[2]汇总表!O103</f>
        <v>2.01</v>
      </c>
      <c r="E119" s="91">
        <f>[2]汇总表!N103</f>
        <v>2</v>
      </c>
      <c r="F119" s="93"/>
      <c r="G119" s="93"/>
      <c r="H119" s="91">
        <f>[2]汇总表!H103</f>
        <v>58</v>
      </c>
      <c r="I119" s="42" t="str">
        <f>[2]汇总表!I103</f>
        <v>件</v>
      </c>
    </row>
    <row r="120" s="67" customFormat="1" ht="20" customHeight="1" spans="1:9">
      <c r="A120" s="40">
        <v>103</v>
      </c>
      <c r="B120" s="41" t="str">
        <f>[2]汇总表!E104</f>
        <v>启动开关</v>
      </c>
      <c r="C120" s="41" t="str">
        <f>[2]汇总表!F104</f>
        <v>Start button - green</v>
      </c>
      <c r="D120" s="91">
        <f>[2]汇总表!O104</f>
        <v>1</v>
      </c>
      <c r="E120" s="91">
        <f>[2]汇总表!N104</f>
        <v>1</v>
      </c>
      <c r="F120" s="93"/>
      <c r="G120" s="93"/>
      <c r="H120" s="91">
        <f>[2]汇总表!H104</f>
        <v>60</v>
      </c>
      <c r="I120" s="42" t="str">
        <f>[2]汇总表!I104</f>
        <v>件</v>
      </c>
    </row>
    <row r="121" s="67" customFormat="1" ht="20" customHeight="1" spans="1:9">
      <c r="A121" s="40">
        <v>104</v>
      </c>
      <c r="B121" s="41" t="str">
        <f>[2]汇总表!E105</f>
        <v>熔断器</v>
      </c>
      <c r="C121" s="41" t="str">
        <f>[2]汇总表!F105</f>
        <v>Fuse</v>
      </c>
      <c r="D121" s="91">
        <f>[2]汇总表!O105</f>
        <v>5</v>
      </c>
      <c r="E121" s="91">
        <f>[2]汇总表!N105</f>
        <v>5</v>
      </c>
      <c r="F121" s="93"/>
      <c r="G121" s="93"/>
      <c r="H121" s="91">
        <f>[2]汇总表!H105</f>
        <v>300</v>
      </c>
      <c r="I121" s="42" t="str">
        <f>[2]汇总表!I105</f>
        <v>件</v>
      </c>
    </row>
    <row r="122" s="67" customFormat="1" ht="20" customHeight="1" spans="1:9">
      <c r="A122" s="40">
        <v>105</v>
      </c>
      <c r="B122" s="41" t="str">
        <f>[2]汇总表!E106</f>
        <v>继电器</v>
      </c>
      <c r="C122" s="41" t="str">
        <f>[2]汇总表!F106</f>
        <v>Lovato</v>
      </c>
      <c r="D122" s="91">
        <f>[2]汇总表!O106</f>
        <v>1</v>
      </c>
      <c r="E122" s="91">
        <f>[2]汇总表!N106</f>
        <v>1</v>
      </c>
      <c r="F122" s="93"/>
      <c r="G122" s="93"/>
      <c r="H122" s="91">
        <f>[2]汇总表!H106</f>
        <v>3</v>
      </c>
      <c r="I122" s="42" t="str">
        <f>[2]汇总表!I106</f>
        <v>件</v>
      </c>
    </row>
    <row r="123" s="67" customFormat="1" ht="20" customHeight="1" spans="1:9">
      <c r="A123" s="40">
        <v>106</v>
      </c>
      <c r="B123" s="41" t="str">
        <f>[2]汇总表!E107</f>
        <v>铁丝</v>
      </c>
      <c r="C123" s="41" t="str">
        <f>[2]汇总表!F107</f>
        <v>iron wire</v>
      </c>
      <c r="D123" s="91">
        <f>[2]汇总表!O107</f>
        <v>449.99</v>
      </c>
      <c r="E123" s="91">
        <f>[2]汇总表!N107</f>
        <v>448</v>
      </c>
      <c r="F123" s="93"/>
      <c r="G123" s="93"/>
      <c r="H123" s="91">
        <f>[2]汇总表!H107</f>
        <v>448</v>
      </c>
      <c r="I123" s="42" t="str">
        <f>[2]汇总表!I107</f>
        <v>公斤</v>
      </c>
    </row>
    <row r="124" s="67" customFormat="1" ht="20" customHeight="1" spans="1:9">
      <c r="A124" s="40">
        <v>107</v>
      </c>
      <c r="B124" s="41" t="str">
        <f>[2]汇总表!E108</f>
        <v>金属接头</v>
      </c>
      <c r="C124" s="41" t="str">
        <f>[2]汇总表!F108</f>
        <v>Metal Joint</v>
      </c>
      <c r="D124" s="91">
        <f>[2]汇总表!O108</f>
        <v>0.89</v>
      </c>
      <c r="E124" s="91">
        <f>[2]汇总表!N108</f>
        <v>0.85</v>
      </c>
      <c r="F124" s="92">
        <f>[2]汇总表!Q108</f>
        <v>0.015</v>
      </c>
      <c r="G124" s="92">
        <f>[2]汇总表!P108</f>
        <v>1</v>
      </c>
      <c r="H124" s="91">
        <f>[2]汇总表!H108</f>
        <v>26</v>
      </c>
      <c r="I124" s="42" t="str">
        <f>[2]汇总表!I108</f>
        <v>件</v>
      </c>
    </row>
    <row r="125" s="67" customFormat="1" ht="20" customHeight="1" spans="1:9">
      <c r="A125" s="40">
        <v>108</v>
      </c>
      <c r="B125" s="41" t="str">
        <f>[2]汇总表!E109</f>
        <v>信号灯</v>
      </c>
      <c r="C125" s="41" t="str">
        <f>[2]汇总表!F109</f>
        <v>Signal Light</v>
      </c>
      <c r="D125" s="91">
        <f>[2]汇总表!O109</f>
        <v>0.94</v>
      </c>
      <c r="E125" s="91">
        <f>[2]汇总表!N109</f>
        <v>0.9</v>
      </c>
      <c r="F125" s="93"/>
      <c r="G125" s="93"/>
      <c r="H125" s="91">
        <f>[2]汇总表!H109</f>
        <v>50</v>
      </c>
      <c r="I125" s="42" t="str">
        <f>[2]汇总表!I109</f>
        <v>个</v>
      </c>
    </row>
    <row r="126" s="67" customFormat="1" ht="20" customHeight="1" spans="1:9">
      <c r="A126" s="40">
        <v>109</v>
      </c>
      <c r="B126" s="41" t="str">
        <f>[2]汇总表!E110</f>
        <v>接线端子 </v>
      </c>
      <c r="C126" s="41" t="str">
        <f>[2]汇总表!F110</f>
        <v>Terminals</v>
      </c>
      <c r="D126" s="91">
        <f>[2]汇总表!O110</f>
        <v>0.63</v>
      </c>
      <c r="E126" s="91">
        <f>[2]汇总表!N110</f>
        <v>0.6</v>
      </c>
      <c r="F126" s="93"/>
      <c r="G126" s="93"/>
      <c r="H126" s="91">
        <f>[2]汇总表!H110</f>
        <v>25</v>
      </c>
      <c r="I126" s="42" t="str">
        <f>[2]汇总表!I110</f>
        <v>件</v>
      </c>
    </row>
    <row r="127" s="67" customFormat="1" ht="20" customHeight="1" spans="1:9">
      <c r="A127" s="40">
        <v>110</v>
      </c>
      <c r="B127" s="41" t="str">
        <f>[2]汇总表!E111</f>
        <v>金属接头</v>
      </c>
      <c r="C127" s="41" t="str">
        <f>[2]汇总表!F111</f>
        <v>Metal Joint</v>
      </c>
      <c r="D127" s="91">
        <f>[2]汇总表!O111</f>
        <v>9.04</v>
      </c>
      <c r="E127" s="91">
        <f>[2]汇总表!N111</f>
        <v>8.6</v>
      </c>
      <c r="F127" s="93"/>
      <c r="G127" s="93"/>
      <c r="H127" s="91">
        <f>[2]汇总表!H111</f>
        <v>80</v>
      </c>
      <c r="I127" s="42" t="str">
        <f>[2]汇总表!I111</f>
        <v>件</v>
      </c>
    </row>
    <row r="128" s="67" customFormat="1" ht="20" customHeight="1" spans="1:9">
      <c r="A128" s="40">
        <v>111</v>
      </c>
      <c r="B128" s="41" t="str">
        <f>[2]汇总表!E112</f>
        <v>吸油过滤器</v>
      </c>
      <c r="C128" s="41" t="str">
        <f>[2]汇总表!F112</f>
        <v>Suction Filter</v>
      </c>
      <c r="D128" s="91">
        <f>[2]汇总表!O112</f>
        <v>0.65</v>
      </c>
      <c r="E128" s="91">
        <f>[2]汇总表!N112</f>
        <v>0.55</v>
      </c>
      <c r="F128" s="92">
        <f>[2]汇总表!Q112</f>
        <v>0.01</v>
      </c>
      <c r="G128" s="92">
        <f>[2]汇总表!P112</f>
        <v>1</v>
      </c>
      <c r="H128" s="91">
        <f>[2]汇总表!H112</f>
        <v>5</v>
      </c>
      <c r="I128" s="42" t="str">
        <f>[2]汇总表!I112</f>
        <v>件</v>
      </c>
    </row>
    <row r="129" s="67" customFormat="1" ht="20" customHeight="1" spans="1:9">
      <c r="A129" s="40">
        <v>112</v>
      </c>
      <c r="B129" s="41" t="str">
        <f>[2]汇总表!E113</f>
        <v>六方钎杆</v>
      </c>
      <c r="C129" s="41" t="str">
        <f>[2]汇总表!F113</f>
        <v>Hexagonal drill rod</v>
      </c>
      <c r="D129" s="91">
        <f>[2]汇总表!O113</f>
        <v>1984</v>
      </c>
      <c r="E129" s="91">
        <f>[2]汇总表!N113</f>
        <v>1974</v>
      </c>
      <c r="F129" s="92">
        <f>[2]汇总表!Q113</f>
        <v>1.661</v>
      </c>
      <c r="G129" s="92">
        <f>[2]汇总表!P113</f>
        <v>6</v>
      </c>
      <c r="H129" s="91">
        <f>[2]汇总表!H113</f>
        <v>105</v>
      </c>
      <c r="I129" s="42" t="str">
        <f>[2]汇总表!I113</f>
        <v>件</v>
      </c>
    </row>
    <row r="130" s="67" customFormat="1" ht="20" customHeight="1" spans="1:9">
      <c r="A130" s="40">
        <v>113</v>
      </c>
      <c r="B130" s="41" t="str">
        <f>[2]汇总表!E114</f>
        <v>钎头</v>
      </c>
      <c r="C130" s="41" t="str">
        <f>[2]汇总表!F114</f>
        <v>Drill bit</v>
      </c>
      <c r="D130" s="91">
        <f>[2]汇总表!O114</f>
        <v>351</v>
      </c>
      <c r="E130" s="91">
        <f>[2]汇总表!N114</f>
        <v>329</v>
      </c>
      <c r="F130" s="92">
        <f>[2]汇总表!Q114</f>
        <v>0</v>
      </c>
      <c r="G130" s="92">
        <f>[2]汇总表!P114</f>
        <v>0</v>
      </c>
      <c r="H130" s="91">
        <f>[2]汇总表!H114</f>
        <v>640</v>
      </c>
      <c r="I130" s="42" t="str">
        <f>[2]汇总表!I114</f>
        <v>件</v>
      </c>
    </row>
    <row r="131" s="67" customFormat="1" ht="20" customHeight="1" spans="1:9">
      <c r="A131" s="40">
        <v>114</v>
      </c>
      <c r="B131" s="41" t="str">
        <f>[2]汇总表!E115</f>
        <v>滤芯</v>
      </c>
      <c r="C131" s="41" t="str">
        <f>[2]汇总表!F115</f>
        <v>Filter</v>
      </c>
      <c r="D131" s="91">
        <f>[2]汇总表!O115</f>
        <v>2435.84</v>
      </c>
      <c r="E131" s="91">
        <f>[2]汇总表!N115</f>
        <v>2260.84</v>
      </c>
      <c r="F131" s="92">
        <f>[2]汇总表!Q115</f>
        <v>17.179</v>
      </c>
      <c r="G131" s="92">
        <f>[2]汇总表!P115</f>
        <v>7</v>
      </c>
      <c r="H131" s="91">
        <f>[2]汇总表!H115</f>
        <v>2214</v>
      </c>
      <c r="I131" s="42" t="str">
        <f>[2]汇总表!I115</f>
        <v>件</v>
      </c>
    </row>
    <row r="132" ht="12" spans="1:9">
      <c r="A132" s="2"/>
      <c r="B132" s="46"/>
      <c r="C132" s="46"/>
      <c r="D132" s="99"/>
      <c r="E132" s="99"/>
      <c r="F132" s="99"/>
      <c r="G132" s="99"/>
      <c r="H132" s="100"/>
      <c r="I132" s="115"/>
    </row>
    <row r="133" ht="23.55" spans="1:9">
      <c r="A133" s="101" t="s">
        <v>34</v>
      </c>
      <c r="B133" s="49"/>
      <c r="C133" s="49"/>
      <c r="D133" s="102">
        <f t="shared" ref="D133:H133" si="0">SUM(D18:D132)</f>
        <v>23569.79</v>
      </c>
      <c r="E133" s="102">
        <f t="shared" si="0"/>
        <v>22222.38</v>
      </c>
      <c r="F133" s="102">
        <f t="shared" si="0"/>
        <v>41.078</v>
      </c>
      <c r="G133" s="102">
        <f t="shared" si="0"/>
        <v>95</v>
      </c>
      <c r="H133" s="102">
        <f t="shared" si="0"/>
        <v>28315</v>
      </c>
      <c r="I133" s="32"/>
    </row>
    <row r="134" ht="33" customHeight="1" spans="1:9">
      <c r="A134" s="103"/>
      <c r="B134" s="104"/>
      <c r="C134" s="46"/>
      <c r="D134" s="99"/>
      <c r="E134" s="99"/>
      <c r="F134" s="99"/>
      <c r="G134" s="99"/>
      <c r="H134" s="2"/>
      <c r="I134" s="99"/>
    </row>
    <row r="135" ht="18" customHeight="1" spans="1:9">
      <c r="A135" s="103"/>
      <c r="B135" s="46"/>
      <c r="C135" s="46"/>
      <c r="D135" s="99"/>
      <c r="E135" s="99"/>
      <c r="F135" s="99"/>
      <c r="G135" s="99"/>
      <c r="H135" s="2"/>
      <c r="I135" s="99"/>
    </row>
    <row r="136" ht="11.4" spans="1:9">
      <c r="A136" s="3"/>
      <c r="B136" s="53" t="s">
        <v>35</v>
      </c>
      <c r="C136" s="53"/>
      <c r="D136" s="84"/>
      <c r="E136" s="84"/>
      <c r="F136" s="84"/>
      <c r="G136" s="105"/>
      <c r="H136" s="106"/>
      <c r="I136" s="106"/>
    </row>
    <row r="137" ht="11.4" spans="1:9">
      <c r="A137" s="3"/>
      <c r="B137" s="53" t="s">
        <v>36</v>
      </c>
      <c r="C137" s="53"/>
      <c r="D137" s="84"/>
      <c r="E137" s="84"/>
      <c r="F137" s="84">
        <f>H8</f>
        <v>44277</v>
      </c>
      <c r="G137" s="84"/>
      <c r="H137" s="107"/>
      <c r="I137" s="107"/>
    </row>
    <row r="138" ht="12.75" spans="1:9">
      <c r="A138" s="108"/>
      <c r="B138" s="109"/>
      <c r="C138" s="109"/>
      <c r="D138" s="108"/>
      <c r="E138" s="110"/>
      <c r="F138" s="111"/>
      <c r="G138" s="110"/>
      <c r="H138" s="108"/>
      <c r="I138" s="108"/>
    </row>
    <row r="139" ht="16.35" spans="1:9">
      <c r="A139" s="66"/>
      <c r="B139" s="112"/>
      <c r="C139" s="112"/>
      <c r="D139" s="66"/>
      <c r="E139" s="113"/>
      <c r="F139" s="114"/>
      <c r="G139" s="113"/>
      <c r="H139" s="66"/>
      <c r="I139" s="66"/>
    </row>
  </sheetData>
  <autoFilter ref="A17:I131">
    <extLst/>
  </autoFilter>
  <mergeCells count="66">
    <mergeCell ref="A1:I1"/>
    <mergeCell ref="A2:I2"/>
    <mergeCell ref="A3:I3"/>
    <mergeCell ref="A4:I4"/>
    <mergeCell ref="A5:I5"/>
    <mergeCell ref="A6:D6"/>
    <mergeCell ref="E6:F6"/>
    <mergeCell ref="G6:I6"/>
    <mergeCell ref="A7:D7"/>
    <mergeCell ref="G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D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136:E136"/>
    <mergeCell ref="D137:E137"/>
    <mergeCell ref="F137:I137"/>
    <mergeCell ref="F18:F23"/>
    <mergeCell ref="F24:F37"/>
    <mergeCell ref="F38:F54"/>
    <mergeCell ref="F58:F67"/>
    <mergeCell ref="F68:F69"/>
    <mergeCell ref="F71:F72"/>
    <mergeCell ref="F73:F74"/>
    <mergeCell ref="F76:F77"/>
    <mergeCell ref="F78:F93"/>
    <mergeCell ref="F96:F99"/>
    <mergeCell ref="F100:F112"/>
    <mergeCell ref="F113:F117"/>
    <mergeCell ref="F118:F123"/>
    <mergeCell ref="F124:F127"/>
    <mergeCell ref="G18:G23"/>
    <mergeCell ref="G24:G37"/>
    <mergeCell ref="G38:G54"/>
    <mergeCell ref="G58:G67"/>
    <mergeCell ref="G68:G69"/>
    <mergeCell ref="G71:G72"/>
    <mergeCell ref="G73:G74"/>
    <mergeCell ref="G76:G77"/>
    <mergeCell ref="G78:G93"/>
    <mergeCell ref="G96:G99"/>
    <mergeCell ref="G100:G112"/>
    <mergeCell ref="G113:G117"/>
    <mergeCell ref="G118:G123"/>
    <mergeCell ref="G124:G12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200"/>
  <sheetViews>
    <sheetView topLeftCell="A25" workbookViewId="0">
      <selection activeCell="K38" sqref="K38"/>
    </sheetView>
  </sheetViews>
  <sheetFormatPr defaultColWidth="10.6666666666667" defaultRowHeight="12"/>
  <cols>
    <col min="1" max="1" width="6.07407407407407" style="4" customWidth="1"/>
    <col min="2" max="2" width="12.7407407407407" style="5" customWidth="1"/>
    <col min="3" max="3" width="14.0740740740741" style="5" customWidth="1"/>
    <col min="4" max="4" width="11.8518518518519" style="5" customWidth="1"/>
    <col min="5" max="5" width="8.74074074074074" style="4" customWidth="1"/>
    <col min="6" max="6" width="9.18518518518519" style="4" customWidth="1"/>
    <col min="7" max="7" width="12.5925925925926" style="6" customWidth="1"/>
    <col min="8" max="8" width="14.8148148148148" style="4" customWidth="1"/>
    <col min="9" max="12" width="10.6666666666667" style="4" customWidth="1"/>
    <col min="13" max="16384" width="10.6666666666667" style="4"/>
  </cols>
  <sheetData>
    <row r="1" ht="21" customHeight="1" spans="1:8">
      <c r="A1" s="7" t="s">
        <v>37</v>
      </c>
      <c r="B1" s="8"/>
      <c r="C1" s="8"/>
      <c r="D1" s="8"/>
      <c r="E1" s="8"/>
      <c r="F1" s="8"/>
      <c r="G1" s="8"/>
      <c r="H1" s="8"/>
    </row>
    <row r="2" ht="41.1" customHeight="1" spans="1:8">
      <c r="A2" s="9" t="s">
        <v>38</v>
      </c>
      <c r="B2" s="10"/>
      <c r="C2" s="10"/>
      <c r="D2" s="10"/>
      <c r="E2" s="10"/>
      <c r="F2" s="10"/>
      <c r="G2" s="10"/>
      <c r="H2" s="10"/>
    </row>
    <row r="3" ht="17.4" spans="1:8">
      <c r="A3" s="11" t="s">
        <v>39</v>
      </c>
      <c r="B3" s="12"/>
      <c r="C3" s="12"/>
      <c r="D3" s="12"/>
      <c r="E3" s="12"/>
      <c r="F3" s="12"/>
      <c r="G3" s="12"/>
      <c r="H3" s="12"/>
    </row>
    <row r="4" ht="18.95" customHeight="1" spans="1:8">
      <c r="A4" s="13" t="s">
        <v>40</v>
      </c>
      <c r="B4" s="13"/>
      <c r="C4" s="13"/>
      <c r="D4" s="13"/>
      <c r="E4" s="13"/>
      <c r="F4" s="13"/>
      <c r="G4" s="13"/>
      <c r="H4" s="13"/>
    </row>
    <row r="5" ht="18" customHeight="1" spans="1:11">
      <c r="A5" s="14" t="s">
        <v>41</v>
      </c>
      <c r="B5" s="14"/>
      <c r="C5" s="14"/>
      <c r="D5" s="14"/>
      <c r="E5" s="14"/>
      <c r="F5" s="14"/>
      <c r="G5" s="14"/>
      <c r="H5" s="14"/>
      <c r="K5" s="44"/>
    </row>
    <row r="6" ht="15.75" customHeight="1" spans="1:10">
      <c r="A6" s="15" t="s">
        <v>2</v>
      </c>
      <c r="B6" s="15"/>
      <c r="C6" s="15"/>
      <c r="D6" s="15"/>
      <c r="E6" s="16" t="s">
        <v>42</v>
      </c>
      <c r="F6" s="16"/>
      <c r="G6" s="17" t="str">
        <f>[2]报关单!A13</f>
        <v>JMBMT20210312S-26</v>
      </c>
      <c r="H6" s="17"/>
      <c r="I6" s="19"/>
      <c r="J6" s="19"/>
    </row>
    <row r="7" ht="15.75" customHeight="1" spans="1:8">
      <c r="A7" s="18" t="s">
        <v>4</v>
      </c>
      <c r="B7" s="18"/>
      <c r="C7" s="18"/>
      <c r="D7" s="18"/>
      <c r="E7" s="19" t="s">
        <v>5</v>
      </c>
      <c r="F7" s="19"/>
      <c r="G7" s="20" t="str">
        <f>G6</f>
        <v>JMBMT20210312S-26</v>
      </c>
      <c r="H7" s="20"/>
    </row>
    <row r="8" ht="15.75" customHeight="1" spans="1:8">
      <c r="A8" s="21" t="s">
        <v>6</v>
      </c>
      <c r="B8" s="22"/>
      <c r="C8" s="22"/>
      <c r="D8" s="22"/>
      <c r="E8" s="23" t="s">
        <v>43</v>
      </c>
      <c r="F8" s="23"/>
      <c r="G8" s="23"/>
      <c r="H8" s="24">
        <v>44277</v>
      </c>
    </row>
    <row r="9" ht="15.75" customHeight="1" spans="1:8">
      <c r="A9" s="22" t="str">
        <f>[1]报关发票!A9</f>
        <v>FROM：SHANGHAI  OF CHINA</v>
      </c>
      <c r="B9" s="22"/>
      <c r="C9" s="22"/>
      <c r="D9" s="22"/>
      <c r="E9" s="23" t="s">
        <v>8</v>
      </c>
      <c r="F9" s="23"/>
      <c r="G9" s="23"/>
      <c r="H9" s="24">
        <f>H8</f>
        <v>44277</v>
      </c>
    </row>
    <row r="10" ht="27" customHeight="1" spans="1:8">
      <c r="A10" s="18" t="s">
        <v>9</v>
      </c>
      <c r="B10" s="18"/>
      <c r="C10" s="18"/>
      <c r="D10" s="18"/>
      <c r="E10" s="25" t="s">
        <v>10</v>
      </c>
      <c r="F10" s="25"/>
      <c r="G10" s="26" t="s">
        <v>44</v>
      </c>
      <c r="H10" s="26"/>
    </row>
    <row r="11" ht="75" customHeight="1" spans="1:8">
      <c r="A11" s="22" t="s">
        <v>12</v>
      </c>
      <c r="B11" s="22"/>
      <c r="C11" s="22"/>
      <c r="D11" s="22"/>
      <c r="E11" s="19" t="s">
        <v>13</v>
      </c>
      <c r="F11" s="19"/>
      <c r="G11" s="19"/>
      <c r="H11" s="20" t="s">
        <v>11</v>
      </c>
    </row>
    <row r="12" ht="15" customHeight="1" spans="1:9">
      <c r="A12" s="18" t="s">
        <v>14</v>
      </c>
      <c r="B12" s="18"/>
      <c r="C12" s="18"/>
      <c r="D12" s="18"/>
      <c r="E12" s="23" t="s">
        <v>15</v>
      </c>
      <c r="F12" s="23"/>
      <c r="G12" s="27"/>
      <c r="H12" s="27"/>
      <c r="I12" s="45"/>
    </row>
    <row r="13" ht="15" customHeight="1" spans="1:9">
      <c r="A13" s="28" t="s">
        <v>16</v>
      </c>
      <c r="B13" s="29"/>
      <c r="C13" s="30"/>
      <c r="D13" s="30"/>
      <c r="E13" s="23" t="s">
        <v>17</v>
      </c>
      <c r="F13" s="23"/>
      <c r="G13" s="27"/>
      <c r="H13" s="27"/>
      <c r="I13" s="45"/>
    </row>
    <row r="14" ht="24" customHeight="1" spans="1:8">
      <c r="A14" s="22" t="s">
        <v>45</v>
      </c>
      <c r="B14" s="22"/>
      <c r="C14" s="22"/>
      <c r="D14" s="22"/>
      <c r="E14" s="22"/>
      <c r="F14" s="22"/>
      <c r="G14" s="22"/>
      <c r="H14" s="22"/>
    </row>
    <row r="15" ht="15" customHeight="1" spans="1:8">
      <c r="A15" s="31" t="s">
        <v>19</v>
      </c>
      <c r="B15" s="32"/>
      <c r="C15" s="31"/>
      <c r="D15" s="31"/>
      <c r="E15" s="31"/>
      <c r="F15" s="31"/>
      <c r="G15" s="31"/>
      <c r="H15" s="31"/>
    </row>
    <row r="16" s="1" customFormat="1" ht="15" customHeight="1" spans="1:8">
      <c r="A16" s="3" t="s">
        <v>46</v>
      </c>
      <c r="B16" s="33" t="s">
        <v>47</v>
      </c>
      <c r="C16" s="33" t="s">
        <v>21</v>
      </c>
      <c r="D16" s="33"/>
      <c r="E16" s="34" t="s">
        <v>26</v>
      </c>
      <c r="F16" s="34"/>
      <c r="G16" s="35" t="s">
        <v>48</v>
      </c>
      <c r="H16" s="3" t="s">
        <v>49</v>
      </c>
    </row>
    <row r="17" s="1" customFormat="1" ht="36.95" customHeight="1" spans="1:8">
      <c r="A17" s="36" t="s">
        <v>27</v>
      </c>
      <c r="B17" s="37" t="s">
        <v>50</v>
      </c>
      <c r="C17" s="38" t="s">
        <v>28</v>
      </c>
      <c r="D17" s="38"/>
      <c r="E17" s="36" t="s">
        <v>33</v>
      </c>
      <c r="F17" s="36"/>
      <c r="G17" s="39" t="s">
        <v>51</v>
      </c>
      <c r="H17" s="36" t="s">
        <v>52</v>
      </c>
    </row>
    <row r="18" s="2" customFormat="1" ht="21" customHeight="1" spans="1:8">
      <c r="A18" s="40">
        <v>1</v>
      </c>
      <c r="B18" s="41" t="str">
        <f>[2]汇总表!D2</f>
        <v>7318220001</v>
      </c>
      <c r="C18" s="41" t="str">
        <f>[2]汇总表!E2</f>
        <v>KEY键</v>
      </c>
      <c r="D18" s="41" t="str">
        <f>[2]汇总表!F2</f>
        <v>KEY key</v>
      </c>
      <c r="E18" s="41">
        <f>[2]汇总表!H2</f>
        <v>25</v>
      </c>
      <c r="F18" s="42" t="str">
        <f>[2]汇总表!J2</f>
        <v>PC</v>
      </c>
      <c r="G18" s="43">
        <f t="shared" ref="G18:G81" si="0">H18/E18</f>
        <v>0.215384615384616</v>
      </c>
      <c r="H18" s="43">
        <f>[2]汇总表!L2</f>
        <v>5.38461538461539</v>
      </c>
    </row>
    <row r="19" s="2" customFormat="1" ht="21" customHeight="1" spans="1:8">
      <c r="A19" s="40">
        <v>2</v>
      </c>
      <c r="B19" s="41" t="str">
        <f>[2]汇总表!D3</f>
        <v>7415210000</v>
      </c>
      <c r="C19" s="41" t="str">
        <f>[2]汇总表!E3</f>
        <v>钻臂铜衬垫</v>
      </c>
      <c r="D19" s="41" t="str">
        <f>[2]汇总表!F3</f>
        <v>Drill arm copper liner</v>
      </c>
      <c r="E19" s="41">
        <f>[2]汇总表!H3</f>
        <v>13</v>
      </c>
      <c r="F19" s="42" t="str">
        <f>[2]汇总表!J3</f>
        <v>PC</v>
      </c>
      <c r="G19" s="43">
        <f t="shared" si="0"/>
        <v>17.0414201183432</v>
      </c>
      <c r="H19" s="43">
        <f>[2]汇总表!L3</f>
        <v>221.538461538462</v>
      </c>
    </row>
    <row r="20" s="2" customFormat="1" ht="21" customHeight="1" spans="1:8">
      <c r="A20" s="40">
        <v>3</v>
      </c>
      <c r="B20" s="41" t="str">
        <f>[2]汇总表!D4</f>
        <v>7312100000</v>
      </c>
      <c r="C20" s="41" t="str">
        <f>[2]汇总表!E4</f>
        <v>钢丝绳</v>
      </c>
      <c r="D20" s="41" t="str">
        <f>[2]汇总表!F4</f>
        <v>Wire rope</v>
      </c>
      <c r="E20" s="41">
        <f>[2]汇总表!H4</f>
        <v>62</v>
      </c>
      <c r="F20" s="42" t="str">
        <f>[2]汇总表!J4</f>
        <v>PC</v>
      </c>
      <c r="G20" s="43">
        <f t="shared" si="0"/>
        <v>26.1538461538461</v>
      </c>
      <c r="H20" s="43">
        <f>[2]汇总表!L4</f>
        <v>1621.53846153846</v>
      </c>
    </row>
    <row r="21" s="2" customFormat="1" ht="21" customHeight="1" spans="1:8">
      <c r="A21" s="40">
        <v>4</v>
      </c>
      <c r="B21" s="41" t="str">
        <f>[2]汇总表!D5</f>
        <v>7308900000</v>
      </c>
      <c r="C21" s="41" t="str">
        <f>[2]汇总表!E5</f>
        <v>踏板</v>
      </c>
      <c r="D21" s="41" t="str">
        <f>[2]汇总表!F5</f>
        <v>FOOTPLATE</v>
      </c>
      <c r="E21" s="41">
        <f>[2]汇总表!H5</f>
        <v>10</v>
      </c>
      <c r="F21" s="42" t="str">
        <f>[2]汇总表!J5</f>
        <v>PC</v>
      </c>
      <c r="G21" s="43">
        <f t="shared" si="0"/>
        <v>116.923076923077</v>
      </c>
      <c r="H21" s="43">
        <f>[2]汇总表!L5</f>
        <v>1169.23076923077</v>
      </c>
    </row>
    <row r="22" s="2" customFormat="1" ht="21" customHeight="1" spans="1:8">
      <c r="A22" s="40">
        <v>5</v>
      </c>
      <c r="B22" s="41" t="str">
        <f>[2]汇总表!D6</f>
        <v>7220202000</v>
      </c>
      <c r="C22" s="41" t="str">
        <f>[2]汇总表!E6</f>
        <v>滑杆</v>
      </c>
      <c r="D22" s="41" t="str">
        <f>[2]汇总表!F6</f>
        <v>SLIDEBAR</v>
      </c>
      <c r="E22" s="41">
        <f>[2]汇总表!H6</f>
        <v>30</v>
      </c>
      <c r="F22" s="42" t="str">
        <f>[2]汇总表!J6</f>
        <v>PC</v>
      </c>
      <c r="G22" s="43">
        <f t="shared" si="0"/>
        <v>69.2307692307693</v>
      </c>
      <c r="H22" s="43">
        <f>[2]汇总表!L6</f>
        <v>2076.92307692308</v>
      </c>
    </row>
    <row r="23" s="2" customFormat="1" ht="21" customHeight="1" spans="1:8">
      <c r="A23" s="40">
        <v>6</v>
      </c>
      <c r="B23" s="41" t="str">
        <f>[2]汇总表!D7</f>
        <v>7307190000</v>
      </c>
      <c r="C23" s="41" t="str">
        <f>[2]汇总表!E7</f>
        <v>衬套</v>
      </c>
      <c r="D23" s="41" t="str">
        <f>[2]汇总表!F7</f>
        <v>BEARING BUSHING</v>
      </c>
      <c r="E23" s="41">
        <f>[2]汇总表!H7</f>
        <v>10</v>
      </c>
      <c r="F23" s="42" t="str">
        <f>[2]汇总表!J7</f>
        <v>PC</v>
      </c>
      <c r="G23" s="43">
        <f t="shared" si="0"/>
        <v>3.07692307692308</v>
      </c>
      <c r="H23" s="43">
        <f>[2]汇总表!L7</f>
        <v>30.7692307692308</v>
      </c>
    </row>
    <row r="24" s="2" customFormat="1" ht="21" customHeight="1" spans="1:8">
      <c r="A24" s="40">
        <v>7</v>
      </c>
      <c r="B24" s="41" t="str">
        <f>[2]汇总表!D8</f>
        <v>9405500000</v>
      </c>
      <c r="C24" s="41" t="str">
        <f>[2]汇总表!E8</f>
        <v>灯泡  </v>
      </c>
      <c r="D24" s="41" t="str">
        <f>[2]汇总表!F8</f>
        <v>LED bulb</v>
      </c>
      <c r="E24" s="41">
        <f>[2]汇总表!H8</f>
        <v>100</v>
      </c>
      <c r="F24" s="42" t="str">
        <f>[2]汇总表!J8</f>
        <v>PC</v>
      </c>
      <c r="G24" s="43">
        <f t="shared" si="0"/>
        <v>1.50769230769231</v>
      </c>
      <c r="H24" s="43">
        <f>[2]汇总表!L8</f>
        <v>150.769230769231</v>
      </c>
    </row>
    <row r="25" s="2" customFormat="1" ht="21" customHeight="1" spans="1:8">
      <c r="A25" s="40">
        <v>8</v>
      </c>
      <c r="B25" s="41" t="str">
        <f>[2]汇总表!D9</f>
        <v>8538109000</v>
      </c>
      <c r="C25" s="41" t="str">
        <f>[2]汇总表!E9</f>
        <v>配电箱</v>
      </c>
      <c r="D25" s="41" t="str">
        <f>[2]汇总表!F9</f>
        <v>Distribution box</v>
      </c>
      <c r="E25" s="41">
        <f>[2]汇总表!H9</f>
        <v>1</v>
      </c>
      <c r="F25" s="42" t="str">
        <f>[2]汇总表!J9</f>
        <v>PC</v>
      </c>
      <c r="G25" s="43">
        <f t="shared" si="0"/>
        <v>16.1538461538462</v>
      </c>
      <c r="H25" s="43">
        <f>[2]汇总表!L9</f>
        <v>16.1538461538462</v>
      </c>
    </row>
    <row r="26" s="2" customFormat="1" ht="21" customHeight="1" spans="1:8">
      <c r="A26" s="40">
        <v>9</v>
      </c>
      <c r="B26" s="41" t="str">
        <f>[2]汇总表!D10</f>
        <v>3920991000</v>
      </c>
      <c r="C26" s="41" t="str">
        <f>[2]汇总表!E10</f>
        <v>生料带</v>
      </c>
      <c r="D26" s="41" t="str">
        <f>[2]汇总表!F10</f>
        <v>Raw material belt</v>
      </c>
      <c r="E26" s="41">
        <f>[2]汇总表!H10</f>
        <v>157</v>
      </c>
      <c r="F26" s="42" t="str">
        <f>[2]汇总表!J10</f>
        <v>PC</v>
      </c>
      <c r="G26" s="43">
        <f t="shared" si="0"/>
        <v>0.276923076923077</v>
      </c>
      <c r="H26" s="43">
        <f>[2]汇总表!L10</f>
        <v>43.4769230769231</v>
      </c>
    </row>
    <row r="27" s="2" customFormat="1" ht="21" customHeight="1" spans="1:8">
      <c r="A27" s="40">
        <v>10</v>
      </c>
      <c r="B27" s="41" t="str">
        <f>[2]汇总表!D11</f>
        <v>3506911000</v>
      </c>
      <c r="C27" s="41" t="str">
        <f>[2]汇总表!E11</f>
        <v>玻璃胶</v>
      </c>
      <c r="D27" s="41" t="str">
        <f>[2]汇总表!F11</f>
        <v>Glass glue</v>
      </c>
      <c r="E27" s="41">
        <f>[2]汇总表!H11</f>
        <v>43</v>
      </c>
      <c r="F27" s="42" t="str">
        <f>[2]汇总表!J11</f>
        <v>PC</v>
      </c>
      <c r="G27" s="43">
        <f t="shared" si="0"/>
        <v>1.92307692307692</v>
      </c>
      <c r="H27" s="43">
        <f>[2]汇总表!L11</f>
        <v>82.6923076923077</v>
      </c>
    </row>
    <row r="28" s="2" customFormat="1" ht="21" customHeight="1" spans="1:8">
      <c r="A28" s="40">
        <v>11</v>
      </c>
      <c r="B28" s="41" t="str">
        <f>[2]汇总表!D12</f>
        <v>9030311000</v>
      </c>
      <c r="C28" s="41" t="str">
        <f>[2]汇总表!E12</f>
        <v>数字式钳形电流表</v>
      </c>
      <c r="D28" s="41" t="str">
        <f>[2]汇总表!F12</f>
        <v>Digital Clamp ammeter</v>
      </c>
      <c r="E28" s="41">
        <f>[2]汇总表!H12</f>
        <v>2</v>
      </c>
      <c r="F28" s="42" t="str">
        <f>[2]汇总表!J12</f>
        <v>PC</v>
      </c>
      <c r="G28" s="43">
        <f t="shared" si="0"/>
        <v>635.384615384615</v>
      </c>
      <c r="H28" s="43">
        <f>[2]汇总表!L12</f>
        <v>1270.76923076923</v>
      </c>
    </row>
    <row r="29" s="2" customFormat="1" ht="21" customHeight="1" spans="1:8">
      <c r="A29" s="40">
        <v>12</v>
      </c>
      <c r="B29" s="41" t="str">
        <f>[2]汇总表!D13</f>
        <v>9017800000</v>
      </c>
      <c r="C29" s="41" t="str">
        <f>[2]汇总表!E13</f>
        <v>卷尺</v>
      </c>
      <c r="D29" s="41" t="str">
        <f>[2]汇总表!F13</f>
        <v>tape measure</v>
      </c>
      <c r="E29" s="41">
        <f>[2]汇总表!H13</f>
        <v>2</v>
      </c>
      <c r="F29" s="42" t="str">
        <f>[2]汇总表!J13</f>
        <v>PC</v>
      </c>
      <c r="G29" s="43">
        <f t="shared" si="0"/>
        <v>1.16923076923077</v>
      </c>
      <c r="H29" s="43">
        <f>[2]汇总表!L13</f>
        <v>2.33846153846154</v>
      </c>
    </row>
    <row r="30" s="2" customFormat="1" ht="21" customHeight="1" spans="1:8">
      <c r="A30" s="40">
        <v>13</v>
      </c>
      <c r="B30" s="41" t="str">
        <f>[2]汇总表!D14</f>
        <v>9017300000</v>
      </c>
      <c r="C30" s="41" t="str">
        <f>[2]汇总表!E14</f>
        <v> 游标卡尺</v>
      </c>
      <c r="D30" s="41" t="str">
        <f>[2]汇总表!F14</f>
        <v>Vernier caliper</v>
      </c>
      <c r="E30" s="41">
        <f>[2]汇总表!H14</f>
        <v>1</v>
      </c>
      <c r="F30" s="42" t="str">
        <f>[2]汇总表!J14</f>
        <v>PC</v>
      </c>
      <c r="G30" s="43">
        <f t="shared" si="0"/>
        <v>24.6153846153846</v>
      </c>
      <c r="H30" s="43">
        <f>[2]汇总表!L14</f>
        <v>24.6153846153846</v>
      </c>
    </row>
    <row r="31" s="2" customFormat="1" ht="21" customHeight="1" spans="1:8">
      <c r="A31" s="40">
        <v>14</v>
      </c>
      <c r="B31" s="41" t="str">
        <f>[2]汇总表!D15</f>
        <v>8431432000</v>
      </c>
      <c r="C31" s="41" t="str">
        <f>[2]汇总表!E15</f>
        <v>方柄电锤钻头</v>
      </c>
      <c r="D31" s="41" t="str">
        <f>[2]汇总表!F15</f>
        <v>Square handle electric hammer drill</v>
      </c>
      <c r="E31" s="41">
        <f>[2]汇总表!H15</f>
        <v>10</v>
      </c>
      <c r="F31" s="42" t="str">
        <f>[2]汇总表!J15</f>
        <v>PC</v>
      </c>
      <c r="G31" s="43">
        <f t="shared" si="0"/>
        <v>0.476923076923077</v>
      </c>
      <c r="H31" s="43">
        <f>[2]汇总表!L15</f>
        <v>4.76923076923077</v>
      </c>
    </row>
    <row r="32" s="2" customFormat="1" ht="21" customHeight="1" spans="1:8">
      <c r="A32" s="40">
        <v>15</v>
      </c>
      <c r="B32" s="41" t="str">
        <f>[2]汇总表!D16</f>
        <v>3919109900</v>
      </c>
      <c r="C32" s="41" t="str">
        <f>[2]汇总表!E16</f>
        <v>塑料胶带</v>
      </c>
      <c r="D32" s="41" t="str">
        <f>[2]汇总表!F16</f>
        <v>Plastic tape</v>
      </c>
      <c r="E32" s="41">
        <f>[2]汇总表!H16</f>
        <v>44</v>
      </c>
      <c r="F32" s="42" t="str">
        <f>[2]汇总表!J16</f>
        <v>PC</v>
      </c>
      <c r="G32" s="43">
        <f t="shared" si="0"/>
        <v>0.323076923076923</v>
      </c>
      <c r="H32" s="43">
        <f>[2]汇总表!L16</f>
        <v>14.2153846153846</v>
      </c>
    </row>
    <row r="33" s="2" customFormat="1" ht="21" customHeight="1" spans="1:8">
      <c r="A33" s="40">
        <v>16</v>
      </c>
      <c r="B33" s="41" t="str">
        <f>[2]汇总表!D17</f>
        <v>3919109900</v>
      </c>
      <c r="C33" s="41" t="str">
        <f>[2]汇总表!E17</f>
        <v>自粘带 </v>
      </c>
      <c r="D33" s="41" t="str">
        <f>[2]汇总表!F17</f>
        <v>Self-adhesive tape</v>
      </c>
      <c r="E33" s="41">
        <f>[2]汇总表!H17</f>
        <v>100</v>
      </c>
      <c r="F33" s="42" t="str">
        <f>[2]汇总表!J17</f>
        <v>PC</v>
      </c>
      <c r="G33" s="43">
        <f t="shared" si="0"/>
        <v>0.738461538461538</v>
      </c>
      <c r="H33" s="43">
        <f>[2]汇总表!L17</f>
        <v>73.8461538461538</v>
      </c>
    </row>
    <row r="34" s="2" customFormat="1" ht="21" customHeight="1" spans="1:8">
      <c r="A34" s="40">
        <v>17</v>
      </c>
      <c r="B34" s="41" t="str">
        <f>[2]汇总表!D18</f>
        <v>9030339000</v>
      </c>
      <c r="C34" s="41" t="str">
        <f>[2]汇总表!E18</f>
        <v>测电笔</v>
      </c>
      <c r="D34" s="41" t="str">
        <f>[2]汇总表!F18</f>
        <v>test pencil</v>
      </c>
      <c r="E34" s="41">
        <f>[2]汇总表!H18</f>
        <v>75</v>
      </c>
      <c r="F34" s="42" t="str">
        <f>[2]汇总表!J18</f>
        <v>PC</v>
      </c>
      <c r="G34" s="43">
        <f t="shared" si="0"/>
        <v>0.769230769230769</v>
      </c>
      <c r="H34" s="43">
        <f>[2]汇总表!L18</f>
        <v>57.6923076923077</v>
      </c>
    </row>
    <row r="35" s="2" customFormat="1" ht="21" customHeight="1" spans="1:8">
      <c r="A35" s="40">
        <v>18</v>
      </c>
      <c r="B35" s="41" t="str">
        <f>[2]汇总表!D19</f>
        <v>8538109000</v>
      </c>
      <c r="C35" s="41" t="str">
        <f>[2]汇总表!E19</f>
        <v>配电箱</v>
      </c>
      <c r="D35" s="41" t="str">
        <f>[2]汇总表!F19</f>
        <v>Distribution box</v>
      </c>
      <c r="E35" s="41">
        <f>[2]汇总表!H19</f>
        <v>5</v>
      </c>
      <c r="F35" s="42" t="str">
        <f>[2]汇总表!J19</f>
        <v>PC</v>
      </c>
      <c r="G35" s="43">
        <f t="shared" si="0"/>
        <v>16.1538461538462</v>
      </c>
      <c r="H35" s="43">
        <f>[2]汇总表!L19</f>
        <v>80.7692307692308</v>
      </c>
    </row>
    <row r="36" s="2" customFormat="1" ht="21" customHeight="1" spans="1:8">
      <c r="A36" s="40">
        <v>19</v>
      </c>
      <c r="B36" s="41" t="str">
        <f>[2]汇总表!D20</f>
        <v>3919109900</v>
      </c>
      <c r="C36" s="41" t="str">
        <f>[2]汇总表!E20</f>
        <v>塑料胶带</v>
      </c>
      <c r="D36" s="41" t="str">
        <f>[2]汇总表!F20</f>
        <v>Plastic tape</v>
      </c>
      <c r="E36" s="41">
        <f>[2]汇总表!H20</f>
        <v>2200</v>
      </c>
      <c r="F36" s="42" t="str">
        <f>[2]汇总表!J20</f>
        <v>PC</v>
      </c>
      <c r="G36" s="43">
        <f t="shared" si="0"/>
        <v>0.323076923076923</v>
      </c>
      <c r="H36" s="43">
        <f>[2]汇总表!L20</f>
        <v>710.769230769231</v>
      </c>
    </row>
    <row r="37" s="2" customFormat="1" ht="21" customHeight="1" spans="1:8">
      <c r="A37" s="40">
        <v>20</v>
      </c>
      <c r="B37" s="41" t="str">
        <f>[2]汇总表!D21</f>
        <v>3919109900</v>
      </c>
      <c r="C37" s="41" t="str">
        <f>[2]汇总表!E21</f>
        <v>自粘带 </v>
      </c>
      <c r="D37" s="41" t="str">
        <f>[2]汇总表!F21</f>
        <v>Self-adhesive tape</v>
      </c>
      <c r="E37" s="41">
        <f>[2]汇总表!H21</f>
        <v>17</v>
      </c>
      <c r="F37" s="42" t="str">
        <f>[2]汇总表!J21</f>
        <v>PC</v>
      </c>
      <c r="G37" s="43">
        <f t="shared" si="0"/>
        <v>0.738461538461541</v>
      </c>
      <c r="H37" s="43">
        <f>[2]汇总表!L21</f>
        <v>12.5538461538462</v>
      </c>
    </row>
    <row r="38" s="2" customFormat="1" ht="21" customHeight="1" spans="1:8">
      <c r="A38" s="40">
        <v>21</v>
      </c>
      <c r="B38" s="41" t="str">
        <f>[2]汇总表!D22</f>
        <v>9030900090</v>
      </c>
      <c r="C38" s="41" t="str">
        <f>[2]汇总表!E22</f>
        <v>绝缘电阻表</v>
      </c>
      <c r="D38" s="41" t="str">
        <f>[2]汇总表!F22</f>
        <v>Digital insulation resistance meter</v>
      </c>
      <c r="E38" s="41">
        <f>[2]汇总表!H22</f>
        <v>7</v>
      </c>
      <c r="F38" s="42" t="str">
        <f>[2]汇总表!J22</f>
        <v>PC</v>
      </c>
      <c r="G38" s="43">
        <f t="shared" si="0"/>
        <v>39.2307692307693</v>
      </c>
      <c r="H38" s="43">
        <f>[2]汇总表!L22</f>
        <v>274.615384615385</v>
      </c>
    </row>
    <row r="39" s="2" customFormat="1" ht="21" customHeight="1" spans="1:8">
      <c r="A39" s="40">
        <v>22</v>
      </c>
      <c r="B39" s="41" t="str">
        <f>[2]汇总表!D23</f>
        <v>8547909000</v>
      </c>
      <c r="C39" s="41" t="str">
        <f>[2]汇总表!E23</f>
        <v>万用表笔</v>
      </c>
      <c r="D39" s="41" t="str">
        <f>[2]汇总表!F23</f>
        <v>Multimeter pen</v>
      </c>
      <c r="E39" s="41">
        <f>[2]汇总表!H23</f>
        <v>11</v>
      </c>
      <c r="F39" s="42" t="str">
        <f>[2]汇总表!J23</f>
        <v>PAIR</v>
      </c>
      <c r="G39" s="43">
        <f t="shared" si="0"/>
        <v>2.30769230769231</v>
      </c>
      <c r="H39" s="43">
        <f>[2]汇总表!L23</f>
        <v>25.3846153846154</v>
      </c>
    </row>
    <row r="40" s="2" customFormat="1" ht="21" customHeight="1" spans="1:8">
      <c r="A40" s="40">
        <v>23</v>
      </c>
      <c r="B40" s="41" t="str">
        <f>[2]汇总表!D24</f>
        <v>8547909000</v>
      </c>
      <c r="C40" s="41" t="str">
        <f>[2]汇总表!E24</f>
        <v>数字钳式万用表 </v>
      </c>
      <c r="D40" s="41" t="str">
        <f>[2]汇总表!F24</f>
        <v>Digital clamp multimeter</v>
      </c>
      <c r="E40" s="41">
        <f>[2]汇总表!H24</f>
        <v>20</v>
      </c>
      <c r="F40" s="42" t="str">
        <f>[2]汇总表!J24</f>
        <v>SET</v>
      </c>
      <c r="G40" s="43">
        <f t="shared" si="0"/>
        <v>89.230769230769</v>
      </c>
      <c r="H40" s="43">
        <f>[2]汇总表!L24</f>
        <v>1784.61538461538</v>
      </c>
    </row>
    <row r="41" s="2" customFormat="1" ht="21" customHeight="1" spans="1:8">
      <c r="A41" s="40">
        <v>24</v>
      </c>
      <c r="B41" s="41" t="str">
        <f>[2]汇总表!D25</f>
        <v>9030311000</v>
      </c>
      <c r="C41" s="41" t="str">
        <f>[2]汇总表!E25</f>
        <v>多功能数字万用表</v>
      </c>
      <c r="D41" s="41" t="str">
        <f>[2]汇总表!F25</f>
        <v>Multi-function digital multimeter</v>
      </c>
      <c r="E41" s="41">
        <f>[2]汇总表!H25</f>
        <v>1</v>
      </c>
      <c r="F41" s="42" t="str">
        <f>[2]汇总表!J25</f>
        <v>PC</v>
      </c>
      <c r="G41" s="43">
        <f t="shared" si="0"/>
        <v>91.5384615384615</v>
      </c>
      <c r="H41" s="43">
        <f>[2]汇总表!L25</f>
        <v>91.5384615384615</v>
      </c>
    </row>
    <row r="42" s="2" customFormat="1" ht="21" customHeight="1" spans="1:8">
      <c r="A42" s="40">
        <v>25</v>
      </c>
      <c r="B42" s="41" t="str">
        <f>[2]汇总表!D26</f>
        <v>8543709990</v>
      </c>
      <c r="C42" s="41" t="str">
        <f>[2]汇总表!E26</f>
        <v>二极管</v>
      </c>
      <c r="D42" s="41" t="str">
        <f>[2]汇总表!F26</f>
        <v>Diode</v>
      </c>
      <c r="E42" s="41">
        <f>[2]汇总表!H26</f>
        <v>50</v>
      </c>
      <c r="F42" s="42" t="str">
        <f>[2]汇总表!J26</f>
        <v>PC</v>
      </c>
      <c r="G42" s="43">
        <f t="shared" si="0"/>
        <v>1.53846153846154</v>
      </c>
      <c r="H42" s="43">
        <f>[2]汇总表!L26</f>
        <v>76.9230769230769</v>
      </c>
    </row>
    <row r="43" s="2" customFormat="1" ht="21" customHeight="1" spans="1:8">
      <c r="A43" s="40">
        <v>26</v>
      </c>
      <c r="B43" s="41" t="str">
        <f>[2]汇总表!D27</f>
        <v>8532290000</v>
      </c>
      <c r="C43" s="41" t="str">
        <f>[2]汇总表!E27</f>
        <v>电容 </v>
      </c>
      <c r="D43" s="41" t="str">
        <f>[2]汇总表!F27</f>
        <v>Capacitor</v>
      </c>
      <c r="E43" s="41">
        <f>[2]汇总表!H27</f>
        <v>50</v>
      </c>
      <c r="F43" s="42" t="str">
        <f>[2]汇总表!J27</f>
        <v>PC</v>
      </c>
      <c r="G43" s="43">
        <f t="shared" si="0"/>
        <v>3.07692307692308</v>
      </c>
      <c r="H43" s="43">
        <f>[2]汇总表!L27</f>
        <v>153.846153846154</v>
      </c>
    </row>
    <row r="44" s="2" customFormat="1" ht="21" customHeight="1" spans="1:8">
      <c r="A44" s="40">
        <v>27</v>
      </c>
      <c r="B44" s="41" t="str">
        <f>[2]汇总表!D28</f>
        <v>3917210000</v>
      </c>
      <c r="C44" s="41" t="str">
        <f>[2]汇总表!E28</f>
        <v>缠绕带</v>
      </c>
      <c r="D44" s="41" t="str">
        <f>[2]汇总表!F28</f>
        <v>Breather Tube</v>
      </c>
      <c r="E44" s="41">
        <f>[2]汇总表!H28</f>
        <v>100</v>
      </c>
      <c r="F44" s="42" t="str">
        <f>[2]汇总表!J28</f>
        <v>PC</v>
      </c>
      <c r="G44" s="43">
        <f t="shared" si="0"/>
        <v>1.23076923076923</v>
      </c>
      <c r="H44" s="43">
        <f>[2]汇总表!L28</f>
        <v>123.076923076923</v>
      </c>
    </row>
    <row r="45" s="2" customFormat="1" ht="21" customHeight="1" spans="1:8">
      <c r="A45" s="40">
        <v>28</v>
      </c>
      <c r="B45" s="41" t="str">
        <f>[2]汇总表!D29</f>
        <v>7407211100</v>
      </c>
      <c r="C45" s="41" t="str">
        <f>[2]汇总表!E29</f>
        <v>铜排</v>
      </c>
      <c r="D45" s="41" t="str">
        <f>[2]汇总表!F29</f>
        <v>Copper bar</v>
      </c>
      <c r="E45" s="41">
        <f>[2]汇总表!H29</f>
        <v>5</v>
      </c>
      <c r="F45" s="42" t="str">
        <f>[2]汇总表!J29</f>
        <v>METER</v>
      </c>
      <c r="G45" s="43">
        <f t="shared" si="0"/>
        <v>20</v>
      </c>
      <c r="H45" s="43">
        <f>[2]汇总表!L29</f>
        <v>100</v>
      </c>
    </row>
    <row r="46" s="2" customFormat="1" ht="21" customHeight="1" spans="1:8">
      <c r="A46" s="40">
        <v>29</v>
      </c>
      <c r="B46" s="41" t="str">
        <f>[2]汇总表!D30</f>
        <v>8536610000</v>
      </c>
      <c r="C46" s="41" t="str">
        <f>[2]汇总表!E30</f>
        <v>防水灯头（塑料）</v>
      </c>
      <c r="D46" s="41" t="str">
        <f>[2]汇总表!F30</f>
        <v>Waterproof lamp head (plastic)</v>
      </c>
      <c r="E46" s="41">
        <f>[2]汇总表!H30</f>
        <v>50</v>
      </c>
      <c r="F46" s="42" t="str">
        <f>[2]汇总表!J30</f>
        <v>PC</v>
      </c>
      <c r="G46" s="43">
        <f t="shared" si="0"/>
        <v>0.276923076923076</v>
      </c>
      <c r="H46" s="43">
        <f>[2]汇总表!L30</f>
        <v>13.8461538461538</v>
      </c>
    </row>
    <row r="47" s="2" customFormat="1" ht="21" customHeight="1" spans="1:8">
      <c r="A47" s="40">
        <v>30</v>
      </c>
      <c r="B47" s="41" t="str">
        <f>[2]汇总表!D31</f>
        <v>3917210000</v>
      </c>
      <c r="C47" s="41" t="str">
        <f>[2]汇总表!E31</f>
        <v>热缩管</v>
      </c>
      <c r="D47" s="41" t="str">
        <f>[2]汇总表!F31</f>
        <v>Heat shrink tube</v>
      </c>
      <c r="E47" s="41">
        <f>[2]汇总表!H31</f>
        <v>80</v>
      </c>
      <c r="F47" s="42" t="str">
        <f>[2]汇总表!J31</f>
        <v>METER</v>
      </c>
      <c r="G47" s="43">
        <f t="shared" si="0"/>
        <v>1.20192307692308</v>
      </c>
      <c r="H47" s="43">
        <f>[2]汇总表!L31</f>
        <v>96.1538461538462</v>
      </c>
    </row>
    <row r="48" s="2" customFormat="1" ht="21" customHeight="1" spans="1:8">
      <c r="A48" s="40">
        <v>31</v>
      </c>
      <c r="B48" s="41" t="str">
        <f>[2]汇总表!D32</f>
        <v>9030332000</v>
      </c>
      <c r="C48" s="41" t="str">
        <f>[2]汇总表!E32</f>
        <v>接地电阻测试仪</v>
      </c>
      <c r="D48" s="41" t="str">
        <f>[2]汇总表!F32</f>
        <v>ground resistance tester</v>
      </c>
      <c r="E48" s="41">
        <f>[2]汇总表!H32</f>
        <v>1</v>
      </c>
      <c r="F48" s="42" t="str">
        <f>[2]汇总表!J32</f>
        <v>PC</v>
      </c>
      <c r="G48" s="43">
        <f t="shared" si="0"/>
        <v>98.4615384615385</v>
      </c>
      <c r="H48" s="43">
        <f>[2]汇总表!L32</f>
        <v>98.4615384615385</v>
      </c>
    </row>
    <row r="49" s="2" customFormat="1" ht="21" customHeight="1" spans="1:8">
      <c r="A49" s="40">
        <v>32</v>
      </c>
      <c r="B49" s="41" t="str">
        <f>[2]汇总表!D33</f>
        <v>7308900000</v>
      </c>
      <c r="C49" s="41" t="str">
        <f>[2]汇总表!E33</f>
        <v>电气开关座导轨</v>
      </c>
      <c r="D49" s="41" t="str">
        <f>[2]汇总表!F33</f>
        <v>Electrical switch seat rail</v>
      </c>
      <c r="E49" s="41">
        <f>[2]汇总表!H33</f>
        <v>10</v>
      </c>
      <c r="F49" s="42" t="str">
        <f>[2]汇总表!J33</f>
        <v>PC</v>
      </c>
      <c r="G49" s="43">
        <f t="shared" si="0"/>
        <v>0.923076923076923</v>
      </c>
      <c r="H49" s="43">
        <f>[2]汇总表!L33</f>
        <v>9.23076923076923</v>
      </c>
    </row>
    <row r="50" s="2" customFormat="1" ht="21" customHeight="1" spans="1:8">
      <c r="A50" s="40">
        <v>33</v>
      </c>
      <c r="B50" s="41" t="str">
        <f>[2]汇总表!D34</f>
        <v>8504401990</v>
      </c>
      <c r="C50" s="41" t="str">
        <f>[2]汇总表!E34</f>
        <v>晶闸管模块</v>
      </c>
      <c r="D50" s="41" t="str">
        <f>[2]汇总表!F34</f>
        <v>Thyristor Module</v>
      </c>
      <c r="E50" s="41">
        <f>[2]汇总表!H34</f>
        <v>5</v>
      </c>
      <c r="F50" s="42" t="str">
        <f>[2]汇总表!J34</f>
        <v>PC</v>
      </c>
      <c r="G50" s="43">
        <f t="shared" si="0"/>
        <v>64.6153846153846</v>
      </c>
      <c r="H50" s="43">
        <f>[2]汇总表!L34</f>
        <v>323.076923076923</v>
      </c>
    </row>
    <row r="51" s="2" customFormat="1" ht="21" customHeight="1" spans="1:8">
      <c r="A51" s="40">
        <v>34</v>
      </c>
      <c r="B51" s="41" t="str">
        <f>[2]汇总表!D35</f>
        <v>8538900000</v>
      </c>
      <c r="C51" s="41" t="str">
        <f>[2]汇总表!E35</f>
        <v>摇表线</v>
      </c>
      <c r="D51" s="41" t="str">
        <f>[2]汇总表!F35</f>
        <v>Waving Watch Tester</v>
      </c>
      <c r="E51" s="41">
        <f>[2]汇总表!H35</f>
        <v>9</v>
      </c>
      <c r="F51" s="42" t="str">
        <f>[2]汇总表!J35</f>
        <v>PC</v>
      </c>
      <c r="G51" s="43">
        <f t="shared" si="0"/>
        <v>3.84615384615384</v>
      </c>
      <c r="H51" s="43">
        <f>[2]汇总表!L35</f>
        <v>34.6153846153846</v>
      </c>
    </row>
    <row r="52" s="2" customFormat="1" ht="21" customHeight="1" spans="1:8">
      <c r="A52" s="40">
        <v>35</v>
      </c>
      <c r="B52" s="41" t="str">
        <f>[2]汇总表!D36</f>
        <v>8515110000</v>
      </c>
      <c r="C52" s="41" t="str">
        <f>[2]汇总表!E36</f>
        <v>电烙铁</v>
      </c>
      <c r="D52" s="41" t="str">
        <f>[2]汇总表!F36</f>
        <v>Electric soldering iron</v>
      </c>
      <c r="E52" s="41">
        <f>[2]汇总表!H36</f>
        <v>1</v>
      </c>
      <c r="F52" s="42" t="str">
        <f>[2]汇总表!J36</f>
        <v>PC</v>
      </c>
      <c r="G52" s="43">
        <f t="shared" si="0"/>
        <v>6.15384615384615</v>
      </c>
      <c r="H52" s="43">
        <f>[2]汇总表!L36</f>
        <v>6.15384615384615</v>
      </c>
    </row>
    <row r="53" s="2" customFormat="1" ht="21" customHeight="1" spans="1:8">
      <c r="A53" s="40">
        <v>36</v>
      </c>
      <c r="B53" s="41" t="str">
        <f>[2]汇总表!D37</f>
        <v>8532290000</v>
      </c>
      <c r="C53" s="41" t="str">
        <f>[2]汇总表!E37</f>
        <v>防爆接线盒</v>
      </c>
      <c r="D53" s="41" t="str">
        <f>[2]汇总表!F37</f>
        <v>Explosion-proof junction box</v>
      </c>
      <c r="E53" s="41">
        <f>[2]汇总表!H37</f>
        <v>6</v>
      </c>
      <c r="F53" s="42" t="str">
        <f>[2]汇总表!J37</f>
        <v>PC</v>
      </c>
      <c r="G53" s="43">
        <f t="shared" si="0"/>
        <v>9.23076923076923</v>
      </c>
      <c r="H53" s="43">
        <f>[2]汇总表!L37</f>
        <v>55.3846153846154</v>
      </c>
    </row>
    <row r="54" s="2" customFormat="1" ht="21" customHeight="1" spans="1:8">
      <c r="A54" s="40">
        <v>37</v>
      </c>
      <c r="B54" s="41" t="str">
        <f>[2]汇总表!D38</f>
        <v>9405500000</v>
      </c>
      <c r="C54" s="41" t="str">
        <f>[2]汇总表!E38</f>
        <v>高压钠灯</v>
      </c>
      <c r="D54" s="41" t="str">
        <f>[2]汇总表!F38</f>
        <v>HPS</v>
      </c>
      <c r="E54" s="41">
        <f>[2]汇总表!H38</f>
        <v>10</v>
      </c>
      <c r="F54" s="42" t="str">
        <f>[2]汇总表!J38</f>
        <v>PC</v>
      </c>
      <c r="G54" s="43">
        <f t="shared" si="0"/>
        <v>7.69230769230769</v>
      </c>
      <c r="H54" s="43">
        <f>[2]汇总表!L38</f>
        <v>76.9230769230769</v>
      </c>
    </row>
    <row r="55" s="2" customFormat="1" ht="21" customHeight="1" spans="1:8">
      <c r="A55" s="40">
        <v>38</v>
      </c>
      <c r="B55" s="41" t="str">
        <f>[2]汇总表!D39</f>
        <v>8538109000</v>
      </c>
      <c r="C55" s="41" t="str">
        <f>[2]汇总表!E39</f>
        <v>配电箱</v>
      </c>
      <c r="D55" s="41" t="str">
        <f>[2]汇总表!F39</f>
        <v>Distribution box</v>
      </c>
      <c r="E55" s="41">
        <f>[2]汇总表!H39</f>
        <v>12</v>
      </c>
      <c r="F55" s="42" t="str">
        <f>[2]汇总表!J39</f>
        <v>PC</v>
      </c>
      <c r="G55" s="43">
        <f t="shared" si="0"/>
        <v>69.6153846153846</v>
      </c>
      <c r="H55" s="43">
        <f>[2]汇总表!L39</f>
        <v>835.384615384615</v>
      </c>
    </row>
    <row r="56" s="2" customFormat="1" ht="21" customHeight="1" spans="1:8">
      <c r="A56" s="40">
        <v>39</v>
      </c>
      <c r="B56" s="41" t="str">
        <f>[2]汇总表!D40</f>
        <v>8413709190</v>
      </c>
      <c r="C56" s="41" t="str">
        <f>[2]汇总表!E40</f>
        <v>潜水泵</v>
      </c>
      <c r="D56" s="41" t="str">
        <f>[2]汇总表!F40</f>
        <v>Submersible pump</v>
      </c>
      <c r="E56" s="41">
        <f>[2]汇总表!H40</f>
        <v>6</v>
      </c>
      <c r="F56" s="42" t="str">
        <f>[2]汇总表!J40</f>
        <v>PC</v>
      </c>
      <c r="G56" s="43">
        <f t="shared" si="0"/>
        <v>140.230769230769</v>
      </c>
      <c r="H56" s="43">
        <f>[2]汇总表!L40</f>
        <v>841.384615384615</v>
      </c>
    </row>
    <row r="57" s="2" customFormat="1" ht="21" customHeight="1" spans="1:8">
      <c r="A57" s="40">
        <v>40</v>
      </c>
      <c r="B57" s="41" t="str">
        <f>[2]汇总表!D41</f>
        <v>3926201100</v>
      </c>
      <c r="C57" s="41" t="str">
        <f>[2]汇总表!E41</f>
        <v>全胶手套</v>
      </c>
      <c r="D57" s="41" t="str">
        <f>[2]汇总表!F41</f>
        <v>Full rubber gloves</v>
      </c>
      <c r="E57" s="41">
        <f>[2]汇总表!H41</f>
        <v>5100</v>
      </c>
      <c r="F57" s="42" t="str">
        <f>[2]汇总表!J41</f>
        <v>PAIR</v>
      </c>
      <c r="G57" s="43">
        <f t="shared" si="0"/>
        <v>1.35384615384615</v>
      </c>
      <c r="H57" s="43">
        <f>[2]汇总表!L41</f>
        <v>6904.61538461538</v>
      </c>
    </row>
    <row r="58" s="2" customFormat="1" ht="21" customHeight="1" spans="1:8">
      <c r="A58" s="40">
        <v>41</v>
      </c>
      <c r="B58" s="41" t="str">
        <f>[2]汇总表!D42</f>
        <v>8205400000</v>
      </c>
      <c r="C58" s="41" t="str">
        <f>[2]汇总表!E42</f>
        <v>螺丝刀</v>
      </c>
      <c r="D58" s="41" t="str">
        <f>[2]汇总表!F42</f>
        <v>screwdriver</v>
      </c>
      <c r="E58" s="41">
        <f>[2]汇总表!H42</f>
        <v>297</v>
      </c>
      <c r="F58" s="42" t="str">
        <f>[2]汇总表!J42</f>
        <v>PC</v>
      </c>
      <c r="G58" s="43">
        <f t="shared" si="0"/>
        <v>2.11105931105931</v>
      </c>
      <c r="H58" s="43">
        <f>[2]汇总表!L42</f>
        <v>626.984615384615</v>
      </c>
    </row>
    <row r="59" s="2" customFormat="1" ht="21" customHeight="1" spans="1:8">
      <c r="A59" s="40">
        <v>42</v>
      </c>
      <c r="B59" s="41" t="str">
        <f>[2]汇总表!D43</f>
        <v>82032000</v>
      </c>
      <c r="C59" s="41" t="str">
        <f>[2]汇总表!E43</f>
        <v>压线钳</v>
      </c>
      <c r="D59" s="41" t="str">
        <f>[2]汇总表!F43</f>
        <v>Crimping Tool</v>
      </c>
      <c r="E59" s="41">
        <f>[2]汇总表!H43</f>
        <v>1</v>
      </c>
      <c r="F59" s="42" t="str">
        <f>[2]汇总表!J43</f>
        <v>SET</v>
      </c>
      <c r="G59" s="43">
        <f t="shared" si="0"/>
        <v>18.4615384615385</v>
      </c>
      <c r="H59" s="43">
        <f>[2]汇总表!L43</f>
        <v>18.4615384615385</v>
      </c>
    </row>
    <row r="60" s="2" customFormat="1" ht="21" customHeight="1" spans="1:8">
      <c r="A60" s="40">
        <v>43</v>
      </c>
      <c r="B60" s="41" t="str">
        <f>[2]汇总表!D44</f>
        <v>8204110000</v>
      </c>
      <c r="C60" s="41" t="str">
        <f>[2]汇总表!E44</f>
        <v>轮胎扳手</v>
      </c>
      <c r="D60" s="41" t="str">
        <f>[2]汇总表!F44</f>
        <v>Tire wrench</v>
      </c>
      <c r="E60" s="41">
        <f>[2]汇总表!H44</f>
        <v>2</v>
      </c>
      <c r="F60" s="42" t="str">
        <f>[2]汇总表!J44</f>
        <v>PC</v>
      </c>
      <c r="G60" s="43">
        <f t="shared" si="0"/>
        <v>9.53846153846155</v>
      </c>
      <c r="H60" s="43">
        <f>[2]汇总表!L44</f>
        <v>19.0769230769231</v>
      </c>
    </row>
    <row r="61" s="2" customFormat="1" ht="21" customHeight="1" spans="1:8">
      <c r="A61" s="40">
        <v>44</v>
      </c>
      <c r="B61" s="41" t="str">
        <f>[2]汇总表!D45</f>
        <v>8204120000</v>
      </c>
      <c r="C61" s="41" t="str">
        <f>[2]汇总表!E45</f>
        <v>快速脱落棘轮扳手</v>
      </c>
      <c r="D61" s="41" t="str">
        <f>[2]汇总表!F45</f>
        <v>Double-end plum blossom ratchet wrench fast</v>
      </c>
      <c r="E61" s="41">
        <f>[2]汇总表!H45</f>
        <v>6</v>
      </c>
      <c r="F61" s="42" t="str">
        <f>[2]汇总表!J45</f>
        <v>PC</v>
      </c>
      <c r="G61" s="43">
        <f t="shared" si="0"/>
        <v>73.8461538461538</v>
      </c>
      <c r="H61" s="43">
        <f>[2]汇总表!L45</f>
        <v>443.076923076923</v>
      </c>
    </row>
    <row r="62" s="2" customFormat="1" ht="21" customHeight="1" spans="1:8">
      <c r="A62" s="40">
        <v>45</v>
      </c>
      <c r="B62" s="41" t="str">
        <f>[2]汇总表!D46</f>
        <v>82032000</v>
      </c>
      <c r="C62" s="41" t="str">
        <f>[2]汇总表!E46</f>
        <v>钢丝钳</v>
      </c>
      <c r="D62" s="41" t="str">
        <f>[2]汇总表!F46</f>
        <v>Wire cutters</v>
      </c>
      <c r="E62" s="41">
        <f>[2]汇总表!H46</f>
        <v>220</v>
      </c>
      <c r="F62" s="42" t="str">
        <f>[2]汇总表!J46</f>
        <v>PC</v>
      </c>
      <c r="G62" s="43">
        <f t="shared" si="0"/>
        <v>2.92307692307692</v>
      </c>
      <c r="H62" s="43">
        <f>[2]汇总表!L46</f>
        <v>643.076923076923</v>
      </c>
    </row>
    <row r="63" s="2" customFormat="1" ht="21" customHeight="1" spans="1:8">
      <c r="A63" s="40">
        <v>46</v>
      </c>
      <c r="B63" s="41" t="str">
        <f>[2]汇总表!D47</f>
        <v>82032000</v>
      </c>
      <c r="C63" s="41" t="str">
        <f>[2]汇总表!E47</f>
        <v> 液压钳</v>
      </c>
      <c r="D63" s="41" t="str">
        <f>[2]汇总表!F47</f>
        <v>  Hydraulic clamp</v>
      </c>
      <c r="E63" s="41">
        <f>[2]汇总表!H47</f>
        <v>3</v>
      </c>
      <c r="F63" s="42" t="str">
        <f>[2]汇总表!J47</f>
        <v>SET</v>
      </c>
      <c r="G63" s="43">
        <f t="shared" si="0"/>
        <v>51.2307692307693</v>
      </c>
      <c r="H63" s="43">
        <f>[2]汇总表!L47</f>
        <v>153.692307692308</v>
      </c>
    </row>
    <row r="64" s="2" customFormat="1" ht="21" customHeight="1" spans="1:8">
      <c r="A64" s="40">
        <v>47</v>
      </c>
      <c r="B64" s="41" t="str">
        <f>[2]汇总表!D48</f>
        <v>82032000</v>
      </c>
      <c r="C64" s="41" t="str">
        <f>[2]汇总表!E48</f>
        <v> 断线钳</v>
      </c>
      <c r="D64" s="41" t="str">
        <f>[2]汇总表!F48</f>
        <v>  Bolt cutters</v>
      </c>
      <c r="E64" s="41">
        <f>[2]汇总表!H48</f>
        <v>7</v>
      </c>
      <c r="F64" s="42" t="str">
        <f>[2]汇总表!J48</f>
        <v>PC</v>
      </c>
      <c r="G64" s="43">
        <f t="shared" si="0"/>
        <v>16.9230769230769</v>
      </c>
      <c r="H64" s="43">
        <f>[2]汇总表!L48</f>
        <v>118.461538461538</v>
      </c>
    </row>
    <row r="65" s="2" customFormat="1" ht="21" customHeight="1" spans="1:8">
      <c r="A65" s="40">
        <v>48</v>
      </c>
      <c r="B65" s="41" t="str">
        <f>[2]汇总表!D49</f>
        <v>8204110000</v>
      </c>
      <c r="C65" s="41" t="str">
        <f>[2]汇总表!E49</f>
        <v>手动棘轮式线缆剪</v>
      </c>
      <c r="D65" s="41" t="str">
        <f>[2]汇总表!F49</f>
        <v>Manual ratchet cable cutter</v>
      </c>
      <c r="E65" s="41">
        <f>[2]汇总表!H49</f>
        <v>5</v>
      </c>
      <c r="F65" s="42" t="str">
        <f>[2]汇总表!J49</f>
        <v>PC</v>
      </c>
      <c r="G65" s="43">
        <f t="shared" si="0"/>
        <v>132.307692307692</v>
      </c>
      <c r="H65" s="43">
        <f>[2]汇总表!L49</f>
        <v>661.538461538462</v>
      </c>
    </row>
    <row r="66" s="2" customFormat="1" ht="21" customHeight="1" spans="1:8">
      <c r="A66" s="40">
        <v>49</v>
      </c>
      <c r="B66" s="41" t="str">
        <f>[2]汇总表!D50</f>
        <v>82032000</v>
      </c>
      <c r="C66" s="41" t="str">
        <f>[2]汇总表!E50</f>
        <v>水泵钳</v>
      </c>
      <c r="D66" s="41" t="str">
        <f>[2]汇总表!F50</f>
        <v>Water pump pliers</v>
      </c>
      <c r="E66" s="41">
        <f>[2]汇总表!H50</f>
        <v>7</v>
      </c>
      <c r="F66" s="42" t="str">
        <f>[2]汇总表!J50</f>
        <v>PC</v>
      </c>
      <c r="G66" s="43">
        <f t="shared" si="0"/>
        <v>4.56923076923077</v>
      </c>
      <c r="H66" s="43">
        <f>[2]汇总表!L50</f>
        <v>31.9846153846154</v>
      </c>
    </row>
    <row r="67" s="2" customFormat="1" ht="21" customHeight="1" spans="1:8">
      <c r="A67" s="40">
        <v>50</v>
      </c>
      <c r="B67" s="41" t="str">
        <f>[2]汇总表!D51</f>
        <v>8202100000</v>
      </c>
      <c r="C67" s="41" t="str">
        <f>[2]汇总表!E51</f>
        <v>钢锯弓</v>
      </c>
      <c r="D67" s="41" t="str">
        <f>[2]汇总表!F51</f>
        <v>Hacksaw bow</v>
      </c>
      <c r="E67" s="41">
        <f>[2]汇总表!H51</f>
        <v>81</v>
      </c>
      <c r="F67" s="42" t="str">
        <f>[2]汇总表!J51</f>
        <v>PC</v>
      </c>
      <c r="G67" s="43">
        <f t="shared" si="0"/>
        <v>3.67230769230769</v>
      </c>
      <c r="H67" s="43">
        <f>[2]汇总表!L51</f>
        <v>297.456923076923</v>
      </c>
    </row>
    <row r="68" s="2" customFormat="1" ht="21" customHeight="1" spans="1:8">
      <c r="A68" s="40">
        <v>51</v>
      </c>
      <c r="B68" s="41" t="str">
        <f>[2]汇总表!D52</f>
        <v>7318290000</v>
      </c>
      <c r="C68" s="41" t="str">
        <f>[2]汇总表!E52</f>
        <v>卸扣</v>
      </c>
      <c r="D68" s="41" t="str">
        <f>[2]汇总表!F52</f>
        <v>Shackle</v>
      </c>
      <c r="E68" s="41">
        <f>[2]汇总表!H52</f>
        <v>1079</v>
      </c>
      <c r="F68" s="42" t="str">
        <f>[2]汇总表!J52</f>
        <v>PC</v>
      </c>
      <c r="G68" s="43">
        <f t="shared" si="0"/>
        <v>3.43138233407001</v>
      </c>
      <c r="H68" s="43">
        <f>[2]汇总表!L52</f>
        <v>3702.46153846154</v>
      </c>
    </row>
    <row r="69" s="2" customFormat="1" ht="21" customHeight="1" spans="1:8">
      <c r="A69" s="40">
        <v>52</v>
      </c>
      <c r="B69" s="41" t="str">
        <f>[2]汇总表!D53</f>
        <v>8308100000</v>
      </c>
      <c r="C69" s="41" t="str">
        <f>[2]汇总表!E53</f>
        <v>钢丝绳卡</v>
      </c>
      <c r="D69" s="41" t="str">
        <f>[2]汇总表!F53</f>
        <v>Wire rope card</v>
      </c>
      <c r="E69" s="41">
        <f>[2]汇总表!H53</f>
        <v>1080</v>
      </c>
      <c r="F69" s="42" t="str">
        <f>[2]汇总表!J53</f>
        <v>PC</v>
      </c>
      <c r="G69" s="43">
        <f t="shared" si="0"/>
        <v>0.493333333333333</v>
      </c>
      <c r="H69" s="43">
        <f>[2]汇总表!L53</f>
        <v>532.8</v>
      </c>
    </row>
    <row r="70" s="2" customFormat="1" ht="21" customHeight="1" spans="1:8">
      <c r="A70" s="40">
        <v>53</v>
      </c>
      <c r="B70" s="41" t="str">
        <f>[2]汇总表!D54</f>
        <v>7312100000</v>
      </c>
      <c r="C70" s="41" t="str">
        <f>[2]汇总表!E54</f>
        <v>吊带</v>
      </c>
      <c r="D70" s="41" t="str">
        <f>[2]汇总表!F54</f>
        <v>sling</v>
      </c>
      <c r="E70" s="41">
        <f>[2]汇总表!H54</f>
        <v>74</v>
      </c>
      <c r="F70" s="42" t="str">
        <f>[2]汇总表!J54</f>
        <v>PC</v>
      </c>
      <c r="G70" s="43">
        <f t="shared" si="0"/>
        <v>31.1268191268192</v>
      </c>
      <c r="H70" s="43">
        <f>[2]汇总表!L54</f>
        <v>2303.38461538462</v>
      </c>
    </row>
    <row r="71" s="2" customFormat="1" ht="21" customHeight="1" spans="1:8">
      <c r="A71" s="40">
        <v>54</v>
      </c>
      <c r="B71" s="41" t="str">
        <f>[2]汇总表!D55</f>
        <v>7419999100</v>
      </c>
      <c r="C71" s="41" t="str">
        <f>[2]汇总表!E55</f>
        <v>铜接线鼻子</v>
      </c>
      <c r="D71" s="41" t="str">
        <f>[2]汇总表!F55</f>
        <v>Copper wiring nose</v>
      </c>
      <c r="E71" s="41">
        <f>[2]汇总表!H55</f>
        <v>2253</v>
      </c>
      <c r="F71" s="42" t="str">
        <f>[2]汇总表!J55</f>
        <v>PC</v>
      </c>
      <c r="G71" s="43">
        <f t="shared" si="0"/>
        <v>1.23891699955615</v>
      </c>
      <c r="H71" s="43">
        <f>[2]汇总表!L55</f>
        <v>2791.28</v>
      </c>
    </row>
    <row r="72" s="2" customFormat="1" ht="21" customHeight="1" spans="1:8">
      <c r="A72" s="40">
        <v>55</v>
      </c>
      <c r="B72" s="41" t="str">
        <f>[2]汇总表!D56</f>
        <v>8547901000</v>
      </c>
      <c r="C72" s="41" t="str">
        <f>[2]汇总表!E56</f>
        <v>铝接线管子</v>
      </c>
      <c r="D72" s="41" t="str">
        <f>[2]汇总表!F56</f>
        <v>Aluminum wiring tube</v>
      </c>
      <c r="E72" s="41">
        <f>[2]汇总表!H56</f>
        <v>1643</v>
      </c>
      <c r="F72" s="42" t="str">
        <f>[2]汇总表!J56</f>
        <v>PC</v>
      </c>
      <c r="G72" s="43">
        <f t="shared" si="0"/>
        <v>0.183405590149352</v>
      </c>
      <c r="H72" s="43">
        <f>[2]汇总表!L56</f>
        <v>301.335384615385</v>
      </c>
    </row>
    <row r="73" s="2" customFormat="1" ht="21" customHeight="1" spans="1:8">
      <c r="A73" s="40">
        <v>56</v>
      </c>
      <c r="B73" s="41" t="str">
        <f>[2]汇总表!D57</f>
        <v>8425190000</v>
      </c>
      <c r="C73" s="41" t="str">
        <f>[2]汇总表!E57</f>
        <v>手拉葫芦</v>
      </c>
      <c r="D73" s="41" t="str">
        <f>[2]汇总表!F57</f>
        <v>Chain hoist</v>
      </c>
      <c r="E73" s="41">
        <f>[2]汇总表!H57</f>
        <v>5</v>
      </c>
      <c r="F73" s="42" t="str">
        <f>[2]汇总表!J57</f>
        <v>PC</v>
      </c>
      <c r="G73" s="43">
        <f t="shared" si="0"/>
        <v>56.7384615384616</v>
      </c>
      <c r="H73" s="43">
        <f>[2]汇总表!L57</f>
        <v>283.692307692308</v>
      </c>
    </row>
    <row r="74" s="2" customFormat="1" ht="21" customHeight="1" spans="1:8">
      <c r="A74" s="40">
        <v>57</v>
      </c>
      <c r="B74" s="41" t="str">
        <f>[2]汇总表!D58</f>
        <v>8425491000</v>
      </c>
      <c r="C74" s="41" t="str">
        <f>[2]汇总表!E58</f>
        <v>千斤顶</v>
      </c>
      <c r="D74" s="41" t="str">
        <f>[2]汇总表!F58</f>
        <v>jack</v>
      </c>
      <c r="E74" s="41">
        <f>[2]汇总表!H58</f>
        <v>4</v>
      </c>
      <c r="F74" s="42" t="str">
        <f>[2]汇总表!J58</f>
        <v>SET</v>
      </c>
      <c r="G74" s="43">
        <f t="shared" si="0"/>
        <v>157.692307692308</v>
      </c>
      <c r="H74" s="43">
        <f>[2]汇总表!L58</f>
        <v>630.769230769231</v>
      </c>
    </row>
    <row r="75" s="2" customFormat="1" ht="21" customHeight="1" spans="1:8">
      <c r="A75" s="40">
        <v>58</v>
      </c>
      <c r="B75" s="41" t="str">
        <f>[2]汇总表!D59</f>
        <v>8544492100</v>
      </c>
      <c r="C75" s="41" t="str">
        <f>[2]汇总表!E59</f>
        <v>聚氯乙烯铜芯电线</v>
      </c>
      <c r="D75" s="41" t="str">
        <f>[2]汇总表!F59</f>
        <v>PVC copper core wire</v>
      </c>
      <c r="E75" s="41">
        <f>[2]汇总表!H59</f>
        <v>100</v>
      </c>
      <c r="F75" s="42" t="str">
        <f>[2]汇总表!J59</f>
        <v>METER</v>
      </c>
      <c r="G75" s="43">
        <f t="shared" si="0"/>
        <v>0.146153846153846</v>
      </c>
      <c r="H75" s="43">
        <f>[2]汇总表!L59</f>
        <v>14.6153846153846</v>
      </c>
    </row>
    <row r="76" s="2" customFormat="1" ht="21" customHeight="1" spans="1:8">
      <c r="A76" s="40">
        <v>59</v>
      </c>
      <c r="B76" s="41" t="str">
        <f>[2]汇总表!D60</f>
        <v>8536909000</v>
      </c>
      <c r="C76" s="41" t="str">
        <f>[2]汇总表!E60</f>
        <v> ABB接触器辅助触点</v>
      </c>
      <c r="D76" s="41" t="str">
        <f>[2]汇总表!F60</f>
        <v>contactor auxiliary contact ABB</v>
      </c>
      <c r="E76" s="41">
        <f>[2]汇总表!H60</f>
        <v>24</v>
      </c>
      <c r="F76" s="42" t="str">
        <f>[2]汇总表!J60</f>
        <v>PC</v>
      </c>
      <c r="G76" s="43">
        <f t="shared" si="0"/>
        <v>6.41538461538462</v>
      </c>
      <c r="H76" s="43">
        <f>[2]汇总表!L60</f>
        <v>153.969230769231</v>
      </c>
    </row>
    <row r="77" s="2" customFormat="1" ht="21" customHeight="1" spans="1:8">
      <c r="A77" s="40">
        <v>60</v>
      </c>
      <c r="B77" s="41" t="str">
        <f>[2]汇总表!D61</f>
        <v>8536909000</v>
      </c>
      <c r="C77" s="41" t="str">
        <f>[2]汇总表!E61</f>
        <v> ABB接触器</v>
      </c>
      <c r="D77" s="41" t="str">
        <f>[2]汇总表!F61</f>
        <v>ABB contactor</v>
      </c>
      <c r="E77" s="41">
        <f>[2]汇总表!H61</f>
        <v>30</v>
      </c>
      <c r="F77" s="42" t="str">
        <f>[2]汇总表!J61</f>
        <v>PC</v>
      </c>
      <c r="G77" s="43">
        <f t="shared" si="0"/>
        <v>412.123076923077</v>
      </c>
      <c r="H77" s="43">
        <f>[2]汇总表!L61</f>
        <v>12363.6923076923</v>
      </c>
    </row>
    <row r="78" s="2" customFormat="1" ht="21" customHeight="1" spans="1:8">
      <c r="A78" s="40">
        <v>61</v>
      </c>
      <c r="B78" s="41" t="str">
        <f>[2]汇总表!D62</f>
        <v>8531809000</v>
      </c>
      <c r="C78" s="41" t="str">
        <f>[2]汇总表!E62</f>
        <v>信号灯</v>
      </c>
      <c r="D78" s="41" t="str">
        <f>[2]汇总表!F62</f>
        <v>Signal Light</v>
      </c>
      <c r="E78" s="41">
        <f>[2]汇总表!H62</f>
        <v>60</v>
      </c>
      <c r="F78" s="42" t="str">
        <f>[2]汇总表!J62</f>
        <v>PC</v>
      </c>
      <c r="G78" s="43">
        <f t="shared" si="0"/>
        <v>3.07692307692308</v>
      </c>
      <c r="H78" s="43">
        <f>[2]汇总表!L62</f>
        <v>184.615384615385</v>
      </c>
    </row>
    <row r="79" s="2" customFormat="1" ht="21" customHeight="1" spans="1:8">
      <c r="A79" s="40">
        <v>62</v>
      </c>
      <c r="B79" s="41" t="str">
        <f>[2]汇总表!D63</f>
        <v>8536909000</v>
      </c>
      <c r="C79" s="41" t="str">
        <f>[2]汇总表!E63</f>
        <v>交流接触器</v>
      </c>
      <c r="D79" s="41" t="str">
        <f>[2]汇总表!F63</f>
        <v>AC contactor</v>
      </c>
      <c r="E79" s="41">
        <f>[2]汇总表!H63</f>
        <v>11</v>
      </c>
      <c r="F79" s="42" t="str">
        <f>[2]汇总表!J63</f>
        <v>PC</v>
      </c>
      <c r="G79" s="43">
        <f t="shared" si="0"/>
        <v>42.3538461538462</v>
      </c>
      <c r="H79" s="43">
        <f>[2]汇总表!L63</f>
        <v>465.892307692308</v>
      </c>
    </row>
    <row r="80" s="2" customFormat="1" ht="21" customHeight="1" spans="1:8">
      <c r="A80" s="40">
        <v>63</v>
      </c>
      <c r="B80" s="41" t="str">
        <f>[2]汇总表!D64</f>
        <v>8536909000</v>
      </c>
      <c r="C80" s="41" t="str">
        <f>[2]汇总表!E64</f>
        <v> 触点</v>
      </c>
      <c r="D80" s="41" t="str">
        <f>[2]汇总表!F64</f>
        <v>Contacts</v>
      </c>
      <c r="E80" s="41">
        <f>[2]汇总表!H64</f>
        <v>15</v>
      </c>
      <c r="F80" s="42" t="str">
        <f>[2]汇总表!J64</f>
        <v>PC</v>
      </c>
      <c r="G80" s="43">
        <f t="shared" si="0"/>
        <v>3.66153846153846</v>
      </c>
      <c r="H80" s="43">
        <f>[2]汇总表!L64</f>
        <v>54.9230769230769</v>
      </c>
    </row>
    <row r="81" s="2" customFormat="1" ht="21" customHeight="1" spans="1:8">
      <c r="A81" s="40">
        <v>64</v>
      </c>
      <c r="B81" s="41" t="str">
        <f>[2]汇总表!D65</f>
        <v>8536200000</v>
      </c>
      <c r="C81" s="41" t="str">
        <f>[2]汇总表!E65</f>
        <v>漏电断路器</v>
      </c>
      <c r="D81" s="41" t="str">
        <f>[2]汇总表!F65</f>
        <v>Leakage circuit breakers</v>
      </c>
      <c r="E81" s="41">
        <f>[2]汇总表!H65</f>
        <v>42</v>
      </c>
      <c r="F81" s="42" t="str">
        <f>[2]汇总表!J65</f>
        <v>PC</v>
      </c>
      <c r="G81" s="43">
        <f t="shared" si="0"/>
        <v>10.6</v>
      </c>
      <c r="H81" s="43">
        <f>[2]汇总表!L65</f>
        <v>445.2</v>
      </c>
    </row>
    <row r="82" s="2" customFormat="1" ht="21" customHeight="1" spans="1:8">
      <c r="A82" s="40">
        <v>65</v>
      </c>
      <c r="B82" s="41" t="str">
        <f>[2]汇总表!D66</f>
        <v>8536200000</v>
      </c>
      <c r="C82" s="41" t="str">
        <f>[2]汇总表!E66</f>
        <v>小型断路器</v>
      </c>
      <c r="D82" s="41" t="str">
        <f>[2]汇总表!F66</f>
        <v>Miniature Circuit Breaker</v>
      </c>
      <c r="E82" s="41">
        <f>[2]汇总表!H66</f>
        <v>47</v>
      </c>
      <c r="F82" s="42" t="str">
        <f>[2]汇总表!J66</f>
        <v>PC</v>
      </c>
      <c r="G82" s="43">
        <f t="shared" ref="G82:G131" si="1">H82/E82</f>
        <v>17.1777414075286</v>
      </c>
      <c r="H82" s="43">
        <f>[2]汇总表!L66</f>
        <v>807.353846153846</v>
      </c>
    </row>
    <row r="83" s="2" customFormat="1" ht="21" customHeight="1" spans="1:8">
      <c r="A83" s="40">
        <v>66</v>
      </c>
      <c r="B83" s="41" t="str">
        <f>[2]汇总表!D67</f>
        <v>8536200000</v>
      </c>
      <c r="C83" s="41" t="str">
        <f>[2]汇总表!E67</f>
        <v>断路器</v>
      </c>
      <c r="D83" s="41" t="str">
        <f>[2]汇总表!F67</f>
        <v>circuit breaker</v>
      </c>
      <c r="E83" s="41">
        <f>[2]汇总表!H67</f>
        <v>9</v>
      </c>
      <c r="F83" s="42" t="str">
        <f>[2]汇总表!J67</f>
        <v>PC</v>
      </c>
      <c r="G83" s="43">
        <f t="shared" si="1"/>
        <v>236.622222222222</v>
      </c>
      <c r="H83" s="43">
        <f>[2]汇总表!L67</f>
        <v>2129.6</v>
      </c>
    </row>
    <row r="84" s="2" customFormat="1" ht="21" customHeight="1" spans="1:8">
      <c r="A84" s="40">
        <v>67</v>
      </c>
      <c r="B84" s="41" t="str">
        <f>[2]汇总表!D68</f>
        <v>8536200000</v>
      </c>
      <c r="C84" s="41" t="str">
        <f>[2]汇总表!E68</f>
        <v> 附件</v>
      </c>
      <c r="D84" s="41" t="str">
        <f>[2]汇总表!F68</f>
        <v>Rear insulation plate for Schneider Circuit breaker</v>
      </c>
      <c r="E84" s="41">
        <f>[2]汇总表!H68</f>
        <v>40</v>
      </c>
      <c r="F84" s="42" t="str">
        <f>[2]汇总表!J68</f>
        <v>PC</v>
      </c>
      <c r="G84" s="43">
        <f t="shared" si="1"/>
        <v>10.1076923076923</v>
      </c>
      <c r="H84" s="43">
        <f>[2]汇总表!L68</f>
        <v>404.307692307692</v>
      </c>
    </row>
    <row r="85" s="2" customFormat="1" ht="21" customHeight="1" spans="1:8">
      <c r="A85" s="40">
        <v>68</v>
      </c>
      <c r="B85" s="41" t="str">
        <f>[2]汇总表!D69</f>
        <v>8536909000</v>
      </c>
      <c r="C85" s="41" t="str">
        <f>[2]汇总表!E69</f>
        <v> 继电器</v>
      </c>
      <c r="D85" s="41" t="str">
        <f>[2]汇总表!F69</f>
        <v>TeSys D</v>
      </c>
      <c r="E85" s="41">
        <f>[2]汇总表!H69</f>
        <v>24</v>
      </c>
      <c r="F85" s="42" t="str">
        <f>[2]汇总表!J69</f>
        <v>PC</v>
      </c>
      <c r="G85" s="43">
        <f t="shared" si="1"/>
        <v>75.6769230769229</v>
      </c>
      <c r="H85" s="43">
        <f>[2]汇总表!L69</f>
        <v>1816.24615384615</v>
      </c>
    </row>
    <row r="86" s="2" customFormat="1" ht="21" customHeight="1" spans="1:8">
      <c r="A86" s="40">
        <v>69</v>
      </c>
      <c r="B86" s="41" t="str">
        <f>[2]汇总表!D70</f>
        <v>8536909000</v>
      </c>
      <c r="C86" s="41" t="str">
        <f>[2]汇总表!E70</f>
        <v> 触点</v>
      </c>
      <c r="D86" s="41" t="str">
        <f>[2]汇总表!F70</f>
        <v>Schneider Button touch block</v>
      </c>
      <c r="E86" s="41">
        <f>[2]汇总表!H70</f>
        <v>50</v>
      </c>
      <c r="F86" s="42" t="str">
        <f>[2]汇总表!J70</f>
        <v>PC</v>
      </c>
      <c r="G86" s="43">
        <f t="shared" si="1"/>
        <v>3.6923076923077</v>
      </c>
      <c r="H86" s="43">
        <f>[2]汇总表!L70</f>
        <v>184.615384615385</v>
      </c>
    </row>
    <row r="87" s="2" customFormat="1" ht="21" customHeight="1" spans="1:8">
      <c r="A87" s="40">
        <v>70</v>
      </c>
      <c r="B87" s="41" t="str">
        <f>[2]汇总表!D71</f>
        <v>8536909000</v>
      </c>
      <c r="C87" s="41" t="str">
        <f>[2]汇总表!E71</f>
        <v>交流接触器</v>
      </c>
      <c r="D87" s="41" t="str">
        <f>[2]汇总表!F71</f>
        <v>AC contactor</v>
      </c>
      <c r="E87" s="41">
        <f>[2]汇总表!H71</f>
        <v>10</v>
      </c>
      <c r="F87" s="42" t="str">
        <f>[2]汇总表!J71</f>
        <v>PC</v>
      </c>
      <c r="G87" s="43">
        <f t="shared" si="1"/>
        <v>29.4615384615385</v>
      </c>
      <c r="H87" s="43">
        <f>[2]汇总表!L71</f>
        <v>294.615384615385</v>
      </c>
    </row>
    <row r="88" s="2" customFormat="1" ht="21" customHeight="1" spans="1:8">
      <c r="A88" s="40">
        <v>71</v>
      </c>
      <c r="B88" s="41" t="str">
        <f>[2]汇总表!D72</f>
        <v>8536200000</v>
      </c>
      <c r="C88" s="41" t="str">
        <f>[2]汇总表!E72</f>
        <v>断路器</v>
      </c>
      <c r="D88" s="41" t="str">
        <f>[2]汇总表!F72</f>
        <v>breaker</v>
      </c>
      <c r="E88" s="41">
        <f>[2]汇总表!H72</f>
        <v>6</v>
      </c>
      <c r="F88" s="42" t="str">
        <f>[2]汇总表!J72</f>
        <v>PC</v>
      </c>
      <c r="G88" s="43">
        <f t="shared" si="1"/>
        <v>46.7384615384615</v>
      </c>
      <c r="H88" s="43">
        <f>[2]汇总表!L72</f>
        <v>280.430769230769</v>
      </c>
    </row>
    <row r="89" s="2" customFormat="1" ht="21" customHeight="1" spans="1:8">
      <c r="A89" s="40">
        <v>72</v>
      </c>
      <c r="B89" s="41" t="str">
        <f>[2]汇总表!D73</f>
        <v>8531809000</v>
      </c>
      <c r="C89" s="41" t="str">
        <f>[2]汇总表!E73</f>
        <v>信号灯</v>
      </c>
      <c r="D89" s="41" t="str">
        <f>[2]汇总表!F73</f>
        <v>Signal Light</v>
      </c>
      <c r="E89" s="41">
        <f>[2]汇总表!H73</f>
        <v>380</v>
      </c>
      <c r="F89" s="42" t="str">
        <f>[2]汇总表!J73</f>
        <v>PC</v>
      </c>
      <c r="G89" s="43">
        <f t="shared" si="1"/>
        <v>3.07692307692308</v>
      </c>
      <c r="H89" s="43">
        <f>[2]汇总表!L73</f>
        <v>1169.23076923077</v>
      </c>
    </row>
    <row r="90" s="2" customFormat="1" ht="21" customHeight="1" spans="1:8">
      <c r="A90" s="40">
        <v>73</v>
      </c>
      <c r="B90" s="41" t="str">
        <f>[2]汇总表!D74</f>
        <v>8536200000</v>
      </c>
      <c r="C90" s="41" t="str">
        <f>[2]汇总表!E74</f>
        <v> 附件</v>
      </c>
      <c r="D90" s="41" t="str">
        <f>[2]汇总表!F74</f>
        <v>Circuit breaker terminal sheath</v>
      </c>
      <c r="E90" s="41">
        <f>[2]汇总表!H74</f>
        <v>25</v>
      </c>
      <c r="F90" s="42" t="str">
        <f>[2]汇总表!J74</f>
        <v>PC</v>
      </c>
      <c r="G90" s="43">
        <f t="shared" si="1"/>
        <v>5.72307692307692</v>
      </c>
      <c r="H90" s="43">
        <f>[2]汇总表!L74</f>
        <v>143.076923076923</v>
      </c>
    </row>
    <row r="91" s="2" customFormat="1" ht="21" customHeight="1" spans="1:8">
      <c r="A91" s="40">
        <v>74</v>
      </c>
      <c r="B91" s="41" t="str">
        <f>[2]汇总表!D75</f>
        <v>8536200000</v>
      </c>
      <c r="C91" s="41" t="str">
        <f>[2]汇总表!E75</f>
        <v>附件</v>
      </c>
      <c r="D91" s="41" t="str">
        <f>[2]汇总表!F75</f>
        <v>Circuit breaker terminal sheath</v>
      </c>
      <c r="E91" s="41">
        <f>[2]汇总表!H75</f>
        <v>15</v>
      </c>
      <c r="F91" s="42" t="str">
        <f>[2]汇总表!J75</f>
        <v>PC</v>
      </c>
      <c r="G91" s="43">
        <f t="shared" si="1"/>
        <v>35.5692307692308</v>
      </c>
      <c r="H91" s="43">
        <f>[2]汇总表!L75</f>
        <v>533.538461538462</v>
      </c>
    </row>
    <row r="92" s="2" customFormat="1" ht="21" customHeight="1" spans="1:8">
      <c r="A92" s="40">
        <v>75</v>
      </c>
      <c r="B92" s="41" t="str">
        <f>[2]汇总表!D76</f>
        <v>8536490000</v>
      </c>
      <c r="C92" s="41" t="str">
        <f>[2]汇总表!E76</f>
        <v>继电器</v>
      </c>
      <c r="D92" s="41" t="str">
        <f>[2]汇总表!F76</f>
        <v>relay</v>
      </c>
      <c r="E92" s="41">
        <f>[2]汇总表!H76</f>
        <v>39</v>
      </c>
      <c r="F92" s="42" t="str">
        <f>[2]汇总表!J76</f>
        <v>PC</v>
      </c>
      <c r="G92" s="43">
        <f t="shared" si="1"/>
        <v>8.92307692307692</v>
      </c>
      <c r="H92" s="43">
        <f>[2]汇总表!L76</f>
        <v>348</v>
      </c>
    </row>
    <row r="93" s="2" customFormat="1" ht="21" customHeight="1" spans="1:8">
      <c r="A93" s="40">
        <v>76</v>
      </c>
      <c r="B93" s="41" t="str">
        <f>[2]汇总表!D77</f>
        <v>8536490000</v>
      </c>
      <c r="C93" s="41" t="str">
        <f>[2]汇总表!E77</f>
        <v>热过载继电器</v>
      </c>
      <c r="D93" s="41" t="str">
        <f>[2]汇总表!F77</f>
        <v>Relay Thermal</v>
      </c>
      <c r="E93" s="41">
        <f>[2]汇总表!H77</f>
        <v>4</v>
      </c>
      <c r="F93" s="42" t="str">
        <f>[2]汇总表!J77</f>
        <v>PC</v>
      </c>
      <c r="G93" s="43">
        <f t="shared" si="1"/>
        <v>22.9230769230769</v>
      </c>
      <c r="H93" s="43">
        <f>[2]汇总表!L77</f>
        <v>91.6923076923077</v>
      </c>
    </row>
    <row r="94" s="2" customFormat="1" ht="21" customHeight="1" spans="1:8">
      <c r="A94" s="40">
        <v>77</v>
      </c>
      <c r="B94" s="41" t="str">
        <f>[2]汇总表!D78</f>
        <v>9405500000</v>
      </c>
      <c r="C94" s="41" t="str">
        <f>[2]汇总表!E78</f>
        <v>汽车灯泡</v>
      </c>
      <c r="D94" s="41" t="str">
        <f>[2]汇总表!F78</f>
        <v>Car Bulb</v>
      </c>
      <c r="E94" s="41">
        <f>[2]汇总表!H78</f>
        <v>382</v>
      </c>
      <c r="F94" s="42" t="str">
        <f>[2]汇总表!J78</f>
        <v>PC</v>
      </c>
      <c r="G94" s="43">
        <f t="shared" si="1"/>
        <v>1.26870720902135</v>
      </c>
      <c r="H94" s="43">
        <f>[2]汇总表!L78</f>
        <v>484.646153846154</v>
      </c>
    </row>
    <row r="95" s="2" customFormat="1" ht="21" customHeight="1" spans="1:8">
      <c r="A95" s="40">
        <v>78</v>
      </c>
      <c r="B95" s="41" t="str">
        <f>[2]汇总表!D79</f>
        <v>6403400090</v>
      </c>
      <c r="C95" s="41" t="str">
        <f>[2]汇总表!E79</f>
        <v>高压绝缘鞋</v>
      </c>
      <c r="D95" s="41" t="str">
        <f>[2]汇总表!F79</f>
        <v>High-voltage insulated shoes</v>
      </c>
      <c r="E95" s="41">
        <f>[2]汇总表!H79</f>
        <v>20</v>
      </c>
      <c r="F95" s="42" t="str">
        <f>[2]汇总表!J79</f>
        <v>PC</v>
      </c>
      <c r="G95" s="43">
        <f t="shared" si="1"/>
        <v>19.8461538461539</v>
      </c>
      <c r="H95" s="43">
        <f>[2]汇总表!L79</f>
        <v>396.923076923077</v>
      </c>
    </row>
    <row r="96" s="2" customFormat="1" ht="21" customHeight="1" spans="1:8">
      <c r="A96" s="40">
        <v>79</v>
      </c>
      <c r="B96" s="41" t="str">
        <f>[2]汇总表!D80</f>
        <v>9405990000</v>
      </c>
      <c r="C96" s="41" t="str">
        <f>[2]汇总表!E80</f>
        <v>日光灯管</v>
      </c>
      <c r="D96" s="41" t="str">
        <f>[2]汇总表!F80</f>
        <v>Fluorescent tube</v>
      </c>
      <c r="E96" s="41">
        <f>[2]汇总表!H80</f>
        <v>25</v>
      </c>
      <c r="F96" s="42" t="str">
        <f>[2]汇总表!J80</f>
        <v>PC</v>
      </c>
      <c r="G96" s="43">
        <f t="shared" si="1"/>
        <v>6.92307692307692</v>
      </c>
      <c r="H96" s="43">
        <f>[2]汇总表!L80</f>
        <v>173.076923076923</v>
      </c>
    </row>
    <row r="97" s="2" customFormat="1" ht="21" customHeight="1" spans="1:8">
      <c r="A97" s="40">
        <v>80</v>
      </c>
      <c r="B97" s="41" t="str">
        <f>[2]汇总表!D81</f>
        <v>9405409000</v>
      </c>
      <c r="C97" s="41" t="str">
        <f>[2]汇总表!E81</f>
        <v>彩灯带插头</v>
      </c>
      <c r="D97" s="41" t="str">
        <f>[2]汇总表!F81</f>
        <v>Lantern with plug</v>
      </c>
      <c r="E97" s="41">
        <f>[2]汇总表!H81</f>
        <v>225</v>
      </c>
      <c r="F97" s="42" t="str">
        <f>[2]汇总表!J81</f>
        <v>PC</v>
      </c>
      <c r="G97" s="43">
        <f t="shared" si="1"/>
        <v>1.23076923076923</v>
      </c>
      <c r="H97" s="43">
        <f>[2]汇总表!L81</f>
        <v>276.923076923077</v>
      </c>
    </row>
    <row r="98" s="2" customFormat="1" ht="21" customHeight="1" spans="1:8">
      <c r="A98" s="40">
        <v>81</v>
      </c>
      <c r="B98" s="41" t="str">
        <f>[2]汇总表!D82</f>
        <v>9405409000</v>
      </c>
      <c r="C98" s="41" t="str">
        <f>[2]汇总表!E82</f>
        <v>灯带</v>
      </c>
      <c r="D98" s="41" t="str">
        <f>[2]汇总表!F82</f>
        <v>light</v>
      </c>
      <c r="E98" s="41">
        <f>[2]汇总表!H82</f>
        <v>6000</v>
      </c>
      <c r="F98" s="42" t="str">
        <f>[2]汇总表!J82</f>
        <v>METER</v>
      </c>
      <c r="G98" s="43">
        <f t="shared" si="1"/>
        <v>4.46153846153847</v>
      </c>
      <c r="H98" s="43">
        <f>[2]汇总表!L82</f>
        <v>26769.2307692308</v>
      </c>
    </row>
    <row r="99" s="2" customFormat="1" ht="21" customHeight="1" spans="1:8">
      <c r="A99" s="40">
        <v>82</v>
      </c>
      <c r="B99" s="41" t="str">
        <f>[2]汇总表!D83</f>
        <v>9405409000</v>
      </c>
      <c r="C99" s="41" t="str">
        <f>[2]汇总表!E83</f>
        <v>LED投光灯</v>
      </c>
      <c r="D99" s="41" t="str">
        <f>[2]汇总表!F83</f>
        <v>LED flood light</v>
      </c>
      <c r="E99" s="41">
        <f>[2]汇总表!H83</f>
        <v>42</v>
      </c>
      <c r="F99" s="42" t="str">
        <f>[2]汇总表!J83</f>
        <v>PC</v>
      </c>
      <c r="G99" s="43">
        <f t="shared" si="1"/>
        <v>130.769230769231</v>
      </c>
      <c r="H99" s="43">
        <f>[2]汇总表!L83</f>
        <v>5492.30769230769</v>
      </c>
    </row>
    <row r="100" s="2" customFormat="1" ht="21" customHeight="1" spans="1:8">
      <c r="A100" s="40">
        <v>83</v>
      </c>
      <c r="B100" s="41" t="str">
        <f>[2]汇总表!D84</f>
        <v>8536200000</v>
      </c>
      <c r="C100" s="41" t="str">
        <f>[2]汇总表!E84</f>
        <v>塑壳断路器</v>
      </c>
      <c r="D100" s="41" t="str">
        <f>[2]汇总表!F84</f>
        <v>Molded case circuit breaker</v>
      </c>
      <c r="E100" s="41">
        <f>[2]汇总表!H84</f>
        <v>28</v>
      </c>
      <c r="F100" s="42" t="str">
        <f>[2]汇总表!J84</f>
        <v>PC</v>
      </c>
      <c r="G100" s="43">
        <f t="shared" si="1"/>
        <v>275.90967032967</v>
      </c>
      <c r="H100" s="43">
        <f>[2]汇总表!L84</f>
        <v>7725.47076923077</v>
      </c>
    </row>
    <row r="101" s="2" customFormat="1" ht="21" customHeight="1" spans="1:8">
      <c r="A101" s="40">
        <v>84</v>
      </c>
      <c r="B101" s="41" t="str">
        <f>[2]汇总表!D85</f>
        <v>8536200000</v>
      </c>
      <c r="C101" s="41" t="str">
        <f>[2]汇总表!E85</f>
        <v>断路器</v>
      </c>
      <c r="D101" s="41" t="str">
        <f>[2]汇总表!F85</f>
        <v>circuit breaker</v>
      </c>
      <c r="E101" s="41">
        <f>[2]汇总表!H85</f>
        <v>22</v>
      </c>
      <c r="F101" s="42" t="str">
        <f>[2]汇总表!J85</f>
        <v>PC</v>
      </c>
      <c r="G101" s="43">
        <f t="shared" si="1"/>
        <v>7.52307692307691</v>
      </c>
      <c r="H101" s="43">
        <f>[2]汇总表!L85</f>
        <v>165.507692307692</v>
      </c>
    </row>
    <row r="102" s="2" customFormat="1" ht="21" customHeight="1" spans="1:8">
      <c r="A102" s="40">
        <v>85</v>
      </c>
      <c r="B102" s="41" t="str">
        <f>[2]汇总表!D86</f>
        <v>8536500000</v>
      </c>
      <c r="C102" s="41" t="str">
        <f>[2]汇总表!E86</f>
        <v>启动开关</v>
      </c>
      <c r="D102" s="41" t="str">
        <f>[2]汇总表!F86</f>
        <v>Rotary switch</v>
      </c>
      <c r="E102" s="41">
        <f>[2]汇总表!H86</f>
        <v>10</v>
      </c>
      <c r="F102" s="42" t="str">
        <f>[2]汇总表!J86</f>
        <v>PC</v>
      </c>
      <c r="G102" s="43">
        <f t="shared" si="1"/>
        <v>6.92307692307692</v>
      </c>
      <c r="H102" s="43">
        <f>[2]汇总表!L86</f>
        <v>69.2307692307692</v>
      </c>
    </row>
    <row r="103" s="2" customFormat="1" ht="21" customHeight="1" spans="1:8">
      <c r="A103" s="40">
        <v>86</v>
      </c>
      <c r="B103" s="41" t="str">
        <f>[2]汇总表!D87</f>
        <v>8531809000</v>
      </c>
      <c r="C103" s="41" t="str">
        <f>[2]汇总表!E87</f>
        <v>信号灯</v>
      </c>
      <c r="D103" s="41" t="str">
        <f>[2]汇总表!F87</f>
        <v>Signal Light</v>
      </c>
      <c r="E103" s="41">
        <f>[2]汇总表!H87</f>
        <v>60</v>
      </c>
      <c r="F103" s="42" t="str">
        <f>[2]汇总表!J87</f>
        <v>PC</v>
      </c>
      <c r="G103" s="43">
        <f t="shared" si="1"/>
        <v>2.76923076923077</v>
      </c>
      <c r="H103" s="43">
        <f>[2]汇总表!L87</f>
        <v>166.153846153846</v>
      </c>
    </row>
    <row r="104" s="2" customFormat="1" ht="21" customHeight="1" spans="1:8">
      <c r="A104" s="40">
        <v>87</v>
      </c>
      <c r="B104" s="41" t="str">
        <f>[2]汇总表!D88</f>
        <v>8536200000</v>
      </c>
      <c r="C104" s="41" t="str">
        <f>[2]汇总表!E88</f>
        <v>断路器</v>
      </c>
      <c r="D104" s="41" t="str">
        <f>[2]汇总表!F88</f>
        <v>circuit breaker</v>
      </c>
      <c r="E104" s="41">
        <f>[2]汇总表!H88</f>
        <v>12</v>
      </c>
      <c r="F104" s="42" t="str">
        <f>[2]汇总表!J88</f>
        <v>PC</v>
      </c>
      <c r="G104" s="43">
        <f t="shared" si="1"/>
        <v>258.301282051282</v>
      </c>
      <c r="H104" s="43">
        <f>[2]汇总表!L88</f>
        <v>3099.61538461538</v>
      </c>
    </row>
    <row r="105" s="2" customFormat="1" ht="21" customHeight="1" spans="1:8">
      <c r="A105" s="40">
        <v>88</v>
      </c>
      <c r="B105" s="41" t="str">
        <f>[2]汇总表!D89</f>
        <v>8536500000</v>
      </c>
      <c r="C105" s="41" t="str">
        <f>[2]汇总表!E89</f>
        <v>分励线圈</v>
      </c>
      <c r="D105" s="41" t="str">
        <f>[2]汇总表!F89</f>
        <v>Circuit breaker MX trip coil</v>
      </c>
      <c r="E105" s="41">
        <f>[2]汇总表!H89</f>
        <v>4</v>
      </c>
      <c r="F105" s="42" t="str">
        <f>[2]汇总表!J89</f>
        <v>PC</v>
      </c>
      <c r="G105" s="43">
        <f t="shared" si="1"/>
        <v>41.9692307692307</v>
      </c>
      <c r="H105" s="43">
        <f>[2]汇总表!L89</f>
        <v>167.876923076923</v>
      </c>
    </row>
    <row r="106" s="2" customFormat="1" ht="21" customHeight="1" spans="1:8">
      <c r="A106" s="40">
        <v>89</v>
      </c>
      <c r="B106" s="41" t="str">
        <f>[2]汇总表!D90</f>
        <v>8536500000</v>
      </c>
      <c r="C106" s="41" t="str">
        <f>[2]汇总表!E90</f>
        <v>	 分励线圈</v>
      </c>
      <c r="D106" s="41" t="str">
        <f>[2]汇总表!F90</f>
        <v>Circuit breaker MX trip coil</v>
      </c>
      <c r="E106" s="41">
        <f>[2]汇总表!H90</f>
        <v>4</v>
      </c>
      <c r="F106" s="42" t="str">
        <f>[2]汇总表!J90</f>
        <v>PC</v>
      </c>
      <c r="G106" s="43">
        <f t="shared" si="1"/>
        <v>36.1692307692308</v>
      </c>
      <c r="H106" s="43">
        <f>[2]汇总表!L90</f>
        <v>144.676923076923</v>
      </c>
    </row>
    <row r="107" s="2" customFormat="1" ht="21" customHeight="1" spans="1:8">
      <c r="A107" s="40">
        <v>90</v>
      </c>
      <c r="B107" s="41" t="str">
        <f>[2]汇总表!D91</f>
        <v>8536500000</v>
      </c>
      <c r="C107" s="41" t="str">
        <f>[2]汇总表!E91</f>
        <v>保护继电器</v>
      </c>
      <c r="D107" s="41" t="str">
        <f>[2]汇总表!F91</f>
        <v>Schneider ELR</v>
      </c>
      <c r="E107" s="41">
        <f>[2]汇总表!H91</f>
        <v>6</v>
      </c>
      <c r="F107" s="42" t="str">
        <f>[2]汇总表!J91</f>
        <v>PC</v>
      </c>
      <c r="G107" s="43">
        <f t="shared" si="1"/>
        <v>365.44923076923</v>
      </c>
      <c r="H107" s="43">
        <f>[2]汇总表!L91</f>
        <v>2192.69538461538</v>
      </c>
    </row>
    <row r="108" s="2" customFormat="1" ht="21" customHeight="1" spans="1:8">
      <c r="A108" s="40">
        <v>91</v>
      </c>
      <c r="B108" s="41" t="str">
        <f>[2]汇总表!D92</f>
        <v>8536500000</v>
      </c>
      <c r="C108" s="41" t="str">
        <f>[2]汇总表!E92</f>
        <v>延伸旋转手柄</v>
      </c>
      <c r="D108" s="41" t="str">
        <f>[2]汇总表!F92</f>
        <v>Handle of Schneider NSX circuit breaker</v>
      </c>
      <c r="E108" s="41">
        <f>[2]汇总表!H92</f>
        <v>50</v>
      </c>
      <c r="F108" s="42" t="str">
        <f>[2]汇总表!J92</f>
        <v>PC</v>
      </c>
      <c r="G108" s="43">
        <f t="shared" si="1"/>
        <v>26.5153846153846</v>
      </c>
      <c r="H108" s="43">
        <f>[2]汇总表!L92</f>
        <v>1325.76923076923</v>
      </c>
    </row>
    <row r="109" s="2" customFormat="1" ht="21" customHeight="1" spans="1:8">
      <c r="A109" s="40">
        <v>92</v>
      </c>
      <c r="B109" s="41" t="str">
        <f>[2]汇总表!D93</f>
        <v>8536901900</v>
      </c>
      <c r="C109" s="41" t="str">
        <f>[2]汇总表!E93</f>
        <v>端子</v>
      </c>
      <c r="D109" s="41" t="str">
        <f>[2]汇总表!F93</f>
        <v>Terminal Block</v>
      </c>
      <c r="E109" s="41">
        <f>[2]汇总表!H93</f>
        <v>675</v>
      </c>
      <c r="F109" s="42" t="str">
        <f>[2]汇总表!J93</f>
        <v>PC</v>
      </c>
      <c r="G109" s="43">
        <f t="shared" si="1"/>
        <v>1.05652421652422</v>
      </c>
      <c r="H109" s="43">
        <f>[2]汇总表!L93</f>
        <v>713.153846153846</v>
      </c>
    </row>
    <row r="110" s="2" customFormat="1" ht="21" customHeight="1" spans="1:8">
      <c r="A110" s="40">
        <v>93</v>
      </c>
      <c r="B110" s="41" t="str">
        <f>[2]汇总表!D94</f>
        <v>8536500000</v>
      </c>
      <c r="C110" s="41" t="str">
        <f>[2]汇总表!E94</f>
        <v>环形互感器</v>
      </c>
      <c r="D110" s="41" t="str">
        <f>[2]汇总表!F94</f>
        <v>toroid sensor</v>
      </c>
      <c r="E110" s="41">
        <f>[2]汇总表!H94</f>
        <v>9</v>
      </c>
      <c r="F110" s="42" t="str">
        <f>[2]汇总表!J94</f>
        <v>PC</v>
      </c>
      <c r="G110" s="43">
        <f t="shared" si="1"/>
        <v>353.549230769231</v>
      </c>
      <c r="H110" s="43">
        <f>[2]汇总表!L94</f>
        <v>3181.94307692308</v>
      </c>
    </row>
    <row r="111" s="2" customFormat="1" ht="21" customHeight="1" spans="1:8">
      <c r="A111" s="40">
        <v>94</v>
      </c>
      <c r="B111" s="41" t="str">
        <f>[2]汇总表!D95</f>
        <v>8536500000</v>
      </c>
      <c r="C111" s="41" t="str">
        <f>[2]汇总表!E95</f>
        <v>电机保护器</v>
      </c>
      <c r="D111" s="41" t="str">
        <f>[2]汇总表!F95</f>
        <v>ABB motor protector</v>
      </c>
      <c r="E111" s="41">
        <f>[2]汇总表!H95</f>
        <v>6</v>
      </c>
      <c r="F111" s="42" t="str">
        <f>[2]汇总表!J95</f>
        <v>PC</v>
      </c>
      <c r="G111" s="43">
        <f t="shared" si="1"/>
        <v>533.753846153847</v>
      </c>
      <c r="H111" s="43">
        <f>[2]汇总表!L95</f>
        <v>3202.52307692308</v>
      </c>
    </row>
    <row r="112" s="2" customFormat="1" ht="21" customHeight="1" spans="1:8">
      <c r="A112" s="40">
        <v>95</v>
      </c>
      <c r="B112" s="41" t="str">
        <f>[2]汇总表!D96</f>
        <v>8536500000</v>
      </c>
      <c r="C112" s="41" t="str">
        <f>[2]汇总表!E96</f>
        <v>控制面板</v>
      </c>
      <c r="D112" s="41" t="str">
        <f>[2]汇总表!F96</f>
        <v>ABB motor protector control panel</v>
      </c>
      <c r="E112" s="41">
        <f>[2]汇总表!H96</f>
        <v>6</v>
      </c>
      <c r="F112" s="42" t="str">
        <f>[2]汇总表!J96</f>
        <v>PC</v>
      </c>
      <c r="G112" s="43">
        <f t="shared" si="1"/>
        <v>232.2</v>
      </c>
      <c r="H112" s="43">
        <f>[2]汇总表!L96</f>
        <v>1393.2</v>
      </c>
    </row>
    <row r="113" s="2" customFormat="1" ht="21" customHeight="1" spans="1:8">
      <c r="A113" s="40">
        <v>96</v>
      </c>
      <c r="B113" s="41" t="str">
        <f>[2]汇总表!D97</f>
        <v>8431432000</v>
      </c>
      <c r="C113" s="41" t="str">
        <f>[2]汇总表!E97</f>
        <v>柱齿钎头</v>
      </c>
      <c r="D113" s="41" t="str">
        <f>[2]汇总表!F97</f>
        <v>Cylindrical bit</v>
      </c>
      <c r="E113" s="41">
        <f>[2]汇总表!H97</f>
        <v>175</v>
      </c>
      <c r="F113" s="42" t="str">
        <f>[2]汇总表!J97</f>
        <v>PC</v>
      </c>
      <c r="G113" s="43">
        <f t="shared" si="1"/>
        <v>21.5384615384615</v>
      </c>
      <c r="H113" s="43">
        <f>[2]汇总表!L97</f>
        <v>3769.23076923077</v>
      </c>
    </row>
    <row r="114" s="2" customFormat="1" ht="21" customHeight="1" spans="1:8">
      <c r="A114" s="40">
        <v>97</v>
      </c>
      <c r="B114" s="41" t="str">
        <f>[2]汇总表!D98</f>
        <v>8431432000</v>
      </c>
      <c r="C114" s="41" t="str">
        <f>[2]汇总表!E98</f>
        <v>钎头</v>
      </c>
      <c r="D114" s="41" t="str">
        <f>[2]汇总表!F98</f>
        <v>Drill bit</v>
      </c>
      <c r="E114" s="41">
        <f>[2]汇总表!H98</f>
        <v>20</v>
      </c>
      <c r="F114" s="42" t="str">
        <f>[2]汇总表!J98</f>
        <v>PC</v>
      </c>
      <c r="G114" s="43">
        <f t="shared" si="1"/>
        <v>21.0769230769231</v>
      </c>
      <c r="H114" s="43">
        <f>[2]汇总表!L98</f>
        <v>421.538461538462</v>
      </c>
    </row>
    <row r="115" s="2" customFormat="1" ht="21" customHeight="1" spans="1:8">
      <c r="A115" s="40">
        <v>98</v>
      </c>
      <c r="B115" s="41" t="str">
        <f>[2]汇总表!D99</f>
        <v>8431432000</v>
      </c>
      <c r="C115" s="41" t="str">
        <f>[2]汇总表!E99</f>
        <v>扩孔钎头</v>
      </c>
      <c r="D115" s="41" t="str">
        <f>[2]汇总表!F99</f>
        <v>Reaming bit</v>
      </c>
      <c r="E115" s="41">
        <f>[2]汇总表!H99</f>
        <v>19</v>
      </c>
      <c r="F115" s="42" t="str">
        <f>[2]汇总表!J99</f>
        <v>PC</v>
      </c>
      <c r="G115" s="43">
        <f t="shared" si="1"/>
        <v>110.769230769231</v>
      </c>
      <c r="H115" s="43">
        <f>[2]汇总表!L99</f>
        <v>2104.61538461538</v>
      </c>
    </row>
    <row r="116" s="2" customFormat="1" ht="21" customHeight="1" spans="1:8">
      <c r="A116" s="40">
        <v>99</v>
      </c>
      <c r="B116" s="41" t="str">
        <f>[2]汇总表!D100</f>
        <v>8431432000</v>
      </c>
      <c r="C116" s="41" t="str">
        <f>[2]汇总表!E100</f>
        <v>钎杆</v>
      </c>
      <c r="D116" s="41" t="str">
        <f>[2]汇总表!F100</f>
        <v>Drill rod</v>
      </c>
      <c r="E116" s="41">
        <f>[2]汇总表!H100</f>
        <v>20</v>
      </c>
      <c r="F116" s="42" t="str">
        <f>[2]汇总表!J100</f>
        <v>PC</v>
      </c>
      <c r="G116" s="43">
        <f t="shared" si="1"/>
        <v>101.846153846154</v>
      </c>
      <c r="H116" s="43">
        <f>[2]汇总表!L100</f>
        <v>2036.92307692308</v>
      </c>
    </row>
    <row r="117" s="2" customFormat="1" ht="21" customHeight="1" spans="1:8">
      <c r="A117" s="40">
        <v>100</v>
      </c>
      <c r="B117" s="41" t="str">
        <f>[2]汇总表!D101</f>
        <v>8431432000</v>
      </c>
      <c r="C117" s="41" t="str">
        <f>[2]汇总表!E101</f>
        <v>六方钎杆</v>
      </c>
      <c r="D117" s="41" t="str">
        <f>[2]汇总表!F101</f>
        <v>Hexagonal drill rod</v>
      </c>
      <c r="E117" s="41">
        <f>[2]汇总表!H101</f>
        <v>340</v>
      </c>
      <c r="F117" s="42" t="str">
        <f>[2]汇总表!J101</f>
        <v>PC</v>
      </c>
      <c r="G117" s="43">
        <f t="shared" si="1"/>
        <v>224.769230769231</v>
      </c>
      <c r="H117" s="43">
        <f>[2]汇总表!L101</f>
        <v>76421.5384615385</v>
      </c>
    </row>
    <row r="118" s="2" customFormat="1" ht="21" customHeight="1" spans="1:8">
      <c r="A118" s="40">
        <v>101</v>
      </c>
      <c r="B118" s="41" t="str">
        <f>[2]汇总表!D102</f>
        <v>8536500000</v>
      </c>
      <c r="C118" s="41" t="str">
        <f>[2]汇总表!E102</f>
        <v>行程开关</v>
      </c>
      <c r="D118" s="41" t="str">
        <f>[2]汇总表!F102</f>
        <v>Limit switch</v>
      </c>
      <c r="E118" s="41">
        <f>[2]汇总表!H102</f>
        <v>2</v>
      </c>
      <c r="F118" s="42" t="str">
        <f>[2]汇总表!J102</f>
        <v>PC</v>
      </c>
      <c r="G118" s="43">
        <f t="shared" si="1"/>
        <v>9.0769230769231</v>
      </c>
      <c r="H118" s="43">
        <f>[2]汇总表!L102</f>
        <v>18.1538461538462</v>
      </c>
    </row>
    <row r="119" s="2" customFormat="1" ht="21" customHeight="1" spans="1:8">
      <c r="A119" s="40">
        <v>102</v>
      </c>
      <c r="B119" s="41" t="str">
        <f>[2]汇总表!D103</f>
        <v>8536500000</v>
      </c>
      <c r="C119" s="41" t="str">
        <f>[2]汇总表!E103</f>
        <v>急停按钮</v>
      </c>
      <c r="D119" s="41" t="str">
        <f>[2]汇总表!F103</f>
        <v>Emergency Button</v>
      </c>
      <c r="E119" s="41">
        <f>[2]汇总表!H103</f>
        <v>58</v>
      </c>
      <c r="F119" s="42" t="str">
        <f>[2]汇总表!J103</f>
        <v>PC</v>
      </c>
      <c r="G119" s="43">
        <f t="shared" si="1"/>
        <v>6.15384615384616</v>
      </c>
      <c r="H119" s="43">
        <f>[2]汇总表!L103</f>
        <v>356.923076923077</v>
      </c>
    </row>
    <row r="120" s="2" customFormat="1" ht="21" customHeight="1" spans="1:8">
      <c r="A120" s="40">
        <v>103</v>
      </c>
      <c r="B120" s="41" t="str">
        <f>[2]汇总表!D104</f>
        <v>8536500000</v>
      </c>
      <c r="C120" s="41" t="str">
        <f>[2]汇总表!E104</f>
        <v>启动开关</v>
      </c>
      <c r="D120" s="41" t="str">
        <f>[2]汇总表!F104</f>
        <v>Start button - green</v>
      </c>
      <c r="E120" s="41">
        <f>[2]汇总表!H104</f>
        <v>60</v>
      </c>
      <c r="F120" s="42" t="str">
        <f>[2]汇总表!J104</f>
        <v>PC</v>
      </c>
      <c r="G120" s="43">
        <f t="shared" si="1"/>
        <v>1.29230769230769</v>
      </c>
      <c r="H120" s="43">
        <f>[2]汇总表!L104</f>
        <v>77.5384615384615</v>
      </c>
    </row>
    <row r="121" s="2" customFormat="1" ht="21" customHeight="1" spans="1:8">
      <c r="A121" s="40">
        <v>104</v>
      </c>
      <c r="B121" s="41" t="str">
        <f>[2]汇总表!D105</f>
        <v>8536100000</v>
      </c>
      <c r="C121" s="41" t="str">
        <f>[2]汇总表!E105</f>
        <v>熔断器</v>
      </c>
      <c r="D121" s="41" t="str">
        <f>[2]汇总表!F105</f>
        <v>Fuse</v>
      </c>
      <c r="E121" s="41">
        <f>[2]汇总表!H105</f>
        <v>300</v>
      </c>
      <c r="F121" s="42" t="str">
        <f>[2]汇总表!J105</f>
        <v>PC</v>
      </c>
      <c r="G121" s="43">
        <f t="shared" si="1"/>
        <v>8</v>
      </c>
      <c r="H121" s="43">
        <f>[2]汇总表!L105</f>
        <v>2400</v>
      </c>
    </row>
    <row r="122" s="2" customFormat="1" ht="21" customHeight="1" spans="1:8">
      <c r="A122" s="40">
        <v>105</v>
      </c>
      <c r="B122" s="41" t="str">
        <f>[2]汇总表!D106</f>
        <v>8536490000</v>
      </c>
      <c r="C122" s="41" t="str">
        <f>[2]汇总表!E106</f>
        <v>继电器</v>
      </c>
      <c r="D122" s="41" t="str">
        <f>[2]汇总表!F106</f>
        <v>Lovato</v>
      </c>
      <c r="E122" s="41">
        <f>[2]汇总表!H106</f>
        <v>3</v>
      </c>
      <c r="F122" s="42" t="str">
        <f>[2]汇总表!J106</f>
        <v>PC</v>
      </c>
      <c r="G122" s="43">
        <f t="shared" si="1"/>
        <v>230.769230769231</v>
      </c>
      <c r="H122" s="43">
        <f>[2]汇总表!L106</f>
        <v>692.307692307692</v>
      </c>
    </row>
    <row r="123" s="2" customFormat="1" ht="21" customHeight="1" spans="1:8">
      <c r="A123" s="40">
        <v>106</v>
      </c>
      <c r="B123" s="41" t="str">
        <f>[2]汇总表!D107</f>
        <v>7217900000</v>
      </c>
      <c r="C123" s="41" t="str">
        <f>[2]汇总表!E107</f>
        <v>铁丝</v>
      </c>
      <c r="D123" s="41" t="str">
        <f>[2]汇总表!F107</f>
        <v>iron wire</v>
      </c>
      <c r="E123" s="41">
        <f>[2]汇总表!H107</f>
        <v>448</v>
      </c>
      <c r="F123" s="42" t="str">
        <f>[2]汇总表!J107</f>
        <v>KG</v>
      </c>
      <c r="G123" s="43">
        <f t="shared" si="1"/>
        <v>1.07561813186813</v>
      </c>
      <c r="H123" s="43">
        <f>[2]汇总表!L107</f>
        <v>481.876923076923</v>
      </c>
    </row>
    <row r="124" s="2" customFormat="1" ht="21" customHeight="1" spans="1:8">
      <c r="A124" s="40">
        <v>107</v>
      </c>
      <c r="B124" s="41" t="str">
        <f>[2]汇总表!D108</f>
        <v>8547901000</v>
      </c>
      <c r="C124" s="41" t="str">
        <f>[2]汇总表!E108</f>
        <v>金属接头</v>
      </c>
      <c r="D124" s="41" t="str">
        <f>[2]汇总表!F108</f>
        <v>Metal Joint</v>
      </c>
      <c r="E124" s="41">
        <f>[2]汇总表!H108</f>
        <v>26</v>
      </c>
      <c r="F124" s="42" t="str">
        <f>[2]汇总表!J108</f>
        <v>PC</v>
      </c>
      <c r="G124" s="43">
        <f t="shared" si="1"/>
        <v>0.86508875739645</v>
      </c>
      <c r="H124" s="43">
        <f>[2]汇总表!L108</f>
        <v>22.4923076923077</v>
      </c>
    </row>
    <row r="125" s="2" customFormat="1" ht="21" customHeight="1" spans="1:8">
      <c r="A125" s="40">
        <v>108</v>
      </c>
      <c r="B125" s="41" t="str">
        <f>[2]汇总表!D109</f>
        <v>8531809000</v>
      </c>
      <c r="C125" s="41" t="str">
        <f>[2]汇总表!E109</f>
        <v>信号灯</v>
      </c>
      <c r="D125" s="41" t="str">
        <f>[2]汇总表!F109</f>
        <v>Signal Light</v>
      </c>
      <c r="E125" s="41">
        <f>[2]汇总表!H109</f>
        <v>50</v>
      </c>
      <c r="F125" s="42" t="str">
        <f>[2]汇总表!J109</f>
        <v>PC</v>
      </c>
      <c r="G125" s="43">
        <f t="shared" si="1"/>
        <v>0.692307692307692</v>
      </c>
      <c r="H125" s="43">
        <f>[2]汇总表!L109</f>
        <v>34.6153846153846</v>
      </c>
    </row>
    <row r="126" s="2" customFormat="1" ht="21" customHeight="1" spans="1:8">
      <c r="A126" s="40">
        <v>109</v>
      </c>
      <c r="B126" s="41" t="str">
        <f>[2]汇总表!D110</f>
        <v>8536901900</v>
      </c>
      <c r="C126" s="41" t="str">
        <f>[2]汇总表!E110</f>
        <v>接线端子 </v>
      </c>
      <c r="D126" s="41" t="str">
        <f>[2]汇总表!F110</f>
        <v>Terminals</v>
      </c>
      <c r="E126" s="41">
        <f>[2]汇总表!H110</f>
        <v>25</v>
      </c>
      <c r="F126" s="42" t="str">
        <f>[2]汇总表!J110</f>
        <v>PC</v>
      </c>
      <c r="G126" s="43">
        <f t="shared" si="1"/>
        <v>0.4</v>
      </c>
      <c r="H126" s="43">
        <f>[2]汇总表!L110</f>
        <v>10</v>
      </c>
    </row>
    <row r="127" s="2" customFormat="1" ht="21" customHeight="1" spans="1:8">
      <c r="A127" s="40">
        <v>110</v>
      </c>
      <c r="B127" s="41" t="str">
        <f>[2]汇总表!D111</f>
        <v>8547901000</v>
      </c>
      <c r="C127" s="41" t="str">
        <f>[2]汇总表!E111</f>
        <v>金属接头</v>
      </c>
      <c r="D127" s="41" t="str">
        <f>[2]汇总表!F111</f>
        <v>Metal Joint</v>
      </c>
      <c r="E127" s="41">
        <f>[2]汇总表!H111</f>
        <v>80</v>
      </c>
      <c r="F127" s="42" t="str">
        <f>[2]汇总表!J111</f>
        <v>PC</v>
      </c>
      <c r="G127" s="43">
        <f t="shared" si="1"/>
        <v>2.29326923076922</v>
      </c>
      <c r="H127" s="43">
        <f>[2]汇总表!L111</f>
        <v>183.461538461538</v>
      </c>
    </row>
    <row r="128" s="2" customFormat="1" ht="21" customHeight="1" spans="1:8">
      <c r="A128" s="40">
        <v>111</v>
      </c>
      <c r="B128" s="41" t="str">
        <f>[2]汇总表!D112</f>
        <v>8421230000</v>
      </c>
      <c r="C128" s="41" t="str">
        <f>[2]汇总表!E112</f>
        <v>吸油过滤器</v>
      </c>
      <c r="D128" s="41" t="str">
        <f>[2]汇总表!F112</f>
        <v>Suction Filter</v>
      </c>
      <c r="E128" s="41">
        <f>[2]汇总表!H112</f>
        <v>5</v>
      </c>
      <c r="F128" s="42" t="str">
        <f>[2]汇总表!J112</f>
        <v>PC</v>
      </c>
      <c r="G128" s="43">
        <f t="shared" si="1"/>
        <v>47.8323076923076</v>
      </c>
      <c r="H128" s="43">
        <f>[2]汇总表!L112</f>
        <v>239.161538461538</v>
      </c>
    </row>
    <row r="129" s="2" customFormat="1" ht="21" customHeight="1" spans="1:8">
      <c r="A129" s="40">
        <v>112</v>
      </c>
      <c r="B129" s="41" t="str">
        <f>[2]汇总表!D113</f>
        <v>8431432000</v>
      </c>
      <c r="C129" s="41" t="str">
        <f>[2]汇总表!E113</f>
        <v>六方钎杆</v>
      </c>
      <c r="D129" s="41" t="str">
        <f>[2]汇总表!F113</f>
        <v>Hexagonal drill rod</v>
      </c>
      <c r="E129" s="41">
        <f>[2]汇总表!H113</f>
        <v>105</v>
      </c>
      <c r="F129" s="42" t="str">
        <f>[2]汇总表!J113</f>
        <v>PC</v>
      </c>
      <c r="G129" s="43">
        <f t="shared" si="1"/>
        <v>128.76923076923</v>
      </c>
      <c r="H129" s="43">
        <f>[2]汇总表!L113</f>
        <v>13520.7692307692</v>
      </c>
    </row>
    <row r="130" s="2" customFormat="1" ht="21" customHeight="1" spans="1:8">
      <c r="A130" s="40">
        <v>113</v>
      </c>
      <c r="B130" s="41" t="str">
        <f>[2]汇总表!D114</f>
        <v>8431432000</v>
      </c>
      <c r="C130" s="41" t="str">
        <f>[2]汇总表!E114</f>
        <v>钎头</v>
      </c>
      <c r="D130" s="41" t="str">
        <f>[2]汇总表!F114</f>
        <v>Drill bit</v>
      </c>
      <c r="E130" s="41">
        <f>[2]汇总表!H114</f>
        <v>640</v>
      </c>
      <c r="F130" s="42" t="str">
        <f>[2]汇总表!J114</f>
        <v>PC</v>
      </c>
      <c r="G130" s="43">
        <f t="shared" si="1"/>
        <v>14.1730769230769</v>
      </c>
      <c r="H130" s="43">
        <f>[2]汇总表!L114</f>
        <v>9070.76923076923</v>
      </c>
    </row>
    <row r="131" s="2" customFormat="1" ht="21" customHeight="1" spans="1:8">
      <c r="A131" s="40">
        <v>114</v>
      </c>
      <c r="B131" s="41" t="str">
        <f>[2]汇总表!D115</f>
        <v>8421999090</v>
      </c>
      <c r="C131" s="41" t="str">
        <f>[2]汇总表!E115</f>
        <v>滤芯</v>
      </c>
      <c r="D131" s="41" t="str">
        <f>[2]汇总表!F115</f>
        <v>Filter</v>
      </c>
      <c r="E131" s="41">
        <f>[2]汇总表!H115</f>
        <v>2214</v>
      </c>
      <c r="F131" s="42" t="str">
        <f>[2]汇总表!J115</f>
        <v>PC</v>
      </c>
      <c r="G131" s="43">
        <f t="shared" si="1"/>
        <v>28.2184003891321</v>
      </c>
      <c r="H131" s="43">
        <f>[2]汇总表!L115</f>
        <v>62475.5384615385</v>
      </c>
    </row>
    <row r="132" s="2" customFormat="1" ht="21" customHeight="1" spans="1:8">
      <c r="A132" s="40"/>
      <c r="B132" s="41"/>
      <c r="C132" s="41"/>
      <c r="D132" s="41"/>
      <c r="E132" s="41"/>
      <c r="F132" s="41"/>
      <c r="G132" s="43"/>
      <c r="H132" s="43"/>
    </row>
    <row r="133" s="2" customFormat="1" ht="24.95" customHeight="1" spans="2:8">
      <c r="B133" s="46"/>
      <c r="C133" s="46"/>
      <c r="D133" s="46"/>
      <c r="E133" s="46"/>
      <c r="F133" s="46"/>
      <c r="G133" s="47"/>
      <c r="H133" s="47"/>
    </row>
    <row r="134" s="3" customFormat="1" ht="17.1" customHeight="1" spans="1:13">
      <c r="A134" s="32" t="s">
        <v>34</v>
      </c>
      <c r="B134" s="48"/>
      <c r="C134" s="49"/>
      <c r="D134" s="49"/>
      <c r="E134" s="32">
        <f>SUM(E18:E133)</f>
        <v>28315</v>
      </c>
      <c r="F134" s="32"/>
      <c r="G134" s="50"/>
      <c r="H134" s="51">
        <f>SUM(H18:H133)</f>
        <v>286519.573846154</v>
      </c>
      <c r="M134" s="65"/>
    </row>
    <row r="135" s="1" customFormat="1" ht="12.75" spans="2:8">
      <c r="B135" s="52"/>
      <c r="C135" s="53"/>
      <c r="D135" s="54"/>
      <c r="G135" s="55" t="s">
        <v>53</v>
      </c>
      <c r="H135" s="56"/>
    </row>
    <row r="136" s="1" customFormat="1" spans="2:13">
      <c r="B136" s="52"/>
      <c r="C136" s="53"/>
      <c r="D136" s="54"/>
      <c r="G136" s="55" t="s">
        <v>54</v>
      </c>
      <c r="H136" s="56">
        <f>[2]报关发票!H136</f>
        <v>15052.520776448</v>
      </c>
      <c r="M136" s="60"/>
    </row>
    <row r="137" s="1" customFormat="1" spans="2:13">
      <c r="B137" s="52"/>
      <c r="C137" s="53"/>
      <c r="D137" s="54"/>
      <c r="G137" s="55" t="s">
        <v>55</v>
      </c>
      <c r="H137" s="56">
        <f>[2]报关发票!H137</f>
        <v>332.094608167404</v>
      </c>
      <c r="M137" s="60"/>
    </row>
    <row r="138" s="1" customFormat="1" spans="2:13">
      <c r="B138" s="57" t="s">
        <v>35</v>
      </c>
      <c r="C138" s="53"/>
      <c r="D138" s="54"/>
      <c r="G138" s="35" t="s">
        <v>56</v>
      </c>
      <c r="H138" s="58">
        <f>H134+H136+H137</f>
        <v>301904.189230769</v>
      </c>
      <c r="M138" s="60"/>
    </row>
    <row r="139" s="1" customFormat="1" spans="2:14">
      <c r="B139" s="53" t="s">
        <v>36</v>
      </c>
      <c r="G139" s="59"/>
      <c r="H139" s="60"/>
      <c r="N139" s="60"/>
    </row>
    <row r="140" s="1" customFormat="1" spans="2:8">
      <c r="B140" s="52"/>
      <c r="G140" s="61">
        <f>H8</f>
        <v>44277</v>
      </c>
      <c r="H140" s="61"/>
    </row>
    <row r="141" s="1" customFormat="1" ht="12.75" spans="2:8">
      <c r="B141" s="52"/>
      <c r="C141" s="54"/>
      <c r="D141" s="54"/>
      <c r="G141" s="35"/>
      <c r="H141" s="35"/>
    </row>
    <row r="142" s="1" customFormat="1" ht="16.35" spans="1:9">
      <c r="A142" s="62"/>
      <c r="B142" s="62"/>
      <c r="C142" s="63"/>
      <c r="D142" s="63"/>
      <c r="E142" s="62"/>
      <c r="F142" s="63"/>
      <c r="G142" s="62"/>
      <c r="H142" s="62"/>
      <c r="I142" s="66"/>
    </row>
    <row r="143" spans="3:4">
      <c r="C143" s="64"/>
      <c r="D143" s="64"/>
    </row>
    <row r="144" spans="3:4">
      <c r="C144" s="64"/>
      <c r="D144" s="64"/>
    </row>
    <row r="145" spans="3:4">
      <c r="C145" s="64"/>
      <c r="D145" s="64"/>
    </row>
    <row r="146" spans="3:4">
      <c r="C146" s="64"/>
      <c r="D146" s="64"/>
    </row>
    <row r="147" spans="3:4">
      <c r="C147" s="64"/>
      <c r="D147" s="64"/>
    </row>
    <row r="148" spans="3:4">
      <c r="C148" s="64"/>
      <c r="D148" s="64"/>
    </row>
    <row r="149" spans="3:4">
      <c r="C149" s="64"/>
      <c r="D149" s="64"/>
    </row>
    <row r="150" spans="3:4">
      <c r="C150" s="64"/>
      <c r="D150" s="64"/>
    </row>
    <row r="151" spans="3:4">
      <c r="C151" s="64"/>
      <c r="D151" s="64"/>
    </row>
    <row r="152" spans="3:4">
      <c r="C152" s="64"/>
      <c r="D152" s="64"/>
    </row>
    <row r="153" spans="3:4">
      <c r="C153" s="64"/>
      <c r="D153" s="64"/>
    </row>
    <row r="154" spans="3:4">
      <c r="C154" s="64"/>
      <c r="D154" s="64"/>
    </row>
    <row r="155" spans="3:4">
      <c r="C155" s="64"/>
      <c r="D155" s="64"/>
    </row>
    <row r="156" spans="3:4">
      <c r="C156" s="64"/>
      <c r="D156" s="64"/>
    </row>
    <row r="157" spans="3:4">
      <c r="C157" s="64"/>
      <c r="D157" s="64"/>
    </row>
    <row r="158" spans="3:4">
      <c r="C158" s="64"/>
      <c r="D158" s="64"/>
    </row>
    <row r="159" spans="3:4">
      <c r="C159" s="64"/>
      <c r="D159" s="64"/>
    </row>
    <row r="160" spans="3:4">
      <c r="C160" s="64"/>
      <c r="D160" s="64"/>
    </row>
    <row r="161" spans="3:4">
      <c r="C161" s="64"/>
      <c r="D161" s="64"/>
    </row>
    <row r="162" spans="3:4">
      <c r="C162" s="64"/>
      <c r="D162" s="64"/>
    </row>
    <row r="163" spans="3:4">
      <c r="C163" s="64"/>
      <c r="D163" s="64"/>
    </row>
    <row r="164" spans="3:4">
      <c r="C164" s="64"/>
      <c r="D164" s="64"/>
    </row>
    <row r="165" spans="3:4">
      <c r="C165" s="64"/>
      <c r="D165" s="64"/>
    </row>
    <row r="166" spans="3:4">
      <c r="C166" s="64"/>
      <c r="D166" s="64"/>
    </row>
    <row r="167" spans="3:4">
      <c r="C167" s="64"/>
      <c r="D167" s="64"/>
    </row>
    <row r="168" spans="3:4">
      <c r="C168" s="64"/>
      <c r="D168" s="64"/>
    </row>
    <row r="169" spans="3:4">
      <c r="C169" s="64"/>
      <c r="D169" s="64"/>
    </row>
    <row r="170" spans="3:4">
      <c r="C170" s="64"/>
      <c r="D170" s="64"/>
    </row>
    <row r="171" spans="3:4">
      <c r="C171" s="64"/>
      <c r="D171" s="64"/>
    </row>
    <row r="172" spans="3:4">
      <c r="C172" s="64"/>
      <c r="D172" s="64"/>
    </row>
    <row r="173" spans="3:4">
      <c r="C173" s="64"/>
      <c r="D173" s="64"/>
    </row>
    <row r="174" spans="3:4">
      <c r="C174" s="64"/>
      <c r="D174" s="64"/>
    </row>
    <row r="175" spans="3:4">
      <c r="C175" s="64"/>
      <c r="D175" s="64"/>
    </row>
    <row r="176" spans="3:4">
      <c r="C176" s="64"/>
      <c r="D176" s="64"/>
    </row>
    <row r="177" spans="3:4">
      <c r="C177" s="64"/>
      <c r="D177" s="64"/>
    </row>
    <row r="178" spans="3:4">
      <c r="C178" s="64"/>
      <c r="D178" s="64"/>
    </row>
    <row r="179" spans="3:4">
      <c r="C179" s="64"/>
      <c r="D179" s="64"/>
    </row>
    <row r="180" spans="3:4">
      <c r="C180" s="64"/>
      <c r="D180" s="64"/>
    </row>
    <row r="181" spans="3:4">
      <c r="C181" s="64"/>
      <c r="D181" s="64"/>
    </row>
    <row r="182" spans="3:4">
      <c r="C182" s="64"/>
      <c r="D182" s="64"/>
    </row>
    <row r="183" spans="3:4">
      <c r="C183" s="64"/>
      <c r="D183" s="64"/>
    </row>
    <row r="184" spans="3:4">
      <c r="C184" s="64"/>
      <c r="D184" s="64"/>
    </row>
    <row r="185" spans="3:4">
      <c r="C185" s="64"/>
      <c r="D185" s="64"/>
    </row>
    <row r="186" spans="3:4">
      <c r="C186" s="64"/>
      <c r="D186" s="64"/>
    </row>
    <row r="187" spans="3:4">
      <c r="C187" s="64"/>
      <c r="D187" s="64"/>
    </row>
    <row r="188" spans="3:4">
      <c r="C188" s="64"/>
      <c r="D188" s="64"/>
    </row>
    <row r="189" spans="3:4">
      <c r="C189" s="64"/>
      <c r="D189" s="64"/>
    </row>
    <row r="190" spans="3:4">
      <c r="C190" s="64"/>
      <c r="D190" s="64"/>
    </row>
    <row r="191" spans="3:4">
      <c r="C191" s="64"/>
      <c r="D191" s="64"/>
    </row>
    <row r="192" spans="3:4">
      <c r="C192" s="64"/>
      <c r="D192" s="64"/>
    </row>
    <row r="193" spans="3:4">
      <c r="C193" s="64"/>
      <c r="D193" s="64"/>
    </row>
    <row r="194" spans="3:4">
      <c r="C194" s="64"/>
      <c r="D194" s="64"/>
    </row>
    <row r="195" spans="3:4">
      <c r="C195" s="64"/>
      <c r="D195" s="64"/>
    </row>
    <row r="196" spans="3:4">
      <c r="C196" s="64"/>
      <c r="D196" s="64"/>
    </row>
    <row r="197" spans="3:4">
      <c r="C197" s="64"/>
      <c r="D197" s="64"/>
    </row>
    <row r="198" spans="3:4">
      <c r="C198" s="64"/>
      <c r="D198" s="64"/>
    </row>
    <row r="199" spans="3:4">
      <c r="C199" s="64"/>
      <c r="D199" s="64"/>
    </row>
    <row r="200" spans="3:4">
      <c r="C200" s="64"/>
      <c r="D200" s="64"/>
    </row>
  </sheetData>
  <mergeCells count="33">
    <mergeCell ref="A1:H1"/>
    <mergeCell ref="A2:H2"/>
    <mergeCell ref="A3:H3"/>
    <mergeCell ref="A4:H4"/>
    <mergeCell ref="A5:H5"/>
    <mergeCell ref="A6:D6"/>
    <mergeCell ref="E6:F6"/>
    <mergeCell ref="G6:H6"/>
    <mergeCell ref="A7:D7"/>
    <mergeCell ref="G7:H7"/>
    <mergeCell ref="A8:D8"/>
    <mergeCell ref="E8:G8"/>
    <mergeCell ref="A9:D9"/>
    <mergeCell ref="E9:G9"/>
    <mergeCell ref="A10:D10"/>
    <mergeCell ref="E10:F10"/>
    <mergeCell ref="G10:H10"/>
    <mergeCell ref="A11:D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140:H14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报关箱单</vt:lpstr>
      <vt:lpstr>清关发票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CGSYXZ2</dc:creator>
  <cp:lastModifiedBy>CGSYXZ2</cp:lastModifiedBy>
  <dcterms:created xsi:type="dcterms:W3CDTF">2021-03-22T09:14:59Z</dcterms:created>
  <dcterms:modified xsi:type="dcterms:W3CDTF">2021-03-22T09:15:40Z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