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清关发票" sheetId="1" r:id="rId1"/>
    <sheet name="清关箱单" sheetId="2" r:id="rId2"/>
  </sheets>
  <externalReferences>
    <externalReference r:id="rId3"/>
  </externalReferences>
  <definedNames>
    <definedName name="_xlnm._FilterDatabase" localSheetId="1" hidden="1">清关箱单!$A$17:$I$58</definedName>
  </definedNames>
  <calcPr calcId="144525"/>
</workbook>
</file>

<file path=xl/sharedStrings.xml><?xml version="1.0" encoding="utf-8"?>
<sst xmlns="http://schemas.openxmlformats.org/spreadsheetml/2006/main" count="316" uniqueCount="141">
  <si>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</si>
  <si>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</si>
  <si>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</si>
  <si>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</si>
  <si>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</si>
  <si>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 KAMOA PROJECT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</si>
  <si>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</si>
  <si>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JMBMT20210407S-39</t>
  </si>
  <si>
    <t>PROJECT: KAMOA PROJECT</t>
  </si>
  <si>
    <t>2) INVOICE NO.:</t>
  </si>
  <si>
    <t>由中国上海运至刚果共和国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</si>
  <si>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</si>
  <si>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</si>
  <si>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</si>
  <si>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</si>
  <si>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SHANGHAI, CHINA</t>
  </si>
  <si>
    <t>ADDRESS: Kakula Site du projet | Kamoa Copper SA
Kolwezi  | The Democratic Republic of the Congo
Consignee: Raymon Zhang Cell: +243 821355338 E-mail: zhangran@jchxmc.com</t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</si>
  <si>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</si>
  <si>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</si>
  <si>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</si>
  <si>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</si>
  <si>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</si>
  <si>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</si>
  <si>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</si>
  <si>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</si>
  <si>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</si>
  <si>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</si>
  <si>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</si>
  <si>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</si>
  <si>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</si>
  <si>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</si>
  <si>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</si>
  <si>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</si>
  <si>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</si>
  <si>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</si>
  <si>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</si>
  <si>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7315890000</t>
  </si>
  <si>
    <t>铁链</t>
  </si>
  <si>
    <t>iron chain</t>
  </si>
  <si>
    <t>M</t>
  </si>
  <si>
    <t>8467210000</t>
  </si>
  <si>
    <t>电钻</t>
  </si>
  <si>
    <t>Drilling Machine</t>
  </si>
  <si>
    <t>Pcs</t>
  </si>
  <si>
    <t>8467291000</t>
  </si>
  <si>
    <t>角磨机</t>
  </si>
  <si>
    <t>Handheld charging angle grinder</t>
  </si>
  <si>
    <t>8467299000</t>
  </si>
  <si>
    <t>充电电锤</t>
  </si>
  <si>
    <t>Charging hammer</t>
  </si>
  <si>
    <t>8536909000</t>
  </si>
  <si>
    <t>交流接触器</t>
  </si>
  <si>
    <t>AC contactor</t>
  </si>
  <si>
    <t>8537109090</t>
  </si>
  <si>
    <t>照明变压器柜</t>
  </si>
  <si>
    <t>Lighting Transformer box</t>
  </si>
  <si>
    <t>Set</t>
  </si>
  <si>
    <t>8536500000</t>
  </si>
  <si>
    <t>塑壳断路器附件-断路</t>
  </si>
  <si>
    <t>Molded case circuit breaker accessories - circuit breakers</t>
  </si>
  <si>
    <t>8536901900</t>
  </si>
  <si>
    <t>端子</t>
  </si>
  <si>
    <t>current terminal</t>
  </si>
  <si>
    <t>8536490000</t>
  </si>
  <si>
    <t>电子时间继电器</t>
  </si>
  <si>
    <t>time relay</t>
  </si>
  <si>
    <t>8536200000</t>
  </si>
  <si>
    <t>塑壳断路器</t>
  </si>
  <si>
    <t>Circuit breaker</t>
  </si>
  <si>
    <t>漏电模块</t>
  </si>
  <si>
    <t>Leakage protection module</t>
  </si>
  <si>
    <t>绝缘片</t>
  </si>
  <si>
    <t>Rear insulation plate for Schneider Circuit breaker</t>
  </si>
  <si>
    <t>分励线圈</t>
  </si>
  <si>
    <t>Circuit breaker MX trip coil</t>
  </si>
  <si>
    <t>漏电继电器</t>
  </si>
  <si>
    <t>ELR</t>
  </si>
  <si>
    <t>接地电流互感器</t>
  </si>
  <si>
    <t>Ground current transformer</t>
  </si>
  <si>
    <t>按钮指示装置</t>
  </si>
  <si>
    <t>Earth Leakage Monitor</t>
  </si>
  <si>
    <t>8431432000</t>
  </si>
  <si>
    <t>钎杆</t>
  </si>
  <si>
    <t>Hexagonal drill rod</t>
  </si>
  <si>
    <t>8481400000</t>
  </si>
  <si>
    <t>球阀</t>
  </si>
  <si>
    <t>BALL VALVE</t>
  </si>
  <si>
    <t>套装雨衣</t>
  </si>
  <si>
    <t>raincoat</t>
  </si>
  <si>
    <t>4009420000</t>
  </si>
  <si>
    <t>帘子线夹布管</t>
  </si>
  <si>
    <t>High-pressure hose</t>
  </si>
  <si>
    <t>一次性口罩</t>
  </si>
  <si>
    <t>Disposable mask</t>
  </si>
  <si>
    <t>防护服</t>
  </si>
  <si>
    <t>protective suit</t>
  </si>
  <si>
    <t>面罩</t>
  </si>
  <si>
    <t>face shield</t>
  </si>
  <si>
    <t>餐椅</t>
  </si>
  <si>
    <t>Dining chair</t>
  </si>
  <si>
    <t>货架横梁</t>
  </si>
  <si>
    <t>Rack crossbeam</t>
  </si>
  <si>
    <t>Pkg</t>
  </si>
  <si>
    <t>褥子 1.2*2</t>
  </si>
  <si>
    <t>Mattress 1.2 * 2</t>
  </si>
  <si>
    <t>办公椅</t>
  </si>
  <si>
    <t>Office chair</t>
  </si>
  <si>
    <t>插座</t>
  </si>
  <si>
    <t>Socket</t>
  </si>
  <si>
    <t>蚊帐 1.2*2*2</t>
  </si>
  <si>
    <t>Mosquito net 1.2 * 2 * 2</t>
  </si>
  <si>
    <t>蚊帐 1.5*2*2</t>
  </si>
  <si>
    <t>Mosquito net 1.5 * 2 * 2</t>
  </si>
  <si>
    <t>被子 1.5*2</t>
  </si>
  <si>
    <t>Quilt 1.5 * 2</t>
  </si>
  <si>
    <t>床单 1.7*2.35</t>
  </si>
  <si>
    <t>Sheet 1.7 * 2.35</t>
  </si>
  <si>
    <t>被套 1.7*2.2</t>
  </si>
  <si>
    <t>Quilt cover 1.7 * 2.2</t>
  </si>
  <si>
    <t>枕套 0.6*0.9</t>
  </si>
  <si>
    <t>Pillow case 0.6 * 0.9</t>
  </si>
  <si>
    <t>枕头 0.45*0.75</t>
  </si>
  <si>
    <t>Pillow 0.45 * 0.75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</si>
  <si>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</si>
  <si>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</si>
  <si>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</si>
  <si>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</si>
  <si>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</si>
  <si>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</si>
  <si>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</si>
  <si>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</si>
  <si>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</si>
  <si>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r>
      <rPr>
        <b/>
        <sz val="9"/>
        <rFont val="Lingoes Unicode"/>
        <charset val="134"/>
      </rPr>
      <t>序号</t>
    </r>
  </si>
  <si>
    <t>净重</t>
  </si>
  <si>
    <t>毛重</t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</si>
  <si>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</si>
  <si>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</si>
  <si>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N.W.(KG)</t>
  </si>
  <si>
    <t>G. W.(KG)</t>
  </si>
  <si>
    <t>VOL. (CBM)</t>
  </si>
  <si>
    <t>NO. OF PKGS</t>
  </si>
</sst>
</file>

<file path=xl/styles.xml><?xml version="1.0" encoding="utf-8"?>
<styleSheet xmlns="http://schemas.openxmlformats.org/spreadsheetml/2006/main">
  <numFmts count="11">
    <numFmt numFmtId="176" formatCode="[$-409]d\-mmm\-yy;@"/>
    <numFmt numFmtId="177" formatCode="0.00_);[Red]\(0.00\)"/>
    <numFmt numFmtId="42" formatCode="_ &quot;￥&quot;* #,##0_ ;_ &quot;￥&quot;* \-#,##0_ ;_ &quot;￥&quot;* &quot;-&quot;_ ;_ @_ "/>
    <numFmt numFmtId="178" formatCode="0.00_ "/>
    <numFmt numFmtId="179" formatCode="m/d/yyyy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0" formatCode="#,##0.00_ "/>
    <numFmt numFmtId="181" formatCode="0.000_ "/>
    <numFmt numFmtId="182" formatCode="0_ "/>
  </numFmts>
  <fonts count="35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11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13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2" borderId="8" applyNumberFormat="0" applyAlignment="0" applyProtection="0">
      <alignment vertical="center"/>
    </xf>
    <xf numFmtId="0" fontId="15" fillId="2" borderId="9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2" fillId="0" borderId="0"/>
    <xf numFmtId="0" fontId="21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58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8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182" fontId="1" fillId="0" borderId="4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 wrapText="1"/>
    </xf>
    <xf numFmtId="181" fontId="1" fillId="0" borderId="5" xfId="0" applyNumberFormat="1" applyFont="1" applyFill="1" applyBorder="1" applyAlignment="1">
      <alignment horizontal="center" vertical="center" wrapText="1"/>
    </xf>
    <xf numFmtId="182" fontId="1" fillId="0" borderId="5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 wrapText="1"/>
    </xf>
    <xf numFmtId="181" fontId="1" fillId="0" borderId="6" xfId="0" applyNumberFormat="1" applyFont="1" applyFill="1" applyBorder="1" applyAlignment="1">
      <alignment horizontal="center" vertical="center" wrapText="1"/>
    </xf>
    <xf numFmtId="182" fontId="1" fillId="0" borderId="6" xfId="0" applyNumberFormat="1" applyFont="1" applyFill="1" applyBorder="1" applyAlignment="1">
      <alignment horizontal="center" vertical="center" wrapText="1"/>
    </xf>
    <xf numFmtId="178" fontId="1" fillId="0" borderId="7" xfId="0" applyNumberFormat="1" applyFont="1" applyFill="1" applyBorder="1" applyAlignment="1">
      <alignment horizontal="center" vertical="center" wrapText="1"/>
    </xf>
    <xf numFmtId="181" fontId="1" fillId="0" borderId="7" xfId="0" applyNumberFormat="1" applyFont="1" applyFill="1" applyBorder="1" applyAlignment="1">
      <alignment horizontal="center" vertical="center" wrapText="1"/>
    </xf>
    <xf numFmtId="182" fontId="1" fillId="0" borderId="7" xfId="0" applyNumberFormat="1" applyFont="1" applyFill="1" applyBorder="1" applyAlignment="1">
      <alignment horizontal="center" vertical="center" wrapText="1"/>
    </xf>
    <xf numFmtId="181" fontId="1" fillId="0" borderId="4" xfId="0" applyNumberFormat="1" applyFont="1" applyFill="1" applyBorder="1" applyAlignment="1">
      <alignment vertical="center" wrapText="1"/>
    </xf>
    <xf numFmtId="182" fontId="1" fillId="0" borderId="4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182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8" fontId="0" fillId="0" borderId="4" xfId="0" applyNumberFormat="1" applyFont="1" applyFill="1" applyBorder="1" applyAlignment="1">
      <alignment horizontal="center" vertical="center" wrapText="1"/>
    </xf>
    <xf numFmtId="182" fontId="0" fillId="0" borderId="0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 wrapText="1"/>
    </xf>
    <xf numFmtId="178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58" fontId="6" fillId="0" borderId="0" xfId="0" applyNumberFormat="1" applyFont="1" applyFill="1" applyBorder="1" applyAlignment="1">
      <alignment horizontal="right" vertical="center" wrapText="1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43" fontId="1" fillId="0" borderId="4" xfId="8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0" fontId="1" fillId="0" borderId="0" xfId="0" applyNumberFormat="1" applyFont="1" applyFill="1" applyBorder="1" applyAlignment="1"/>
    <xf numFmtId="0" fontId="7" fillId="0" borderId="0" xfId="0" applyFont="1" applyFill="1" applyBorder="1" applyAlignment="1"/>
    <xf numFmtId="40" fontId="6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Louis-xu\&#36152;&#26131;&#37096;&#20849;&#20139;&#25991;&#20214;\2020&#24180;&#21018;&#26524;&#37329;\JMBMT20201102S-96-&#21018;&#26524;&#37329;-Kamoa&#39033;&#30446;\Kamoa&#25253;&#20851;&#21333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清关发票"/>
      <sheetName val="清关箱单"/>
    </sheetNames>
    <sheetDataSet>
      <sheetData sheetId="0" refreshError="1"/>
      <sheetData sheetId="1" refreshError="1"/>
      <sheetData sheetId="2" refreshError="1">
        <row r="9">
          <cell r="A9" t="str">
            <v>FROM：SHANGHAI  OF CHINA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27"/>
  <sheetViews>
    <sheetView tabSelected="1" workbookViewId="0">
      <selection activeCell="F58" sqref="F58"/>
    </sheetView>
  </sheetViews>
  <sheetFormatPr defaultColWidth="12" defaultRowHeight="12"/>
  <cols>
    <col min="1" max="1" width="6.83333333333333" style="82" customWidth="1"/>
    <col min="2" max="2" width="14.3333333333333" style="83" customWidth="1"/>
    <col min="3" max="3" width="17.3333333333333" style="83" customWidth="1"/>
    <col min="4" max="4" width="15" style="83" customWidth="1"/>
    <col min="5" max="5" width="14.8333333333333" style="82" customWidth="1"/>
    <col min="6" max="6" width="16.6666666666667" style="82" customWidth="1"/>
    <col min="7" max="7" width="17" style="84" customWidth="1"/>
    <col min="8" max="8" width="22.1666666666667" style="82" customWidth="1"/>
    <col min="9" max="12" width="12" style="82" customWidth="1"/>
    <col min="13" max="16384" width="12" style="82"/>
  </cols>
  <sheetData>
    <row r="1" ht="21" customHeight="1" spans="1:8">
      <c r="A1" s="5" t="s">
        <v>0</v>
      </c>
      <c r="B1" s="3"/>
      <c r="C1" s="3"/>
      <c r="D1" s="3"/>
      <c r="E1" s="3"/>
      <c r="F1" s="3"/>
      <c r="G1" s="3"/>
      <c r="H1" s="3"/>
    </row>
    <row r="2" ht="41.1" customHeight="1" spans="1:8">
      <c r="A2" s="6" t="s">
        <v>1</v>
      </c>
      <c r="B2" s="85"/>
      <c r="C2" s="85"/>
      <c r="D2" s="85"/>
      <c r="E2" s="85"/>
      <c r="F2" s="85"/>
      <c r="G2" s="85"/>
      <c r="H2" s="85"/>
    </row>
    <row r="3" ht="17.4" spans="1:8">
      <c r="A3" s="86" t="s">
        <v>2</v>
      </c>
      <c r="B3" s="87"/>
      <c r="C3" s="87"/>
      <c r="D3" s="87"/>
      <c r="E3" s="87"/>
      <c r="F3" s="87"/>
      <c r="G3" s="87"/>
      <c r="H3" s="87"/>
    </row>
    <row r="4" ht="18.95" customHeight="1" spans="1:8">
      <c r="A4" s="88" t="s">
        <v>3</v>
      </c>
      <c r="B4" s="88"/>
      <c r="C4" s="88"/>
      <c r="D4" s="88"/>
      <c r="E4" s="88"/>
      <c r="F4" s="88"/>
      <c r="G4" s="88"/>
      <c r="H4" s="88"/>
    </row>
    <row r="5" ht="18" customHeight="1" spans="1:11">
      <c r="A5" s="89" t="s">
        <v>4</v>
      </c>
      <c r="B5" s="89"/>
      <c r="C5" s="89"/>
      <c r="D5" s="89"/>
      <c r="E5" s="89"/>
      <c r="F5" s="89"/>
      <c r="G5" s="89"/>
      <c r="H5" s="89"/>
      <c r="K5" s="104"/>
    </row>
    <row r="6" ht="15.75" customHeight="1" spans="1:10">
      <c r="A6" s="9" t="s">
        <v>5</v>
      </c>
      <c r="B6" s="9"/>
      <c r="C6" s="9"/>
      <c r="D6" s="9"/>
      <c r="E6" s="10" t="s">
        <v>6</v>
      </c>
      <c r="F6" s="10"/>
      <c r="G6" s="90" t="s">
        <v>7</v>
      </c>
      <c r="H6" s="90"/>
      <c r="I6" s="13"/>
      <c r="J6" s="13"/>
    </row>
    <row r="7" ht="15.75" customHeight="1" spans="1:8">
      <c r="A7" s="12" t="s">
        <v>8</v>
      </c>
      <c r="B7" s="12"/>
      <c r="C7" s="12"/>
      <c r="D7" s="12"/>
      <c r="E7" s="13" t="s">
        <v>9</v>
      </c>
      <c r="F7" s="13"/>
      <c r="G7" s="20" t="str">
        <f>G6</f>
        <v>JMBMT20210407S-39</v>
      </c>
      <c r="H7" s="20"/>
    </row>
    <row r="8" ht="15.75" customHeight="1" spans="1:8">
      <c r="A8" s="15" t="s">
        <v>10</v>
      </c>
      <c r="B8" s="16"/>
      <c r="C8" s="16"/>
      <c r="D8" s="16"/>
      <c r="E8" s="17" t="s">
        <v>11</v>
      </c>
      <c r="F8" s="17"/>
      <c r="G8" s="17"/>
      <c r="H8" s="91">
        <v>44293</v>
      </c>
    </row>
    <row r="9" ht="15.75" customHeight="1" spans="1:8">
      <c r="A9" s="16" t="str">
        <f>[1]报关发票!A9</f>
        <v>FROM：SHANGHAI  OF CHINA</v>
      </c>
      <c r="B9" s="16"/>
      <c r="C9" s="16"/>
      <c r="D9" s="16"/>
      <c r="E9" s="17" t="s">
        <v>12</v>
      </c>
      <c r="F9" s="17"/>
      <c r="G9" s="17"/>
      <c r="H9" s="91">
        <f>H8</f>
        <v>44293</v>
      </c>
    </row>
    <row r="10" ht="15.95" customHeight="1" spans="1:8">
      <c r="A10" s="12" t="s">
        <v>13</v>
      </c>
      <c r="B10" s="12"/>
      <c r="C10" s="12"/>
      <c r="D10" s="12"/>
      <c r="E10" s="19" t="s">
        <v>14</v>
      </c>
      <c r="F10" s="19"/>
      <c r="G10" s="92" t="s">
        <v>15</v>
      </c>
      <c r="H10" s="92"/>
    </row>
    <row r="11" ht="75" customHeight="1" spans="1:8">
      <c r="A11" s="16" t="s">
        <v>16</v>
      </c>
      <c r="B11" s="16"/>
      <c r="C11" s="16"/>
      <c r="D11" s="16"/>
      <c r="E11" s="13" t="s">
        <v>17</v>
      </c>
      <c r="F11" s="13"/>
      <c r="G11" s="13"/>
      <c r="H11" s="20"/>
    </row>
    <row r="12" ht="15" customHeight="1" spans="1:9">
      <c r="A12" s="12" t="s">
        <v>18</v>
      </c>
      <c r="B12" s="12"/>
      <c r="C12" s="12"/>
      <c r="D12" s="12"/>
      <c r="E12" s="17" t="s">
        <v>19</v>
      </c>
      <c r="F12" s="17"/>
      <c r="G12" s="21"/>
      <c r="H12" s="21"/>
      <c r="I12" s="105"/>
    </row>
    <row r="13" ht="15" customHeight="1" spans="1:9">
      <c r="A13" s="22" t="s">
        <v>20</v>
      </c>
      <c r="B13" s="23"/>
      <c r="C13" s="24"/>
      <c r="D13" s="24"/>
      <c r="E13" s="17" t="s">
        <v>21</v>
      </c>
      <c r="F13" s="17"/>
      <c r="G13" s="21"/>
      <c r="H13" s="21"/>
      <c r="I13" s="105"/>
    </row>
    <row r="14" ht="24" customHeight="1" spans="1:8">
      <c r="A14" s="16" t="s">
        <v>22</v>
      </c>
      <c r="B14" s="16"/>
      <c r="C14" s="16"/>
      <c r="D14" s="16"/>
      <c r="E14" s="16"/>
      <c r="F14" s="16"/>
      <c r="G14" s="16"/>
      <c r="H14" s="16"/>
    </row>
    <row r="15" ht="15" customHeight="1" spans="1:8">
      <c r="A15" s="27" t="s">
        <v>23</v>
      </c>
      <c r="B15" s="72"/>
      <c r="C15" s="27"/>
      <c r="D15" s="27"/>
      <c r="E15" s="27"/>
      <c r="F15" s="27"/>
      <c r="G15" s="27"/>
      <c r="H15" s="27"/>
    </row>
    <row r="16" s="81" customFormat="1" ht="15" customHeight="1" spans="1:8">
      <c r="A16" s="38" t="s">
        <v>24</v>
      </c>
      <c r="B16" s="93" t="s">
        <v>25</v>
      </c>
      <c r="C16" s="93" t="s">
        <v>26</v>
      </c>
      <c r="D16" s="93"/>
      <c r="E16" s="34" t="s">
        <v>27</v>
      </c>
      <c r="F16" s="34"/>
      <c r="G16" s="33" t="s">
        <v>28</v>
      </c>
      <c r="H16" s="38" t="s">
        <v>29</v>
      </c>
    </row>
    <row r="17" s="81" customFormat="1" ht="36.95" customHeight="1" spans="1:8">
      <c r="A17" s="32" t="s">
        <v>30</v>
      </c>
      <c r="B17" s="94" t="s">
        <v>31</v>
      </c>
      <c r="C17" s="35" t="s">
        <v>32</v>
      </c>
      <c r="D17" s="35"/>
      <c r="E17" s="32" t="s">
        <v>33</v>
      </c>
      <c r="F17" s="32"/>
      <c r="G17" s="37" t="s">
        <v>34</v>
      </c>
      <c r="H17" s="32" t="s">
        <v>35</v>
      </c>
    </row>
    <row r="18" s="55" customFormat="1" spans="1:8">
      <c r="A18" s="39">
        <v>1</v>
      </c>
      <c r="B18" s="40" t="s">
        <v>36</v>
      </c>
      <c r="C18" s="40" t="s">
        <v>37</v>
      </c>
      <c r="D18" s="40" t="s">
        <v>38</v>
      </c>
      <c r="E18" s="40">
        <v>10280</v>
      </c>
      <c r="F18" s="40" t="s">
        <v>39</v>
      </c>
      <c r="G18" s="95">
        <f t="shared" ref="G18:G53" si="0">H18/E18</f>
        <v>1.26150680933852</v>
      </c>
      <c r="H18" s="95">
        <v>12968.29</v>
      </c>
    </row>
    <row r="19" s="55" customFormat="1" spans="1:8">
      <c r="A19" s="39">
        <v>2</v>
      </c>
      <c r="B19" s="40" t="s">
        <v>40</v>
      </c>
      <c r="C19" s="40" t="s">
        <v>41</v>
      </c>
      <c r="D19" s="40" t="s">
        <v>42</v>
      </c>
      <c r="E19" s="40">
        <v>3</v>
      </c>
      <c r="F19" s="40" t="s">
        <v>43</v>
      </c>
      <c r="G19" s="95">
        <f t="shared" si="0"/>
        <v>276</v>
      </c>
      <c r="H19" s="95">
        <v>828</v>
      </c>
    </row>
    <row r="20" s="55" customFormat="1" ht="24" spans="1:8">
      <c r="A20" s="39">
        <v>3</v>
      </c>
      <c r="B20" s="40" t="s">
        <v>44</v>
      </c>
      <c r="C20" s="40" t="s">
        <v>45</v>
      </c>
      <c r="D20" s="40" t="s">
        <v>46</v>
      </c>
      <c r="E20" s="40">
        <v>1</v>
      </c>
      <c r="F20" s="40" t="s">
        <v>43</v>
      </c>
      <c r="G20" s="95">
        <f t="shared" si="0"/>
        <v>67.6</v>
      </c>
      <c r="H20" s="95">
        <v>67.6</v>
      </c>
    </row>
    <row r="21" s="55" customFormat="1" spans="1:8">
      <c r="A21" s="39">
        <v>4</v>
      </c>
      <c r="B21" s="40" t="s">
        <v>47</v>
      </c>
      <c r="C21" s="40" t="s">
        <v>48</v>
      </c>
      <c r="D21" s="40" t="s">
        <v>49</v>
      </c>
      <c r="E21" s="40">
        <v>13</v>
      </c>
      <c r="F21" s="40" t="s">
        <v>43</v>
      </c>
      <c r="G21" s="95">
        <f t="shared" si="0"/>
        <v>1290</v>
      </c>
      <c r="H21" s="95">
        <v>16770</v>
      </c>
    </row>
    <row r="22" s="55" customFormat="1" spans="1:8">
      <c r="A22" s="39">
        <v>5</v>
      </c>
      <c r="B22" s="40" t="s">
        <v>50</v>
      </c>
      <c r="C22" s="40" t="s">
        <v>51</v>
      </c>
      <c r="D22" s="40" t="s">
        <v>52</v>
      </c>
      <c r="E22" s="40">
        <v>5</v>
      </c>
      <c r="F22" s="40" t="s">
        <v>43</v>
      </c>
      <c r="G22" s="95">
        <f t="shared" si="0"/>
        <v>8.862</v>
      </c>
      <c r="H22" s="95">
        <v>44.31</v>
      </c>
    </row>
    <row r="23" s="55" customFormat="1" ht="24" spans="1:8">
      <c r="A23" s="39">
        <v>6</v>
      </c>
      <c r="B23" s="40" t="s">
        <v>53</v>
      </c>
      <c r="C23" s="40" t="s">
        <v>54</v>
      </c>
      <c r="D23" s="40" t="s">
        <v>55</v>
      </c>
      <c r="E23" s="40">
        <v>8</v>
      </c>
      <c r="F23" s="40" t="s">
        <v>56</v>
      </c>
      <c r="G23" s="95">
        <f t="shared" si="0"/>
        <v>628.43125</v>
      </c>
      <c r="H23" s="95">
        <v>5027.45</v>
      </c>
    </row>
    <row r="24" s="55" customFormat="1" ht="48" spans="1:8">
      <c r="A24" s="39">
        <v>7</v>
      </c>
      <c r="B24" s="40" t="s">
        <v>57</v>
      </c>
      <c r="C24" s="40" t="s">
        <v>58</v>
      </c>
      <c r="D24" s="40" t="s">
        <v>59</v>
      </c>
      <c r="E24" s="40">
        <v>18</v>
      </c>
      <c r="F24" s="40" t="s">
        <v>43</v>
      </c>
      <c r="G24" s="95">
        <f t="shared" si="0"/>
        <v>60.6461111111111</v>
      </c>
      <c r="H24" s="95">
        <v>1091.63</v>
      </c>
    </row>
    <row r="25" s="55" customFormat="1" spans="1:8">
      <c r="A25" s="39">
        <v>8</v>
      </c>
      <c r="B25" s="40" t="s">
        <v>60</v>
      </c>
      <c r="C25" s="40" t="s">
        <v>61</v>
      </c>
      <c r="D25" s="40" t="s">
        <v>62</v>
      </c>
      <c r="E25" s="40">
        <v>75</v>
      </c>
      <c r="F25" s="40" t="s">
        <v>43</v>
      </c>
      <c r="G25" s="95">
        <f t="shared" si="0"/>
        <v>9.78586666666667</v>
      </c>
      <c r="H25" s="95">
        <v>733.94</v>
      </c>
    </row>
    <row r="26" s="55" customFormat="1" spans="1:8">
      <c r="A26" s="39">
        <v>9</v>
      </c>
      <c r="B26" s="40" t="s">
        <v>63</v>
      </c>
      <c r="C26" s="40" t="s">
        <v>64</v>
      </c>
      <c r="D26" s="40" t="s">
        <v>65</v>
      </c>
      <c r="E26" s="40">
        <v>9</v>
      </c>
      <c r="F26" s="40" t="s">
        <v>43</v>
      </c>
      <c r="G26" s="95">
        <f t="shared" si="0"/>
        <v>78.4</v>
      </c>
      <c r="H26" s="95">
        <v>705.6</v>
      </c>
    </row>
    <row r="27" s="55" customFormat="1" spans="1:8">
      <c r="A27" s="39">
        <v>10</v>
      </c>
      <c r="B27" s="40" t="s">
        <v>66</v>
      </c>
      <c r="C27" s="40" t="s">
        <v>67</v>
      </c>
      <c r="D27" s="40" t="s">
        <v>68</v>
      </c>
      <c r="E27" s="40">
        <v>12</v>
      </c>
      <c r="F27" s="40" t="s">
        <v>43</v>
      </c>
      <c r="G27" s="95">
        <f t="shared" si="0"/>
        <v>819.055</v>
      </c>
      <c r="H27" s="95">
        <v>9828.66</v>
      </c>
    </row>
    <row r="28" s="55" customFormat="1" ht="24" spans="1:8">
      <c r="A28" s="39">
        <v>11</v>
      </c>
      <c r="B28" s="40" t="s">
        <v>57</v>
      </c>
      <c r="C28" s="40" t="s">
        <v>69</v>
      </c>
      <c r="D28" s="40" t="s">
        <v>70</v>
      </c>
      <c r="E28" s="40">
        <v>29</v>
      </c>
      <c r="F28" s="40" t="s">
        <v>43</v>
      </c>
      <c r="G28" s="95">
        <f t="shared" si="0"/>
        <v>583.341379310345</v>
      </c>
      <c r="H28" s="95">
        <v>16916.9</v>
      </c>
    </row>
    <row r="29" s="55" customFormat="1" ht="36" spans="1:8">
      <c r="A29" s="39">
        <v>12</v>
      </c>
      <c r="B29" s="40" t="s">
        <v>57</v>
      </c>
      <c r="C29" s="40" t="s">
        <v>71</v>
      </c>
      <c r="D29" s="40" t="s">
        <v>72</v>
      </c>
      <c r="E29" s="40">
        <v>30</v>
      </c>
      <c r="F29" s="40" t="s">
        <v>43</v>
      </c>
      <c r="G29" s="95">
        <f t="shared" si="0"/>
        <v>16.486</v>
      </c>
      <c r="H29" s="95">
        <v>494.58</v>
      </c>
    </row>
    <row r="30" s="55" customFormat="1" ht="24" spans="1:8">
      <c r="A30" s="39">
        <v>13</v>
      </c>
      <c r="B30" s="40" t="s">
        <v>57</v>
      </c>
      <c r="C30" s="40" t="s">
        <v>73</v>
      </c>
      <c r="D30" s="40" t="s">
        <v>74</v>
      </c>
      <c r="E30" s="40">
        <v>6</v>
      </c>
      <c r="F30" s="40" t="s">
        <v>43</v>
      </c>
      <c r="G30" s="95">
        <f t="shared" si="0"/>
        <v>50.3633333333333</v>
      </c>
      <c r="H30" s="95">
        <v>302.18</v>
      </c>
    </row>
    <row r="31" s="55" customFormat="1" spans="1:8">
      <c r="A31" s="39">
        <v>14</v>
      </c>
      <c r="B31" s="40" t="s">
        <v>57</v>
      </c>
      <c r="C31" s="40" t="s">
        <v>75</v>
      </c>
      <c r="D31" s="40" t="s">
        <v>76</v>
      </c>
      <c r="E31" s="40">
        <v>12</v>
      </c>
      <c r="F31" s="40" t="s">
        <v>43</v>
      </c>
      <c r="G31" s="95">
        <f t="shared" si="0"/>
        <v>587.890833333333</v>
      </c>
      <c r="H31" s="95">
        <v>7054.69</v>
      </c>
    </row>
    <row r="32" s="55" customFormat="1" ht="24" spans="1:8">
      <c r="A32" s="39">
        <v>15</v>
      </c>
      <c r="B32" s="40" t="s">
        <v>57</v>
      </c>
      <c r="C32" s="40" t="s">
        <v>77</v>
      </c>
      <c r="D32" s="40" t="s">
        <v>78</v>
      </c>
      <c r="E32" s="40">
        <v>6</v>
      </c>
      <c r="F32" s="40" t="s">
        <v>43</v>
      </c>
      <c r="G32" s="95">
        <f t="shared" si="0"/>
        <v>308.29</v>
      </c>
      <c r="H32" s="95">
        <v>1849.74</v>
      </c>
    </row>
    <row r="33" s="55" customFormat="1" ht="24" spans="1:8">
      <c r="A33" s="39">
        <v>16</v>
      </c>
      <c r="B33" s="40" t="s">
        <v>57</v>
      </c>
      <c r="C33" s="40" t="s">
        <v>79</v>
      </c>
      <c r="D33" s="40" t="s">
        <v>80</v>
      </c>
      <c r="E33" s="40">
        <v>3</v>
      </c>
      <c r="F33" s="40" t="s">
        <v>43</v>
      </c>
      <c r="G33" s="95">
        <f t="shared" si="0"/>
        <v>397.683333333333</v>
      </c>
      <c r="H33" s="95">
        <v>1193.05</v>
      </c>
    </row>
    <row r="34" s="55" customFormat="1" spans="1:8">
      <c r="A34" s="39">
        <v>17</v>
      </c>
      <c r="B34" s="40" t="s">
        <v>81</v>
      </c>
      <c r="C34" s="40" t="s">
        <v>82</v>
      </c>
      <c r="D34" s="40" t="s">
        <v>83</v>
      </c>
      <c r="E34" s="40">
        <v>300</v>
      </c>
      <c r="F34" s="40" t="s">
        <v>43</v>
      </c>
      <c r="G34" s="95">
        <f t="shared" si="0"/>
        <v>202.051266666667</v>
      </c>
      <c r="H34" s="95">
        <v>60615.38</v>
      </c>
    </row>
    <row r="35" s="55" customFormat="1" spans="1:8">
      <c r="A35" s="39">
        <v>18</v>
      </c>
      <c r="B35" s="40" t="s">
        <v>84</v>
      </c>
      <c r="C35" s="40" t="s">
        <v>85</v>
      </c>
      <c r="D35" s="40" t="s">
        <v>86</v>
      </c>
      <c r="E35" s="40">
        <v>255</v>
      </c>
      <c r="F35" s="40" t="s">
        <v>43</v>
      </c>
      <c r="G35" s="95">
        <f t="shared" si="0"/>
        <v>10.4114509803922</v>
      </c>
      <c r="H35" s="95">
        <v>2654.92</v>
      </c>
    </row>
    <row r="36" s="55" customFormat="1" spans="1:8">
      <c r="A36" s="39">
        <v>19</v>
      </c>
      <c r="B36" s="40">
        <v>6209300020</v>
      </c>
      <c r="C36" s="40" t="s">
        <v>87</v>
      </c>
      <c r="D36" s="40" t="s">
        <v>88</v>
      </c>
      <c r="E36" s="40">
        <v>7</v>
      </c>
      <c r="F36" s="40" t="s">
        <v>56</v>
      </c>
      <c r="G36" s="95">
        <f t="shared" si="0"/>
        <v>21.5385714285714</v>
      </c>
      <c r="H36" s="95">
        <v>150.77</v>
      </c>
    </row>
    <row r="37" s="55" customFormat="1" spans="1:8">
      <c r="A37" s="39">
        <v>20</v>
      </c>
      <c r="B37" s="40" t="s">
        <v>89</v>
      </c>
      <c r="C37" s="40" t="s">
        <v>90</v>
      </c>
      <c r="D37" s="40" t="s">
        <v>91</v>
      </c>
      <c r="E37" s="40">
        <v>500</v>
      </c>
      <c r="F37" s="40" t="s">
        <v>39</v>
      </c>
      <c r="G37" s="95">
        <f t="shared" si="0"/>
        <v>11.84616</v>
      </c>
      <c r="H37" s="95">
        <v>5923.08</v>
      </c>
    </row>
    <row r="38" s="55" customFormat="1" spans="1:8">
      <c r="A38" s="39">
        <v>22</v>
      </c>
      <c r="B38" s="40">
        <v>6307900010</v>
      </c>
      <c r="C38" s="40" t="s">
        <v>92</v>
      </c>
      <c r="D38" s="40" t="s">
        <v>93</v>
      </c>
      <c r="E38" s="40">
        <v>42000</v>
      </c>
      <c r="F38" s="40" t="s">
        <v>43</v>
      </c>
      <c r="G38" s="95">
        <f t="shared" si="0"/>
        <v>0.0384614285714286</v>
      </c>
      <c r="H38" s="95">
        <v>1615.38</v>
      </c>
    </row>
    <row r="39" s="55" customFormat="1" spans="1:8">
      <c r="A39" s="39">
        <v>23</v>
      </c>
      <c r="B39" s="40">
        <v>6114300090</v>
      </c>
      <c r="C39" s="40" t="s">
        <v>94</v>
      </c>
      <c r="D39" s="40" t="s">
        <v>95</v>
      </c>
      <c r="E39" s="40">
        <v>400</v>
      </c>
      <c r="F39" s="40" t="s">
        <v>43</v>
      </c>
      <c r="G39" s="95">
        <f t="shared" si="0"/>
        <v>4.615375</v>
      </c>
      <c r="H39" s="95">
        <v>1846.15</v>
      </c>
    </row>
    <row r="40" s="55" customFormat="1" spans="1:8">
      <c r="A40" s="39">
        <v>24</v>
      </c>
      <c r="B40" s="40">
        <v>6812990000</v>
      </c>
      <c r="C40" s="40" t="s">
        <v>96</v>
      </c>
      <c r="D40" s="40" t="s">
        <v>97</v>
      </c>
      <c r="E40" s="40">
        <v>400</v>
      </c>
      <c r="F40" s="40" t="s">
        <v>43</v>
      </c>
      <c r="G40" s="95">
        <f t="shared" si="0"/>
        <v>1.53845</v>
      </c>
      <c r="H40" s="95">
        <v>615.38</v>
      </c>
    </row>
    <row r="41" s="55" customFormat="1" spans="1:8">
      <c r="A41" s="39">
        <v>25</v>
      </c>
      <c r="B41" s="40">
        <v>9401611000</v>
      </c>
      <c r="C41" s="40" t="s">
        <v>98</v>
      </c>
      <c r="D41" s="40" t="s">
        <v>99</v>
      </c>
      <c r="E41" s="40">
        <v>16</v>
      </c>
      <c r="F41" s="40" t="s">
        <v>43</v>
      </c>
      <c r="G41" s="95">
        <f t="shared" si="0"/>
        <v>41</v>
      </c>
      <c r="H41" s="95">
        <v>656</v>
      </c>
    </row>
    <row r="42" s="55" customFormat="1" spans="1:8">
      <c r="A42" s="39">
        <v>28</v>
      </c>
      <c r="B42" s="40">
        <v>7326909000</v>
      </c>
      <c r="C42" s="40" t="s">
        <v>100</v>
      </c>
      <c r="D42" s="40" t="s">
        <v>101</v>
      </c>
      <c r="E42" s="40">
        <v>1</v>
      </c>
      <c r="F42" s="40" t="s">
        <v>102</v>
      </c>
      <c r="G42" s="95">
        <f t="shared" si="0"/>
        <v>9.3</v>
      </c>
      <c r="H42" s="95">
        <v>9.3</v>
      </c>
    </row>
    <row r="43" s="55" customFormat="1" spans="1:8">
      <c r="A43" s="39">
        <v>29</v>
      </c>
      <c r="B43" s="40">
        <v>9404909000</v>
      </c>
      <c r="C43" s="40" t="s">
        <v>103</v>
      </c>
      <c r="D43" s="40" t="s">
        <v>104</v>
      </c>
      <c r="E43" s="40">
        <v>10</v>
      </c>
      <c r="F43" s="40" t="s">
        <v>43</v>
      </c>
      <c r="G43" s="95">
        <f t="shared" si="0"/>
        <v>11</v>
      </c>
      <c r="H43" s="95">
        <v>110</v>
      </c>
    </row>
    <row r="44" s="55" customFormat="1" spans="1:8">
      <c r="A44" s="39">
        <v>30</v>
      </c>
      <c r="B44" s="40">
        <v>9401711000</v>
      </c>
      <c r="C44" s="40" t="s">
        <v>105</v>
      </c>
      <c r="D44" s="40" t="s">
        <v>106</v>
      </c>
      <c r="E44" s="40">
        <v>20</v>
      </c>
      <c r="F44" s="40" t="s">
        <v>43</v>
      </c>
      <c r="G44" s="95">
        <f t="shared" si="0"/>
        <v>29</v>
      </c>
      <c r="H44" s="95">
        <v>580</v>
      </c>
    </row>
    <row r="45" s="55" customFormat="1" spans="1:8">
      <c r="A45" s="39">
        <v>31</v>
      </c>
      <c r="B45" s="40">
        <v>8536690000</v>
      </c>
      <c r="C45" s="40" t="s">
        <v>107</v>
      </c>
      <c r="D45" s="40" t="s">
        <v>108</v>
      </c>
      <c r="E45" s="40">
        <v>50</v>
      </c>
      <c r="F45" s="40" t="s">
        <v>43</v>
      </c>
      <c r="G45" s="95">
        <f t="shared" si="0"/>
        <v>8.67</v>
      </c>
      <c r="H45" s="95">
        <v>433.5</v>
      </c>
    </row>
    <row r="46" s="55" customFormat="1" ht="24" spans="1:8">
      <c r="A46" s="39">
        <v>32</v>
      </c>
      <c r="B46" s="40">
        <v>6303122090</v>
      </c>
      <c r="C46" s="40" t="s">
        <v>109</v>
      </c>
      <c r="D46" s="40" t="s">
        <v>110</v>
      </c>
      <c r="E46" s="40">
        <v>170</v>
      </c>
      <c r="F46" s="40" t="s">
        <v>43</v>
      </c>
      <c r="G46" s="95">
        <f t="shared" si="0"/>
        <v>28.39</v>
      </c>
      <c r="H46" s="95">
        <v>4826.3</v>
      </c>
    </row>
    <row r="47" s="55" customFormat="1" ht="24" spans="1:8">
      <c r="A47" s="39">
        <v>33</v>
      </c>
      <c r="B47" s="40">
        <v>6303122090</v>
      </c>
      <c r="C47" s="40" t="s">
        <v>111</v>
      </c>
      <c r="D47" s="40" t="s">
        <v>112</v>
      </c>
      <c r="E47" s="40">
        <v>5</v>
      </c>
      <c r="F47" s="40" t="s">
        <v>43</v>
      </c>
      <c r="G47" s="95">
        <f t="shared" si="0"/>
        <v>15.77</v>
      </c>
      <c r="H47" s="95">
        <v>78.85</v>
      </c>
    </row>
    <row r="48" s="55" customFormat="1" ht="13" customHeight="1" spans="1:8">
      <c r="A48" s="39">
        <v>34</v>
      </c>
      <c r="B48" s="40">
        <v>9404909000</v>
      </c>
      <c r="C48" s="40" t="s">
        <v>113</v>
      </c>
      <c r="D48" s="40" t="s">
        <v>114</v>
      </c>
      <c r="E48" s="40">
        <v>90</v>
      </c>
      <c r="F48" s="40" t="s">
        <v>43</v>
      </c>
      <c r="G48" s="95">
        <f t="shared" si="0"/>
        <v>27.6</v>
      </c>
      <c r="H48" s="95">
        <v>2484</v>
      </c>
    </row>
    <row r="49" s="55" customFormat="1" ht="14" customHeight="1" spans="1:8">
      <c r="A49" s="39">
        <v>35</v>
      </c>
      <c r="B49" s="40">
        <v>6302101000</v>
      </c>
      <c r="C49" s="40" t="s">
        <v>115</v>
      </c>
      <c r="D49" s="40" t="s">
        <v>116</v>
      </c>
      <c r="E49" s="40">
        <v>50</v>
      </c>
      <c r="F49" s="40" t="s">
        <v>43</v>
      </c>
      <c r="G49" s="95">
        <f t="shared" si="0"/>
        <v>3.94</v>
      </c>
      <c r="H49" s="95">
        <v>197</v>
      </c>
    </row>
    <row r="50" s="55" customFormat="1" ht="24" spans="1:8">
      <c r="A50" s="39">
        <v>36</v>
      </c>
      <c r="B50" s="40">
        <v>6302101000</v>
      </c>
      <c r="C50" s="40" t="s">
        <v>117</v>
      </c>
      <c r="D50" s="40" t="s">
        <v>118</v>
      </c>
      <c r="E50" s="40">
        <v>50</v>
      </c>
      <c r="F50" s="40" t="s">
        <v>43</v>
      </c>
      <c r="G50" s="95">
        <f t="shared" si="0"/>
        <v>26.81</v>
      </c>
      <c r="H50" s="95">
        <v>1340.5</v>
      </c>
    </row>
    <row r="51" s="55" customFormat="1" ht="24" spans="1:8">
      <c r="A51" s="39">
        <v>37</v>
      </c>
      <c r="B51" s="40">
        <v>6302101000</v>
      </c>
      <c r="C51" s="40" t="s">
        <v>119</v>
      </c>
      <c r="D51" s="40" t="s">
        <v>120</v>
      </c>
      <c r="E51" s="40">
        <v>50</v>
      </c>
      <c r="F51" s="40" t="s">
        <v>43</v>
      </c>
      <c r="G51" s="95">
        <f t="shared" si="0"/>
        <v>28.39</v>
      </c>
      <c r="H51" s="95">
        <v>1419.5</v>
      </c>
    </row>
    <row r="52" s="55" customFormat="1" spans="1:8">
      <c r="A52" s="39">
        <v>38</v>
      </c>
      <c r="B52" s="40">
        <v>9404904000</v>
      </c>
      <c r="C52" s="40" t="s">
        <v>121</v>
      </c>
      <c r="D52" s="40" t="s">
        <v>122</v>
      </c>
      <c r="E52" s="40">
        <v>10</v>
      </c>
      <c r="F52" s="40" t="s">
        <v>43</v>
      </c>
      <c r="G52" s="95">
        <f t="shared" si="0"/>
        <v>8.67</v>
      </c>
      <c r="H52" s="95">
        <v>86.7</v>
      </c>
    </row>
    <row r="53" s="55" customFormat="1" ht="14" customHeight="1" spans="1:8">
      <c r="A53" s="39">
        <v>39</v>
      </c>
      <c r="B53" s="40">
        <v>7326909000</v>
      </c>
      <c r="C53" s="40" t="s">
        <v>100</v>
      </c>
      <c r="D53" s="40" t="s">
        <v>101</v>
      </c>
      <c r="E53" s="40">
        <v>4</v>
      </c>
      <c r="F53" s="96" t="s">
        <v>102</v>
      </c>
      <c r="G53" s="95">
        <f t="shared" si="0"/>
        <v>8.13</v>
      </c>
      <c r="H53" s="95">
        <v>32.52</v>
      </c>
    </row>
    <row r="54" s="55" customFormat="1" ht="21" customHeight="1" spans="1:8">
      <c r="A54" s="39"/>
      <c r="B54" s="40"/>
      <c r="C54" s="40"/>
      <c r="D54" s="40"/>
      <c r="E54" s="40"/>
      <c r="F54" s="40"/>
      <c r="G54" s="95"/>
      <c r="H54" s="95"/>
    </row>
    <row r="55" s="55" customFormat="1" ht="21" customHeight="1" spans="1:8">
      <c r="A55" s="39"/>
      <c r="B55" s="40"/>
      <c r="C55" s="40"/>
      <c r="D55" s="40"/>
      <c r="E55" s="40"/>
      <c r="F55" s="40"/>
      <c r="G55" s="95"/>
      <c r="H55" s="95"/>
    </row>
    <row r="56" s="55" customFormat="1" ht="21" customHeight="1" spans="1:8">
      <c r="A56" s="39"/>
      <c r="B56" s="40"/>
      <c r="C56" s="40"/>
      <c r="D56" s="40"/>
      <c r="E56" s="40"/>
      <c r="F56" s="40"/>
      <c r="G56" s="95"/>
      <c r="H56" s="95"/>
    </row>
    <row r="57" s="55" customFormat="1" ht="21" customHeight="1" spans="1:8">
      <c r="A57" s="39"/>
      <c r="B57" s="40"/>
      <c r="C57" s="40"/>
      <c r="D57" s="40"/>
      <c r="E57" s="40"/>
      <c r="F57" s="40"/>
      <c r="G57" s="95"/>
      <c r="H57" s="95"/>
    </row>
    <row r="58" s="55" customFormat="1" ht="21" customHeight="1" spans="1:8">
      <c r="A58" s="39"/>
      <c r="B58" s="40"/>
      <c r="C58" s="40"/>
      <c r="D58" s="40"/>
      <c r="E58" s="40"/>
      <c r="F58" s="40"/>
      <c r="G58" s="95"/>
      <c r="H58" s="95"/>
    </row>
    <row r="59" s="55" customFormat="1" ht="21" customHeight="1" spans="1:8">
      <c r="A59" s="39"/>
      <c r="B59" s="40"/>
      <c r="C59" s="40"/>
      <c r="D59" s="40"/>
      <c r="E59" s="40"/>
      <c r="F59" s="40"/>
      <c r="G59" s="95"/>
      <c r="H59" s="95"/>
    </row>
    <row r="60" s="55" customFormat="1" ht="24.95" customHeight="1" spans="2:8">
      <c r="B60" s="56"/>
      <c r="C60" s="56"/>
      <c r="D60" s="56"/>
      <c r="E60" s="56"/>
      <c r="F60" s="56"/>
      <c r="G60" s="97"/>
      <c r="H60" s="97"/>
    </row>
    <row r="61" s="38" customFormat="1" ht="17.1" customHeight="1" spans="1:13">
      <c r="A61" s="72" t="s">
        <v>123</v>
      </c>
      <c r="B61" s="98"/>
      <c r="C61" s="61"/>
      <c r="D61" s="61"/>
      <c r="E61" s="72">
        <f>SUM(E18:E60)</f>
        <v>54898</v>
      </c>
      <c r="F61" s="72"/>
      <c r="G61" s="99"/>
      <c r="H61" s="99">
        <f>SUM(H18:H60)</f>
        <v>161551.85</v>
      </c>
      <c r="M61" s="106"/>
    </row>
    <row r="62" s="81" customFormat="1" ht="12.75" spans="2:8">
      <c r="B62" s="100"/>
      <c r="C62" s="66"/>
      <c r="D62" s="101"/>
      <c r="G62" s="102" t="s">
        <v>124</v>
      </c>
      <c r="H62" s="103"/>
    </row>
    <row r="63" s="81" customFormat="1" spans="2:13">
      <c r="B63" s="100"/>
      <c r="C63" s="66"/>
      <c r="D63" s="101"/>
      <c r="G63" s="102" t="s">
        <v>125</v>
      </c>
      <c r="H63" s="103">
        <v>15343.15</v>
      </c>
      <c r="M63" s="107"/>
    </row>
    <row r="64" s="81" customFormat="1" spans="2:13">
      <c r="B64" s="100"/>
      <c r="C64" s="66"/>
      <c r="D64" s="101"/>
      <c r="G64" s="102" t="s">
        <v>126</v>
      </c>
      <c r="H64" s="103"/>
      <c r="M64" s="107"/>
    </row>
    <row r="65" s="81" customFormat="1" spans="2:13">
      <c r="B65" s="108" t="s">
        <v>127</v>
      </c>
      <c r="C65" s="66"/>
      <c r="D65" s="101"/>
      <c r="G65" s="33" t="s">
        <v>128</v>
      </c>
      <c r="H65" s="109">
        <f>H61+H63</f>
        <v>176895</v>
      </c>
      <c r="M65" s="107"/>
    </row>
    <row r="66" s="81" customFormat="1" spans="2:14">
      <c r="B66" s="66" t="s">
        <v>129</v>
      </c>
      <c r="G66" s="110"/>
      <c r="H66" s="107"/>
      <c r="N66" s="107"/>
    </row>
    <row r="67" s="81" customFormat="1" spans="2:8">
      <c r="B67" s="100"/>
      <c r="G67" s="111">
        <f>H8</f>
        <v>44293</v>
      </c>
      <c r="H67" s="111"/>
    </row>
    <row r="68" s="81" customFormat="1" ht="12.75" spans="2:8">
      <c r="B68" s="100"/>
      <c r="C68" s="101"/>
      <c r="D68" s="101"/>
      <c r="G68" s="33"/>
      <c r="H68" s="33"/>
    </row>
    <row r="69" s="81" customFormat="1" ht="16.35" spans="1:9">
      <c r="A69" s="112"/>
      <c r="B69" s="112"/>
      <c r="C69" s="113"/>
      <c r="D69" s="113"/>
      <c r="E69" s="112"/>
      <c r="F69" s="113"/>
      <c r="G69" s="112"/>
      <c r="H69" s="112"/>
      <c r="I69" s="77"/>
    </row>
    <row r="70" spans="3:4">
      <c r="C70" s="114"/>
      <c r="D70" s="114"/>
    </row>
    <row r="71" spans="3:4">
      <c r="C71" s="114"/>
      <c r="D71" s="114"/>
    </row>
    <row r="72" spans="3:4">
      <c r="C72" s="114"/>
      <c r="D72" s="114"/>
    </row>
    <row r="73" spans="3:4">
      <c r="C73" s="114"/>
      <c r="D73" s="114"/>
    </row>
    <row r="74" spans="3:4">
      <c r="C74" s="114"/>
      <c r="D74" s="114"/>
    </row>
    <row r="75" spans="3:4">
      <c r="C75" s="114"/>
      <c r="D75" s="114"/>
    </row>
    <row r="76" spans="3:4">
      <c r="C76" s="114"/>
      <c r="D76" s="114"/>
    </row>
    <row r="77" spans="3:4">
      <c r="C77" s="114"/>
      <c r="D77" s="114"/>
    </row>
    <row r="78" spans="3:4">
      <c r="C78" s="114"/>
      <c r="D78" s="114"/>
    </row>
    <row r="79" spans="3:4">
      <c r="C79" s="114"/>
      <c r="D79" s="114"/>
    </row>
    <row r="80" spans="3:4">
      <c r="C80" s="114"/>
      <c r="D80" s="114"/>
    </row>
    <row r="81" spans="3:4">
      <c r="C81" s="114"/>
      <c r="D81" s="114"/>
    </row>
    <row r="82" spans="3:4">
      <c r="C82" s="114"/>
      <c r="D82" s="114"/>
    </row>
    <row r="83" spans="3:4">
      <c r="C83" s="114"/>
      <c r="D83" s="114"/>
    </row>
    <row r="84" spans="3:4">
      <c r="C84" s="114"/>
      <c r="D84" s="114"/>
    </row>
    <row r="85" spans="3:4">
      <c r="C85" s="114"/>
      <c r="D85" s="114"/>
    </row>
    <row r="86" spans="3:4">
      <c r="C86" s="114"/>
      <c r="D86" s="114"/>
    </row>
    <row r="87" spans="3:4">
      <c r="C87" s="114"/>
      <c r="D87" s="114"/>
    </row>
    <row r="88" spans="3:4">
      <c r="C88" s="114"/>
      <c r="D88" s="114"/>
    </row>
    <row r="89" spans="3:4">
      <c r="C89" s="114"/>
      <c r="D89" s="114"/>
    </row>
    <row r="90" spans="3:4">
      <c r="C90" s="114"/>
      <c r="D90" s="114"/>
    </row>
    <row r="91" spans="3:4">
      <c r="C91" s="114"/>
      <c r="D91" s="114"/>
    </row>
    <row r="92" spans="3:4">
      <c r="C92" s="114"/>
      <c r="D92" s="114"/>
    </row>
    <row r="93" spans="3:4">
      <c r="C93" s="114"/>
      <c r="D93" s="114"/>
    </row>
    <row r="94" spans="3:4">
      <c r="C94" s="114"/>
      <c r="D94" s="114"/>
    </row>
    <row r="95" spans="3:4">
      <c r="C95" s="114"/>
      <c r="D95" s="114"/>
    </row>
    <row r="96" spans="3:4">
      <c r="C96" s="114"/>
      <c r="D96" s="114"/>
    </row>
    <row r="97" spans="3:4">
      <c r="C97" s="114"/>
      <c r="D97" s="114"/>
    </row>
    <row r="98" spans="3:4">
      <c r="C98" s="114"/>
      <c r="D98" s="114"/>
    </row>
    <row r="99" spans="3:4">
      <c r="C99" s="114"/>
      <c r="D99" s="114"/>
    </row>
    <row r="100" spans="3:4">
      <c r="C100" s="114"/>
      <c r="D100" s="114"/>
    </row>
    <row r="101" spans="3:4">
      <c r="C101" s="114"/>
      <c r="D101" s="114"/>
    </row>
    <row r="102" spans="3:4">
      <c r="C102" s="114"/>
      <c r="D102" s="114"/>
    </row>
    <row r="103" spans="3:4">
      <c r="C103" s="114"/>
      <c r="D103" s="114"/>
    </row>
    <row r="104" spans="3:4">
      <c r="C104" s="114"/>
      <c r="D104" s="114"/>
    </row>
    <row r="105" spans="3:4">
      <c r="C105" s="114"/>
      <c r="D105" s="114"/>
    </row>
    <row r="106" spans="3:4">
      <c r="C106" s="114"/>
      <c r="D106" s="114"/>
    </row>
    <row r="107" spans="3:4">
      <c r="C107" s="114"/>
      <c r="D107" s="114"/>
    </row>
    <row r="108" spans="3:4">
      <c r="C108" s="114"/>
      <c r="D108" s="114"/>
    </row>
    <row r="109" spans="3:4">
      <c r="C109" s="114"/>
      <c r="D109" s="114"/>
    </row>
    <row r="110" spans="3:4">
      <c r="C110" s="114"/>
      <c r="D110" s="114"/>
    </row>
    <row r="111" spans="3:4">
      <c r="C111" s="114"/>
      <c r="D111" s="114"/>
    </row>
    <row r="112" spans="3:4">
      <c r="C112" s="114"/>
      <c r="D112" s="114"/>
    </row>
    <row r="113" spans="3:4">
      <c r="C113" s="114"/>
      <c r="D113" s="114"/>
    </row>
    <row r="114" spans="3:4">
      <c r="C114" s="114"/>
      <c r="D114" s="114"/>
    </row>
    <row r="115" spans="3:4">
      <c r="C115" s="114"/>
      <c r="D115" s="114"/>
    </row>
    <row r="116" spans="3:4">
      <c r="C116" s="114"/>
      <c r="D116" s="114"/>
    </row>
    <row r="117" spans="3:4">
      <c r="C117" s="114"/>
      <c r="D117" s="114"/>
    </row>
    <row r="118" spans="3:4">
      <c r="C118" s="114"/>
      <c r="D118" s="114"/>
    </row>
    <row r="119" spans="3:4">
      <c r="C119" s="114"/>
      <c r="D119" s="114"/>
    </row>
    <row r="120" spans="3:4">
      <c r="C120" s="114"/>
      <c r="D120" s="114"/>
    </row>
    <row r="121" spans="3:4">
      <c r="C121" s="114"/>
      <c r="D121" s="114"/>
    </row>
    <row r="122" spans="3:4">
      <c r="C122" s="114"/>
      <c r="D122" s="114"/>
    </row>
    <row r="123" spans="3:4">
      <c r="C123" s="114"/>
      <c r="D123" s="114"/>
    </row>
    <row r="124" spans="3:4">
      <c r="C124" s="114"/>
      <c r="D124" s="114"/>
    </row>
    <row r="125" spans="3:4">
      <c r="C125" s="114"/>
      <c r="D125" s="114"/>
    </row>
    <row r="126" spans="3:4">
      <c r="C126" s="114"/>
      <c r="D126" s="114"/>
    </row>
    <row r="127" spans="3:4">
      <c r="C127" s="114"/>
      <c r="D127" s="114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67:H6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66"/>
  <sheetViews>
    <sheetView topLeftCell="A40" workbookViewId="0">
      <selection activeCell="F58" sqref="F58"/>
    </sheetView>
  </sheetViews>
  <sheetFormatPr defaultColWidth="8.66666666666667" defaultRowHeight="10.8"/>
  <cols>
    <col min="1" max="1" width="8.5" style="2" customWidth="1"/>
    <col min="2" max="2" width="15.6666666666667" style="2" customWidth="1"/>
    <col min="3" max="3" width="13.6666666666667" style="2" customWidth="1"/>
    <col min="4" max="4" width="14.1666666666667" style="2" customWidth="1"/>
    <col min="5" max="5" width="13.6666666666667" style="2" customWidth="1"/>
    <col min="6" max="6" width="10.3333333333333" style="2" customWidth="1"/>
    <col min="7" max="7" width="10.1666666666667" style="2" customWidth="1"/>
    <col min="8" max="8" width="9.5" style="2" customWidth="1"/>
    <col min="9" max="9" width="12.6666666666667" style="2" customWidth="1"/>
    <col min="10" max="16384" width="8.66666666666667" style="2"/>
  </cols>
  <sheetData>
    <row r="1" ht="17.4" spans="1:9">
      <c r="A1" s="3" t="str">
        <f>清关发票!A1</f>
        <v>BEIJING MENERGY TRADING LIMITED</v>
      </c>
      <c r="B1" s="3"/>
      <c r="C1" s="3"/>
      <c r="D1" s="3"/>
      <c r="E1" s="4"/>
      <c r="F1" s="5"/>
      <c r="G1" s="3"/>
      <c r="H1" s="3"/>
      <c r="I1" s="3"/>
    </row>
    <row r="2" ht="36" customHeight="1" spans="1:9">
      <c r="A2" s="6" t="str">
        <f>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6"/>
      <c r="C2" s="6"/>
      <c r="D2" s="6"/>
      <c r="E2" s="7"/>
      <c r="F2" s="6"/>
      <c r="G2" s="6"/>
      <c r="H2" s="6"/>
      <c r="I2" s="6"/>
    </row>
    <row r="3" ht="17.4" spans="1:9">
      <c r="A3" s="8" t="str">
        <f>清关发票!A3</f>
        <v>北京众诚城商贸有限公司</v>
      </c>
      <c r="B3" s="3"/>
      <c r="C3" s="3"/>
      <c r="D3" s="3"/>
      <c r="E3" s="4"/>
      <c r="F3" s="5"/>
      <c r="G3" s="3"/>
      <c r="H3" s="3"/>
      <c r="I3" s="3"/>
    </row>
    <row r="4" ht="17.4" spans="1:9">
      <c r="A4" s="3" t="s">
        <v>130</v>
      </c>
      <c r="B4" s="3"/>
      <c r="C4" s="3"/>
      <c r="D4" s="3"/>
      <c r="E4" s="4"/>
      <c r="F4" s="5"/>
      <c r="G4" s="3"/>
      <c r="H4" s="3"/>
      <c r="I4" s="3"/>
    </row>
    <row r="5" ht="18.15" spans="1:9">
      <c r="A5" s="8" t="s">
        <v>131</v>
      </c>
      <c r="B5" s="3"/>
      <c r="C5" s="3"/>
      <c r="D5" s="3"/>
      <c r="E5" s="4"/>
      <c r="F5" s="5"/>
      <c r="G5" s="3"/>
      <c r="H5" s="3"/>
      <c r="I5" s="3"/>
    </row>
    <row r="6" ht="21" customHeight="1" spans="1:9">
      <c r="A6" s="9" t="s">
        <v>5</v>
      </c>
      <c r="B6" s="9"/>
      <c r="C6" s="9"/>
      <c r="D6" s="9"/>
      <c r="E6" s="10" t="s">
        <v>6</v>
      </c>
      <c r="F6" s="10"/>
      <c r="G6" s="11" t="s">
        <v>7</v>
      </c>
      <c r="H6" s="11"/>
      <c r="I6" s="11"/>
    </row>
    <row r="7" ht="20" customHeight="1" spans="1:9">
      <c r="A7" s="12" t="s">
        <v>8</v>
      </c>
      <c r="B7" s="12"/>
      <c r="C7" s="12"/>
      <c r="D7" s="12"/>
      <c r="E7" s="13" t="s">
        <v>9</v>
      </c>
      <c r="F7" s="13"/>
      <c r="G7" s="14" t="str">
        <f>G6</f>
        <v>JMBMT20210407S-39</v>
      </c>
      <c r="H7" s="14"/>
      <c r="I7" s="14"/>
    </row>
    <row r="8" ht="15" customHeight="1" spans="1:9">
      <c r="A8" s="15" t="s">
        <v>10</v>
      </c>
      <c r="B8" s="16"/>
      <c r="C8" s="16"/>
      <c r="D8" s="16"/>
      <c r="E8" s="17" t="s">
        <v>11</v>
      </c>
      <c r="F8" s="17"/>
      <c r="G8" s="17"/>
      <c r="H8" s="18">
        <v>44293</v>
      </c>
      <c r="I8" s="18"/>
    </row>
    <row r="9" ht="11.4" spans="1:9">
      <c r="A9" s="16" t="str">
        <f>[1]报关发票!A9</f>
        <v>FROM：SHANGHAI  OF CHINA</v>
      </c>
      <c r="B9" s="16"/>
      <c r="C9" s="16"/>
      <c r="D9" s="16"/>
      <c r="E9" s="17" t="s">
        <v>12</v>
      </c>
      <c r="F9" s="17"/>
      <c r="G9" s="17"/>
      <c r="H9" s="18">
        <f>H8</f>
        <v>44293</v>
      </c>
      <c r="I9" s="18"/>
    </row>
    <row r="10" ht="33" customHeight="1" spans="1:9">
      <c r="A10" s="12" t="s">
        <v>13</v>
      </c>
      <c r="B10" s="12"/>
      <c r="C10" s="12"/>
      <c r="D10" s="12"/>
      <c r="E10" s="19" t="s">
        <v>14</v>
      </c>
      <c r="F10" s="19"/>
      <c r="G10" s="18" t="s">
        <v>15</v>
      </c>
      <c r="H10" s="18"/>
      <c r="I10" s="18"/>
    </row>
    <row r="11" ht="60" customHeight="1" spans="1:9">
      <c r="A11" s="16" t="s">
        <v>16</v>
      </c>
      <c r="B11" s="16"/>
      <c r="C11" s="16"/>
      <c r="D11" s="16"/>
      <c r="E11" s="13" t="s">
        <v>17</v>
      </c>
      <c r="F11" s="13"/>
      <c r="G11" s="13"/>
      <c r="H11" s="20"/>
      <c r="I11" s="3"/>
    </row>
    <row r="12" ht="17.4" spans="1:9">
      <c r="A12" s="12" t="s">
        <v>18</v>
      </c>
      <c r="B12" s="12"/>
      <c r="C12" s="12"/>
      <c r="D12" s="12"/>
      <c r="E12" s="17" t="s">
        <v>19</v>
      </c>
      <c r="F12" s="17"/>
      <c r="G12" s="21"/>
      <c r="H12" s="21"/>
      <c r="I12" s="3"/>
    </row>
    <row r="13" ht="17.4" spans="1:9">
      <c r="A13" s="22" t="s">
        <v>20</v>
      </c>
      <c r="B13" s="23"/>
      <c r="C13" s="24"/>
      <c r="D13" s="24"/>
      <c r="E13" s="17" t="s">
        <v>21</v>
      </c>
      <c r="F13" s="17"/>
      <c r="G13" s="21"/>
      <c r="H13" s="21"/>
      <c r="I13" s="3"/>
    </row>
    <row r="14" ht="17.4" spans="1:9">
      <c r="A14" s="16" t="s">
        <v>22</v>
      </c>
      <c r="B14" s="16"/>
      <c r="C14" s="16"/>
      <c r="D14" s="16"/>
      <c r="E14" s="16"/>
      <c r="F14" s="16"/>
      <c r="G14" s="16"/>
      <c r="H14" s="16"/>
      <c r="I14" s="3"/>
    </row>
    <row r="15" ht="12.15" spans="1:9">
      <c r="A15" s="17" t="s">
        <v>23</v>
      </c>
      <c r="B15" s="17"/>
      <c r="C15" s="17"/>
      <c r="D15" s="17"/>
      <c r="E15" s="25"/>
      <c r="F15" s="26"/>
      <c r="G15" s="27"/>
      <c r="H15" s="27"/>
      <c r="I15" s="27"/>
    </row>
    <row r="16" ht="21" customHeight="1" spans="1:9">
      <c r="A16" s="28" t="s">
        <v>132</v>
      </c>
      <c r="B16" s="29" t="s">
        <v>26</v>
      </c>
      <c r="C16" s="29"/>
      <c r="D16" s="30" t="s">
        <v>133</v>
      </c>
      <c r="E16" s="31" t="s">
        <v>134</v>
      </c>
      <c r="F16" s="32" t="s">
        <v>135</v>
      </c>
      <c r="G16" s="33" t="s">
        <v>136</v>
      </c>
      <c r="H16" s="34" t="s">
        <v>27</v>
      </c>
      <c r="I16" s="34"/>
    </row>
    <row r="17" ht="30" customHeight="1" spans="1:9">
      <c r="A17" s="32" t="s">
        <v>30</v>
      </c>
      <c r="B17" s="35" t="s">
        <v>32</v>
      </c>
      <c r="C17" s="35"/>
      <c r="D17" s="36" t="s">
        <v>137</v>
      </c>
      <c r="E17" s="36" t="s">
        <v>138</v>
      </c>
      <c r="F17" s="32" t="s">
        <v>139</v>
      </c>
      <c r="G17" s="37" t="s">
        <v>140</v>
      </c>
      <c r="H17" s="38" t="s">
        <v>33</v>
      </c>
      <c r="I17" s="38"/>
    </row>
    <row r="18" s="1" customFormat="1" ht="12" spans="1:9">
      <c r="A18" s="39">
        <v>1</v>
      </c>
      <c r="B18" s="40" t="s">
        <v>37</v>
      </c>
      <c r="C18" s="40" t="s">
        <v>38</v>
      </c>
      <c r="D18" s="41">
        <v>7775</v>
      </c>
      <c r="E18" s="41">
        <v>7860</v>
      </c>
      <c r="F18" s="42">
        <v>4.804</v>
      </c>
      <c r="G18" s="43">
        <v>3</v>
      </c>
      <c r="H18" s="41">
        <v>10280</v>
      </c>
      <c r="I18" s="70" t="s">
        <v>39</v>
      </c>
    </row>
    <row r="19" s="1" customFormat="1" ht="12" spans="1:9">
      <c r="A19" s="39">
        <v>2</v>
      </c>
      <c r="B19" s="40" t="s">
        <v>41</v>
      </c>
      <c r="C19" s="40" t="s">
        <v>42</v>
      </c>
      <c r="D19" s="41">
        <v>22.5</v>
      </c>
      <c r="E19" s="44">
        <v>170.5</v>
      </c>
      <c r="F19" s="45">
        <v>0.627</v>
      </c>
      <c r="G19" s="46">
        <v>8</v>
      </c>
      <c r="H19" s="41">
        <v>3</v>
      </c>
      <c r="I19" s="70" t="s">
        <v>43</v>
      </c>
    </row>
    <row r="20" s="1" customFormat="1" ht="36" spans="1:9">
      <c r="A20" s="39">
        <v>3</v>
      </c>
      <c r="B20" s="40" t="s">
        <v>45</v>
      </c>
      <c r="C20" s="40" t="s">
        <v>46</v>
      </c>
      <c r="D20" s="41">
        <v>7</v>
      </c>
      <c r="E20" s="47"/>
      <c r="F20" s="48"/>
      <c r="G20" s="49"/>
      <c r="H20" s="41">
        <v>1</v>
      </c>
      <c r="I20" s="70" t="s">
        <v>43</v>
      </c>
    </row>
    <row r="21" s="1" customFormat="1" ht="24" spans="1:9">
      <c r="A21" s="39">
        <v>4</v>
      </c>
      <c r="B21" s="40" t="s">
        <v>48</v>
      </c>
      <c r="C21" s="40" t="s">
        <v>49</v>
      </c>
      <c r="D21" s="41">
        <v>133</v>
      </c>
      <c r="E21" s="50"/>
      <c r="F21" s="51"/>
      <c r="G21" s="52"/>
      <c r="H21" s="41">
        <v>13</v>
      </c>
      <c r="I21" s="70" t="s">
        <v>43</v>
      </c>
    </row>
    <row r="22" s="1" customFormat="1" ht="12" spans="1:9">
      <c r="A22" s="39">
        <v>5</v>
      </c>
      <c r="B22" s="40" t="s">
        <v>51</v>
      </c>
      <c r="C22" s="40" t="s">
        <v>52</v>
      </c>
      <c r="D22" s="41">
        <v>1.5</v>
      </c>
      <c r="E22" s="41">
        <v>2</v>
      </c>
      <c r="F22" s="42">
        <v>0.003</v>
      </c>
      <c r="G22" s="43">
        <v>1</v>
      </c>
      <c r="H22" s="41">
        <v>5</v>
      </c>
      <c r="I22" s="70" t="s">
        <v>43</v>
      </c>
    </row>
    <row r="23" s="1" customFormat="1" ht="24" spans="1:9">
      <c r="A23" s="39">
        <v>6</v>
      </c>
      <c r="B23" s="40" t="s">
        <v>54</v>
      </c>
      <c r="C23" s="40" t="s">
        <v>55</v>
      </c>
      <c r="D23" s="41">
        <v>656</v>
      </c>
      <c r="E23" s="41">
        <v>686</v>
      </c>
      <c r="F23" s="42">
        <v>1.392</v>
      </c>
      <c r="G23" s="43">
        <v>2</v>
      </c>
      <c r="H23" s="41">
        <v>8</v>
      </c>
      <c r="I23" s="70" t="s">
        <v>56</v>
      </c>
    </row>
    <row r="24" s="1" customFormat="1" ht="48" spans="1:9">
      <c r="A24" s="39">
        <v>7</v>
      </c>
      <c r="B24" s="40" t="s">
        <v>58</v>
      </c>
      <c r="C24" s="40" t="s">
        <v>59</v>
      </c>
      <c r="D24" s="41">
        <v>23.4</v>
      </c>
      <c r="E24" s="44">
        <v>178</v>
      </c>
      <c r="F24" s="45">
        <v>0.6</v>
      </c>
      <c r="G24" s="46">
        <v>1</v>
      </c>
      <c r="H24" s="41">
        <v>18</v>
      </c>
      <c r="I24" s="70" t="s">
        <v>43</v>
      </c>
    </row>
    <row r="25" s="1" customFormat="1" ht="12" spans="1:9">
      <c r="A25" s="39">
        <v>8</v>
      </c>
      <c r="B25" s="40" t="s">
        <v>61</v>
      </c>
      <c r="C25" s="40" t="s">
        <v>62</v>
      </c>
      <c r="D25" s="41">
        <v>7.5</v>
      </c>
      <c r="E25" s="47"/>
      <c r="F25" s="48"/>
      <c r="G25" s="49"/>
      <c r="H25" s="41">
        <v>75</v>
      </c>
      <c r="I25" s="70" t="s">
        <v>43</v>
      </c>
    </row>
    <row r="26" s="1" customFormat="1" ht="12" spans="1:9">
      <c r="A26" s="39">
        <v>9</v>
      </c>
      <c r="B26" s="40" t="s">
        <v>64</v>
      </c>
      <c r="C26" s="40" t="s">
        <v>65</v>
      </c>
      <c r="D26" s="41">
        <v>3.6</v>
      </c>
      <c r="E26" s="47"/>
      <c r="F26" s="48"/>
      <c r="G26" s="49"/>
      <c r="H26" s="41">
        <v>9</v>
      </c>
      <c r="I26" s="70" t="s">
        <v>43</v>
      </c>
    </row>
    <row r="27" s="1" customFormat="1" ht="12" spans="1:9">
      <c r="A27" s="39">
        <v>10</v>
      </c>
      <c r="B27" s="40" t="s">
        <v>67</v>
      </c>
      <c r="C27" s="40" t="s">
        <v>68</v>
      </c>
      <c r="D27" s="41">
        <v>69</v>
      </c>
      <c r="E27" s="47"/>
      <c r="F27" s="48"/>
      <c r="G27" s="49"/>
      <c r="H27" s="41">
        <v>12</v>
      </c>
      <c r="I27" s="70" t="s">
        <v>43</v>
      </c>
    </row>
    <row r="28" s="1" customFormat="1" ht="24" spans="1:9">
      <c r="A28" s="39">
        <v>11</v>
      </c>
      <c r="B28" s="40" t="s">
        <v>69</v>
      </c>
      <c r="C28" s="40" t="s">
        <v>70</v>
      </c>
      <c r="D28" s="41">
        <v>49.5</v>
      </c>
      <c r="E28" s="47"/>
      <c r="F28" s="48"/>
      <c r="G28" s="49"/>
      <c r="H28" s="41">
        <v>29</v>
      </c>
      <c r="I28" s="70" t="s">
        <v>43</v>
      </c>
    </row>
    <row r="29" s="1" customFormat="1" ht="48" spans="1:9">
      <c r="A29" s="39">
        <v>12</v>
      </c>
      <c r="B29" s="40" t="s">
        <v>71</v>
      </c>
      <c r="C29" s="40" t="s">
        <v>72</v>
      </c>
      <c r="D29" s="41">
        <v>6.6</v>
      </c>
      <c r="E29" s="47"/>
      <c r="F29" s="48"/>
      <c r="G29" s="49"/>
      <c r="H29" s="41">
        <v>30</v>
      </c>
      <c r="I29" s="70" t="s">
        <v>43</v>
      </c>
    </row>
    <row r="30" s="1" customFormat="1" ht="24" spans="1:9">
      <c r="A30" s="39">
        <v>13</v>
      </c>
      <c r="B30" s="40" t="s">
        <v>73</v>
      </c>
      <c r="C30" s="40" t="s">
        <v>74</v>
      </c>
      <c r="D30" s="41">
        <v>1.8</v>
      </c>
      <c r="E30" s="47"/>
      <c r="F30" s="48"/>
      <c r="G30" s="49"/>
      <c r="H30" s="41">
        <v>6</v>
      </c>
      <c r="I30" s="70" t="s">
        <v>43</v>
      </c>
    </row>
    <row r="31" s="1" customFormat="1" ht="12" spans="1:9">
      <c r="A31" s="39">
        <v>14</v>
      </c>
      <c r="B31" s="40" t="s">
        <v>75</v>
      </c>
      <c r="C31" s="40" t="s">
        <v>76</v>
      </c>
      <c r="D31" s="41">
        <v>6</v>
      </c>
      <c r="E31" s="47"/>
      <c r="F31" s="48"/>
      <c r="G31" s="49"/>
      <c r="H31" s="41">
        <v>12</v>
      </c>
      <c r="I31" s="70" t="s">
        <v>43</v>
      </c>
    </row>
    <row r="32" s="1" customFormat="1" ht="24" spans="1:9">
      <c r="A32" s="39">
        <v>15</v>
      </c>
      <c r="B32" s="40" t="s">
        <v>77</v>
      </c>
      <c r="C32" s="40" t="s">
        <v>78</v>
      </c>
      <c r="D32" s="41">
        <v>3.6</v>
      </c>
      <c r="E32" s="47"/>
      <c r="F32" s="48"/>
      <c r="G32" s="49"/>
      <c r="H32" s="41">
        <v>6</v>
      </c>
      <c r="I32" s="70" t="s">
        <v>43</v>
      </c>
    </row>
    <row r="33" s="1" customFormat="1" ht="24" spans="1:9">
      <c r="A33" s="39">
        <v>16</v>
      </c>
      <c r="B33" s="40" t="s">
        <v>79</v>
      </c>
      <c r="C33" s="40" t="s">
        <v>80</v>
      </c>
      <c r="D33" s="41">
        <v>3</v>
      </c>
      <c r="E33" s="50"/>
      <c r="F33" s="51"/>
      <c r="G33" s="52"/>
      <c r="H33" s="41">
        <v>3</v>
      </c>
      <c r="I33" s="70" t="s">
        <v>43</v>
      </c>
    </row>
    <row r="34" s="1" customFormat="1" ht="24" spans="1:9">
      <c r="A34" s="39">
        <v>17</v>
      </c>
      <c r="B34" s="40" t="s">
        <v>82</v>
      </c>
      <c r="C34" s="40" t="s">
        <v>83</v>
      </c>
      <c r="D34" s="41">
        <v>9670</v>
      </c>
      <c r="E34" s="41">
        <v>9715</v>
      </c>
      <c r="F34" s="42">
        <v>4.665</v>
      </c>
      <c r="G34" s="43">
        <v>15</v>
      </c>
      <c r="H34" s="41">
        <v>300</v>
      </c>
      <c r="I34" s="70" t="s">
        <v>43</v>
      </c>
    </row>
    <row r="35" s="1" customFormat="1" ht="12" spans="1:9">
      <c r="A35" s="39">
        <v>18</v>
      </c>
      <c r="B35" s="40" t="s">
        <v>85</v>
      </c>
      <c r="C35" s="40" t="s">
        <v>86</v>
      </c>
      <c r="D35" s="41">
        <v>133</v>
      </c>
      <c r="E35" s="41">
        <v>158</v>
      </c>
      <c r="F35" s="42">
        <v>0.29</v>
      </c>
      <c r="G35" s="43">
        <v>1</v>
      </c>
      <c r="H35" s="41">
        <v>255</v>
      </c>
      <c r="I35" s="70" t="s">
        <v>43</v>
      </c>
    </row>
    <row r="36" s="1" customFormat="1" ht="12" spans="1:9">
      <c r="A36" s="39">
        <v>19</v>
      </c>
      <c r="B36" s="40" t="s">
        <v>87</v>
      </c>
      <c r="C36" s="40" t="s">
        <v>88</v>
      </c>
      <c r="D36" s="41">
        <v>29.8</v>
      </c>
      <c r="E36" s="41">
        <v>30.3</v>
      </c>
      <c r="F36" s="42">
        <v>0.073</v>
      </c>
      <c r="G36" s="43">
        <v>1</v>
      </c>
      <c r="H36" s="41">
        <v>7</v>
      </c>
      <c r="I36" s="70" t="s">
        <v>56</v>
      </c>
    </row>
    <row r="37" s="1" customFormat="1" ht="24" spans="1:9">
      <c r="A37" s="39">
        <v>20</v>
      </c>
      <c r="B37" s="40" t="s">
        <v>90</v>
      </c>
      <c r="C37" s="40" t="s">
        <v>91</v>
      </c>
      <c r="D37" s="41">
        <v>2015</v>
      </c>
      <c r="E37" s="41">
        <v>2252</v>
      </c>
      <c r="F37" s="42">
        <v>1.88</v>
      </c>
      <c r="G37" s="43">
        <v>5</v>
      </c>
      <c r="H37" s="41">
        <v>500</v>
      </c>
      <c r="I37" s="70" t="s">
        <v>39</v>
      </c>
    </row>
    <row r="38" s="1" customFormat="1" ht="12" spans="1:9">
      <c r="A38" s="39">
        <v>22</v>
      </c>
      <c r="B38" s="40" t="s">
        <v>92</v>
      </c>
      <c r="C38" s="40" t="s">
        <v>93</v>
      </c>
      <c r="D38" s="41">
        <v>300</v>
      </c>
      <c r="E38" s="41">
        <v>310</v>
      </c>
      <c r="F38" s="42">
        <v>2.399</v>
      </c>
      <c r="G38" s="43">
        <v>1</v>
      </c>
      <c r="H38" s="41">
        <v>42000</v>
      </c>
      <c r="I38" s="70" t="s">
        <v>43</v>
      </c>
    </row>
    <row r="39" s="1" customFormat="1" ht="12" spans="1:9">
      <c r="A39" s="39">
        <v>23</v>
      </c>
      <c r="B39" s="40" t="s">
        <v>94</v>
      </c>
      <c r="C39" s="40" t="s">
        <v>95</v>
      </c>
      <c r="D39" s="41">
        <v>115</v>
      </c>
      <c r="E39" s="41">
        <v>125</v>
      </c>
      <c r="F39" s="42">
        <v>1.284</v>
      </c>
      <c r="G39" s="43">
        <v>1</v>
      </c>
      <c r="H39" s="41">
        <v>400</v>
      </c>
      <c r="I39" s="70" t="s">
        <v>43</v>
      </c>
    </row>
    <row r="40" s="1" customFormat="1" ht="12" spans="1:9">
      <c r="A40" s="39">
        <v>24</v>
      </c>
      <c r="B40" s="40" t="s">
        <v>96</v>
      </c>
      <c r="C40" s="40" t="s">
        <v>97</v>
      </c>
      <c r="D40" s="41">
        <v>18</v>
      </c>
      <c r="E40" s="41">
        <v>19.6</v>
      </c>
      <c r="F40" s="42">
        <v>0.203</v>
      </c>
      <c r="G40" s="43">
        <v>4</v>
      </c>
      <c r="H40" s="41">
        <v>400</v>
      </c>
      <c r="I40" s="70" t="s">
        <v>43</v>
      </c>
    </row>
    <row r="41" s="1" customFormat="1" ht="12" spans="1:9">
      <c r="A41" s="39">
        <v>25</v>
      </c>
      <c r="B41" s="40" t="s">
        <v>98</v>
      </c>
      <c r="C41" s="40" t="s">
        <v>99</v>
      </c>
      <c r="D41" s="41">
        <v>160</v>
      </c>
      <c r="E41" s="44">
        <v>300</v>
      </c>
      <c r="F41" s="45">
        <v>3.47</v>
      </c>
      <c r="G41" s="46">
        <v>1</v>
      </c>
      <c r="H41" s="41">
        <v>16</v>
      </c>
      <c r="I41" s="70" t="s">
        <v>43</v>
      </c>
    </row>
    <row r="42" s="1" customFormat="1" ht="12" spans="1:9">
      <c r="A42" s="39">
        <v>28</v>
      </c>
      <c r="B42" s="40" t="s">
        <v>100</v>
      </c>
      <c r="C42" s="40" t="s">
        <v>101</v>
      </c>
      <c r="D42" s="41">
        <v>20</v>
      </c>
      <c r="E42" s="47"/>
      <c r="F42" s="48"/>
      <c r="G42" s="49"/>
      <c r="H42" s="41">
        <v>1</v>
      </c>
      <c r="I42" s="70" t="s">
        <v>102</v>
      </c>
    </row>
    <row r="43" s="1" customFormat="1" ht="12" spans="1:9">
      <c r="A43" s="39">
        <v>29</v>
      </c>
      <c r="B43" s="40" t="s">
        <v>103</v>
      </c>
      <c r="C43" s="40" t="s">
        <v>104</v>
      </c>
      <c r="D43" s="41">
        <v>70</v>
      </c>
      <c r="E43" s="50"/>
      <c r="F43" s="51"/>
      <c r="G43" s="52"/>
      <c r="H43" s="41">
        <v>10</v>
      </c>
      <c r="I43" s="70" t="s">
        <v>43</v>
      </c>
    </row>
    <row r="44" s="1" customFormat="1" ht="12" spans="1:9">
      <c r="A44" s="39">
        <v>30</v>
      </c>
      <c r="B44" s="40" t="s">
        <v>105</v>
      </c>
      <c r="C44" s="40" t="s">
        <v>106</v>
      </c>
      <c r="D44" s="41">
        <v>200</v>
      </c>
      <c r="E44" s="44">
        <v>280</v>
      </c>
      <c r="F44" s="45">
        <v>2.14</v>
      </c>
      <c r="G44" s="46">
        <v>1</v>
      </c>
      <c r="H44" s="41">
        <v>20</v>
      </c>
      <c r="I44" s="70" t="s">
        <v>43</v>
      </c>
    </row>
    <row r="45" s="1" customFormat="1" ht="12" spans="1:9">
      <c r="A45" s="39">
        <v>31</v>
      </c>
      <c r="B45" s="40" t="s">
        <v>107</v>
      </c>
      <c r="C45" s="40" t="s">
        <v>108</v>
      </c>
      <c r="D45" s="41">
        <v>30</v>
      </c>
      <c r="E45" s="50"/>
      <c r="F45" s="51"/>
      <c r="G45" s="52"/>
      <c r="H45" s="41">
        <v>50</v>
      </c>
      <c r="I45" s="70" t="s">
        <v>43</v>
      </c>
    </row>
    <row r="46" s="1" customFormat="1" ht="24" spans="1:9">
      <c r="A46" s="39">
        <v>32</v>
      </c>
      <c r="B46" s="40" t="s">
        <v>109</v>
      </c>
      <c r="C46" s="40" t="s">
        <v>110</v>
      </c>
      <c r="D46" s="41">
        <v>85</v>
      </c>
      <c r="E46" s="44">
        <v>550</v>
      </c>
      <c r="F46" s="45">
        <v>5.48</v>
      </c>
      <c r="G46" s="46">
        <v>1</v>
      </c>
      <c r="H46" s="41">
        <v>170</v>
      </c>
      <c r="I46" s="70" t="s">
        <v>43</v>
      </c>
    </row>
    <row r="47" s="1" customFormat="1" ht="24" spans="1:9">
      <c r="A47" s="39">
        <v>33</v>
      </c>
      <c r="B47" s="40" t="s">
        <v>111</v>
      </c>
      <c r="C47" s="40" t="s">
        <v>112</v>
      </c>
      <c r="D47" s="41">
        <v>4</v>
      </c>
      <c r="E47" s="47"/>
      <c r="F47" s="48"/>
      <c r="G47" s="49"/>
      <c r="H47" s="41">
        <v>5</v>
      </c>
      <c r="I47" s="70" t="s">
        <v>43</v>
      </c>
    </row>
    <row r="48" s="1" customFormat="1" ht="12" customHeight="1" spans="1:9">
      <c r="A48" s="39">
        <v>34</v>
      </c>
      <c r="B48" s="40" t="s">
        <v>113</v>
      </c>
      <c r="C48" s="40" t="s">
        <v>114</v>
      </c>
      <c r="D48" s="41">
        <v>180</v>
      </c>
      <c r="E48" s="47"/>
      <c r="F48" s="48"/>
      <c r="G48" s="49"/>
      <c r="H48" s="41">
        <v>90</v>
      </c>
      <c r="I48" s="70" t="s">
        <v>43</v>
      </c>
    </row>
    <row r="49" s="1" customFormat="1" ht="14" customHeight="1" spans="1:9">
      <c r="A49" s="39">
        <v>35</v>
      </c>
      <c r="B49" s="40" t="s">
        <v>115</v>
      </c>
      <c r="C49" s="40" t="s">
        <v>116</v>
      </c>
      <c r="D49" s="41">
        <v>50</v>
      </c>
      <c r="E49" s="47"/>
      <c r="F49" s="48"/>
      <c r="G49" s="49"/>
      <c r="H49" s="41">
        <v>50</v>
      </c>
      <c r="I49" s="70" t="s">
        <v>43</v>
      </c>
    </row>
    <row r="50" s="1" customFormat="1" ht="24" spans="1:9">
      <c r="A50" s="39">
        <v>36</v>
      </c>
      <c r="B50" s="40" t="s">
        <v>117</v>
      </c>
      <c r="C50" s="40" t="s">
        <v>118</v>
      </c>
      <c r="D50" s="41">
        <v>50</v>
      </c>
      <c r="E50" s="47"/>
      <c r="F50" s="48"/>
      <c r="G50" s="49"/>
      <c r="H50" s="41">
        <v>50</v>
      </c>
      <c r="I50" s="70" t="s">
        <v>43</v>
      </c>
    </row>
    <row r="51" s="1" customFormat="1" ht="24" spans="1:9">
      <c r="A51" s="39">
        <v>37</v>
      </c>
      <c r="B51" s="40" t="s">
        <v>119</v>
      </c>
      <c r="C51" s="40" t="s">
        <v>120</v>
      </c>
      <c r="D51" s="41">
        <v>25</v>
      </c>
      <c r="E51" s="47"/>
      <c r="F51" s="48"/>
      <c r="G51" s="49"/>
      <c r="H51" s="41">
        <v>50</v>
      </c>
      <c r="I51" s="70" t="s">
        <v>43</v>
      </c>
    </row>
    <row r="52" s="1" customFormat="1" ht="24" spans="1:9">
      <c r="A52" s="39">
        <v>38</v>
      </c>
      <c r="B52" s="40" t="s">
        <v>121</v>
      </c>
      <c r="C52" s="40" t="s">
        <v>122</v>
      </c>
      <c r="D52" s="41">
        <v>10</v>
      </c>
      <c r="E52" s="47"/>
      <c r="F52" s="48"/>
      <c r="G52" s="49"/>
      <c r="H52" s="41">
        <v>10</v>
      </c>
      <c r="I52" s="70" t="s">
        <v>43</v>
      </c>
    </row>
    <row r="53" s="1" customFormat="1" ht="15" customHeight="1" spans="1:9">
      <c r="A53" s="39">
        <v>39</v>
      </c>
      <c r="B53" s="40" t="s">
        <v>100</v>
      </c>
      <c r="C53" s="40" t="s">
        <v>101</v>
      </c>
      <c r="D53" s="41">
        <v>96</v>
      </c>
      <c r="E53" s="50"/>
      <c r="F53" s="51"/>
      <c r="G53" s="52"/>
      <c r="H53" s="41">
        <v>4</v>
      </c>
      <c r="I53" s="70" t="s">
        <v>102</v>
      </c>
    </row>
    <row r="54" s="1" customFormat="1" ht="21" customHeight="1" spans="1:9">
      <c r="A54" s="39"/>
      <c r="B54" s="40"/>
      <c r="C54" s="40"/>
      <c r="D54" s="41"/>
      <c r="E54" s="41"/>
      <c r="F54" s="53"/>
      <c r="G54" s="54"/>
      <c r="H54" s="41"/>
      <c r="I54" s="70"/>
    </row>
    <row r="55" s="1" customFormat="1" ht="21" customHeight="1" spans="1:9">
      <c r="A55" s="39"/>
      <c r="B55" s="40"/>
      <c r="C55" s="40"/>
      <c r="D55" s="41"/>
      <c r="E55" s="41"/>
      <c r="F55" s="53"/>
      <c r="G55" s="54"/>
      <c r="H55" s="41"/>
      <c r="I55" s="70"/>
    </row>
    <row r="56" s="1" customFormat="1" ht="21" customHeight="1" spans="1:9">
      <c r="A56" s="39"/>
      <c r="B56" s="40"/>
      <c r="C56" s="40"/>
      <c r="D56" s="41"/>
      <c r="E56" s="41"/>
      <c r="F56" s="53"/>
      <c r="G56" s="54"/>
      <c r="H56" s="41"/>
      <c r="I56" s="70"/>
    </row>
    <row r="57" s="1" customFormat="1" ht="21" customHeight="1" spans="1:9">
      <c r="A57" s="39"/>
      <c r="B57" s="40"/>
      <c r="C57" s="40"/>
      <c r="D57" s="41"/>
      <c r="E57" s="41"/>
      <c r="F57" s="53"/>
      <c r="G57" s="54"/>
      <c r="H57" s="41"/>
      <c r="I57" s="70"/>
    </row>
    <row r="58" s="1" customFormat="1" ht="21" customHeight="1" spans="1:9">
      <c r="A58" s="39"/>
      <c r="B58" s="40"/>
      <c r="C58" s="40"/>
      <c r="D58" s="41"/>
      <c r="E58" s="41"/>
      <c r="F58" s="42"/>
      <c r="G58" s="43"/>
      <c r="H58" s="41"/>
      <c r="I58" s="70"/>
    </row>
    <row r="59" ht="12" spans="1:9">
      <c r="A59" s="55"/>
      <c r="B59" s="56"/>
      <c r="C59" s="56"/>
      <c r="D59" s="57"/>
      <c r="E59" s="57"/>
      <c r="F59" s="58"/>
      <c r="G59" s="57"/>
      <c r="H59" s="59"/>
      <c r="I59" s="71"/>
    </row>
    <row r="60" ht="12.15" spans="1:9">
      <c r="A60" s="60" t="s">
        <v>123</v>
      </c>
      <c r="B60" s="61"/>
      <c r="C60" s="61"/>
      <c r="D60" s="62">
        <f t="shared" ref="D60:H60" si="0">SUM(D18:D59)</f>
        <v>22029.8</v>
      </c>
      <c r="E60" s="62">
        <f t="shared" si="0"/>
        <v>22636.4</v>
      </c>
      <c r="F60" s="62">
        <f t="shared" si="0"/>
        <v>29.31</v>
      </c>
      <c r="G60" s="63">
        <f t="shared" si="0"/>
        <v>46</v>
      </c>
      <c r="H60" s="62">
        <f t="shared" si="0"/>
        <v>54898</v>
      </c>
      <c r="I60" s="72"/>
    </row>
    <row r="61" ht="33" customHeight="1" spans="1:9">
      <c r="A61" s="64"/>
      <c r="B61" s="65"/>
      <c r="C61" s="56"/>
      <c r="D61" s="57"/>
      <c r="E61" s="57"/>
      <c r="F61" s="57"/>
      <c r="G61" s="55"/>
      <c r="H61" s="55"/>
      <c r="I61" s="57"/>
    </row>
    <row r="62" ht="18" customHeight="1" spans="1:9">
      <c r="A62" s="64"/>
      <c r="B62" s="56"/>
      <c r="C62" s="56"/>
      <c r="D62" s="57"/>
      <c r="E62" s="57"/>
      <c r="F62" s="57"/>
      <c r="G62" s="55"/>
      <c r="H62" s="55"/>
      <c r="I62" s="57"/>
    </row>
    <row r="63" ht="11.4" spans="1:9">
      <c r="A63" s="38"/>
      <c r="B63" s="66" t="s">
        <v>127</v>
      </c>
      <c r="C63" s="66"/>
      <c r="D63" s="67"/>
      <c r="E63" s="67"/>
      <c r="F63" s="67"/>
      <c r="G63" s="68"/>
      <c r="H63" s="68"/>
      <c r="I63" s="68"/>
    </row>
    <row r="64" ht="11.4" spans="1:9">
      <c r="A64" s="38"/>
      <c r="B64" s="66" t="s">
        <v>129</v>
      </c>
      <c r="C64" s="66"/>
      <c r="D64" s="67"/>
      <c r="E64" s="67"/>
      <c r="F64" s="69">
        <f>H9</f>
        <v>44293</v>
      </c>
      <c r="G64" s="69"/>
      <c r="H64" s="69"/>
      <c r="I64" s="69"/>
    </row>
    <row r="65" ht="12.75" spans="1:9">
      <c r="A65" s="73"/>
      <c r="B65" s="74"/>
      <c r="C65" s="74"/>
      <c r="D65" s="73"/>
      <c r="E65" s="75"/>
      <c r="F65" s="76"/>
      <c r="G65" s="73"/>
      <c r="H65" s="73"/>
      <c r="I65" s="73"/>
    </row>
    <row r="66" ht="16.35" spans="1:9">
      <c r="A66" s="77"/>
      <c r="B66" s="78"/>
      <c r="C66" s="78"/>
      <c r="D66" s="77"/>
      <c r="E66" s="79"/>
      <c r="F66" s="80"/>
      <c r="G66" s="77"/>
      <c r="H66" s="77"/>
      <c r="I66" s="77"/>
    </row>
  </sheetData>
  <autoFilter ref="A17:I58">
    <extLst/>
  </autoFilter>
  <mergeCells count="52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F10"/>
    <mergeCell ref="G10:I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I15"/>
    <mergeCell ref="B16:C16"/>
    <mergeCell ref="H16:I16"/>
    <mergeCell ref="B17:C17"/>
    <mergeCell ref="H17:I17"/>
    <mergeCell ref="D63:E63"/>
    <mergeCell ref="D64:E64"/>
    <mergeCell ref="F64:I64"/>
    <mergeCell ref="E19:E21"/>
    <mergeCell ref="E24:E33"/>
    <mergeCell ref="E41:E43"/>
    <mergeCell ref="E44:E45"/>
    <mergeCell ref="E46:E53"/>
    <mergeCell ref="F19:F21"/>
    <mergeCell ref="F24:F33"/>
    <mergeCell ref="F41:F43"/>
    <mergeCell ref="F44:F45"/>
    <mergeCell ref="F46:F53"/>
    <mergeCell ref="G19:G21"/>
    <mergeCell ref="G24:G33"/>
    <mergeCell ref="G41:G43"/>
    <mergeCell ref="G44:G45"/>
    <mergeCell ref="G46:G5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2021-04-08T02:09:52Z</dcterms:created>
  <dcterms:modified xsi:type="dcterms:W3CDTF">2021-04-08T02:09:59Z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