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75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箱单!$A$17:$I$19</definedName>
  </definedNames>
  <calcPr calcId="144525"/>
</workbook>
</file>

<file path=xl/sharedStrings.xml><?xml version="1.0" encoding="utf-8"?>
<sst xmlns="http://schemas.openxmlformats.org/spreadsheetml/2006/main" count="89" uniqueCount="59">
  <si>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</si>
  <si>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</si>
  <si>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</si>
  <si>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</si>
  <si>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JMBMT20210425S-48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</si>
  <si>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</si>
  <si>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</si>
  <si>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</si>
  <si>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</si>
  <si>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</si>
  <si>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</si>
  <si>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</si>
  <si>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</si>
  <si>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</si>
  <si>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</si>
  <si>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</si>
  <si>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</si>
  <si>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</si>
  <si>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</si>
  <si>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</si>
  <si>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</si>
  <si>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</si>
  <si>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</si>
  <si>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</si>
  <si>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</si>
  <si>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</si>
  <si>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</si>
  <si>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</si>
  <si>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</si>
  <si>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</si>
  <si>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</si>
  <si>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</si>
  <si>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</si>
  <si>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</si>
  <si>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铲运机及配件</t>
  </si>
  <si>
    <t>Loader and spare parts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</si>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</sst>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77" formatCode="#,##0.00_ "/>
    <numFmt numFmtId="178" formatCode="0.00_ "/>
    <numFmt numFmtId="179" formatCode="m/d/yyyy;@"/>
    <numFmt numFmtId="180" formatCode="[$-409]d/mmm/yy;@"/>
    <numFmt numFmtId="181" formatCode="0_ "/>
    <numFmt numFmtId="182" formatCode="[$-409]d\-mmm\-yy;@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VNI-Helve-Condense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6" borderId="7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0" fontId="32" fillId="22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0"/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0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8" fontId="13" fillId="0" borderId="0" xfId="0" applyNumberFormat="1" applyFont="1" applyFill="1" applyBorder="1" applyAlignment="1" applyProtection="1">
      <alignment vertical="top"/>
      <protection locked="0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vertical="center"/>
    </xf>
    <xf numFmtId="178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left" vertical="center"/>
    </xf>
    <xf numFmtId="178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vertical="center" wrapText="1"/>
    </xf>
    <xf numFmtId="0" fontId="14" fillId="0" borderId="4" xfId="50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8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2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 wrapText="1"/>
    </xf>
    <xf numFmtId="181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MBMT20210405S-35%20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箱单模板"/>
      <sheetName val="报关单"/>
      <sheetName val="报关发票"/>
      <sheetName val="箱单"/>
      <sheetName val="清关发票"/>
    </sheetNames>
    <sheetDataSet>
      <sheetData sheetId="0">
        <row r="2">
          <cell r="H2">
            <v>1</v>
          </cell>
          <cell r="I2" t="str">
            <v>台</v>
          </cell>
          <cell r="J2" t="str">
            <v>set</v>
          </cell>
          <cell r="K2" t="str">
            <v>84295100</v>
          </cell>
        </row>
        <row r="2">
          <cell r="P2">
            <v>541538.461538462</v>
          </cell>
        </row>
        <row r="2">
          <cell r="S2">
            <v>27140</v>
          </cell>
          <cell r="T2">
            <v>27140</v>
          </cell>
        </row>
        <row r="2">
          <cell r="X2">
            <v>58.8480984</v>
          </cell>
        </row>
        <row r="3">
          <cell r="H3">
            <v>1</v>
          </cell>
          <cell r="I3" t="str">
            <v>台</v>
          </cell>
          <cell r="J3" t="str">
            <v>set</v>
          </cell>
          <cell r="K3" t="str">
            <v>84295100</v>
          </cell>
        </row>
        <row r="3">
          <cell r="P3">
            <v>541538.461538462</v>
          </cell>
        </row>
        <row r="3">
          <cell r="S3">
            <v>27140</v>
          </cell>
          <cell r="T3">
            <v>27140</v>
          </cell>
        </row>
        <row r="3">
          <cell r="X3">
            <v>58.8480984</v>
          </cell>
        </row>
      </sheetData>
      <sheetData sheetId="1"/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28">
          <cell r="H28">
            <v>33846.1538461538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H8" sqref="H8:I8"/>
    </sheetView>
  </sheetViews>
  <sheetFormatPr defaultColWidth="7.7037037037037" defaultRowHeight="10.8"/>
  <cols>
    <col min="1" max="1" width="5.77777777777778" style="66" customWidth="1"/>
    <col min="2" max="2" width="12.1111111111111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">
        <v>4</v>
      </c>
      <c r="H6" s="74"/>
      <c r="I6" s="74"/>
    </row>
    <row r="7" ht="11.4" spans="1:9">
      <c r="A7" s="17" t="s">
        <v>5</v>
      </c>
      <c r="B7" s="17"/>
      <c r="C7" s="17"/>
      <c r="D7" s="17"/>
      <c r="E7" s="75" t="s">
        <v>6</v>
      </c>
      <c r="F7" s="75"/>
      <c r="G7" s="76" t="str">
        <f>G6</f>
        <v>JMBMT20210425S-48</v>
      </c>
      <c r="H7" s="19"/>
      <c r="I7" s="19"/>
    </row>
    <row r="8" ht="11.4" spans="1:9">
      <c r="A8" s="20"/>
      <c r="B8" s="21"/>
      <c r="C8" s="21"/>
      <c r="D8" s="21"/>
      <c r="E8" s="75" t="s">
        <v>7</v>
      </c>
      <c r="F8" s="75"/>
      <c r="G8" s="75"/>
      <c r="H8" s="77">
        <v>44311</v>
      </c>
      <c r="I8" s="77"/>
    </row>
    <row r="9" ht="11.4" spans="1:9">
      <c r="A9" s="21"/>
      <c r="B9" s="21"/>
      <c r="C9" s="21"/>
      <c r="D9" s="21"/>
      <c r="E9" s="75" t="s">
        <v>8</v>
      </c>
      <c r="F9" s="75"/>
      <c r="G9" s="75"/>
      <c r="H9" s="77">
        <f>H8</f>
        <v>44311</v>
      </c>
      <c r="I9" s="77"/>
    </row>
    <row r="10" ht="11.4" spans="1:9">
      <c r="A10" s="17" t="s">
        <v>9</v>
      </c>
      <c r="B10" s="17"/>
      <c r="C10" s="17"/>
      <c r="D10" s="17"/>
      <c r="E10" s="75" t="s">
        <v>10</v>
      </c>
      <c r="F10" s="75"/>
      <c r="G10" s="75"/>
      <c r="H10" s="77" t="s">
        <v>11</v>
      </c>
      <c r="I10" s="77"/>
    </row>
    <row r="11" ht="49" customHeight="1" spans="1:9">
      <c r="A11" s="21" t="s">
        <v>12</v>
      </c>
      <c r="B11" s="21"/>
      <c r="C11" s="21"/>
      <c r="D11" s="21"/>
      <c r="E11" s="78" t="s">
        <v>13</v>
      </c>
      <c r="F11" s="78"/>
      <c r="G11" s="78"/>
      <c r="H11" s="77" t="s">
        <v>11</v>
      </c>
      <c r="I11" s="77"/>
    </row>
    <row r="12" ht="13.2" spans="1:9">
      <c r="A12" s="21" t="s">
        <v>14</v>
      </c>
      <c r="B12" s="21"/>
      <c r="C12" s="21"/>
      <c r="D12" s="21"/>
      <c r="E12" s="75" t="s">
        <v>15</v>
      </c>
      <c r="F12" s="75"/>
      <c r="G12" s="79"/>
      <c r="H12" s="80"/>
      <c r="I12" s="80"/>
    </row>
    <row r="13" ht="13.2" spans="1:9">
      <c r="A13" s="21" t="s">
        <v>16</v>
      </c>
      <c r="B13" s="21"/>
      <c r="C13" s="21"/>
      <c r="D13" s="21"/>
      <c r="E13" s="75" t="s">
        <v>17</v>
      </c>
      <c r="F13" s="75"/>
      <c r="G13" s="79"/>
      <c r="H13" s="80"/>
      <c r="I13" s="80"/>
    </row>
    <row r="14" ht="11.4" spans="1:9">
      <c r="A14" s="22" t="s">
        <v>18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19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20</v>
      </c>
      <c r="B16" s="85" t="s">
        <v>21</v>
      </c>
      <c r="C16" s="85"/>
      <c r="D16" s="86" t="s">
        <v>22</v>
      </c>
      <c r="E16" s="87" t="s">
        <v>23</v>
      </c>
      <c r="F16" s="81" t="s">
        <v>24</v>
      </c>
      <c r="G16" s="87" t="s">
        <v>25</v>
      </c>
      <c r="H16" s="33" t="s">
        <v>26</v>
      </c>
      <c r="I16" s="33"/>
    </row>
    <row r="17" ht="22.8" spans="1:9">
      <c r="A17" s="35" t="s">
        <v>27</v>
      </c>
      <c r="B17" s="37" t="s">
        <v>28</v>
      </c>
      <c r="C17" s="37"/>
      <c r="D17" s="87" t="s">
        <v>29</v>
      </c>
      <c r="E17" s="87" t="s">
        <v>30</v>
      </c>
      <c r="F17" s="81" t="s">
        <v>31</v>
      </c>
      <c r="G17" s="81" t="s">
        <v>32</v>
      </c>
      <c r="H17" s="3" t="s">
        <v>33</v>
      </c>
      <c r="I17" s="3"/>
    </row>
    <row r="18" s="64" customFormat="1" ht="27" customHeight="1" spans="1:9">
      <c r="A18" s="39">
        <v>1</v>
      </c>
      <c r="B18" s="88" t="s">
        <v>34</v>
      </c>
      <c r="C18" s="40" t="s">
        <v>35</v>
      </c>
      <c r="D18" s="89">
        <f>[1]箱单模板!T2</f>
        <v>27140</v>
      </c>
      <c r="E18" s="89">
        <f>[1]箱单模板!S2</f>
        <v>27140</v>
      </c>
      <c r="F18" s="90">
        <f>[1]箱单模板!X2</f>
        <v>58.8480984</v>
      </c>
      <c r="G18" s="90">
        <v>2</v>
      </c>
      <c r="H18" s="89">
        <f>[1]箱单模板!H2</f>
        <v>1</v>
      </c>
      <c r="I18" s="41" t="str">
        <f>[1]箱单模板!I2</f>
        <v>台</v>
      </c>
    </row>
    <row r="19" s="64" customFormat="1" ht="30" customHeight="1" spans="1:9">
      <c r="A19" s="39">
        <v>2</v>
      </c>
      <c r="B19" s="88" t="s">
        <v>34</v>
      </c>
      <c r="C19" s="40" t="s">
        <v>35</v>
      </c>
      <c r="D19" s="89">
        <f>[1]箱单模板!T3</f>
        <v>27140</v>
      </c>
      <c r="E19" s="89">
        <f>[1]箱单模板!S3</f>
        <v>27140</v>
      </c>
      <c r="F19" s="90">
        <f>[1]箱单模板!X3</f>
        <v>58.8480984</v>
      </c>
      <c r="G19" s="90">
        <v>2</v>
      </c>
      <c r="H19" s="89">
        <f>[1]箱单模板!H3</f>
        <v>1</v>
      </c>
      <c r="I19" s="41" t="str">
        <f>[1]箱单模板!I3</f>
        <v>台</v>
      </c>
    </row>
    <row r="20" s="65" customFormat="1" ht="20" customHeight="1" spans="1:9">
      <c r="A20" s="39"/>
      <c r="B20" s="40"/>
      <c r="C20" s="40"/>
      <c r="D20" s="89"/>
      <c r="E20" s="89"/>
      <c r="F20" s="90"/>
      <c r="G20" s="90"/>
      <c r="H20" s="89"/>
      <c r="I20" s="41"/>
    </row>
    <row r="21" s="65" customFormat="1" ht="20" customHeight="1" spans="1:9">
      <c r="A21" s="39"/>
      <c r="B21" s="40"/>
      <c r="C21" s="91"/>
      <c r="D21" s="89"/>
      <c r="E21" s="89"/>
      <c r="F21" s="90"/>
      <c r="G21" s="90"/>
      <c r="H21" s="89"/>
      <c r="I21" s="41"/>
    </row>
    <row r="22" ht="20" customHeight="1" spans="1:9">
      <c r="A22" s="2"/>
      <c r="B22" s="92"/>
      <c r="C22" s="92"/>
      <c r="D22" s="93"/>
      <c r="E22" s="93"/>
      <c r="F22" s="93"/>
      <c r="G22" s="93"/>
      <c r="H22" s="94"/>
      <c r="I22" s="109"/>
    </row>
    <row r="23" ht="23.55" spans="1:9">
      <c r="A23" s="95" t="s">
        <v>36</v>
      </c>
      <c r="B23" s="44"/>
      <c r="C23" s="44"/>
      <c r="D23" s="96">
        <f t="shared" ref="D23:H23" si="0">SUM(D18:D22)</f>
        <v>54280</v>
      </c>
      <c r="E23" s="96">
        <f t="shared" si="0"/>
        <v>54280</v>
      </c>
      <c r="F23" s="96">
        <f t="shared" si="0"/>
        <v>117.6961968</v>
      </c>
      <c r="G23" s="96">
        <f t="shared" si="0"/>
        <v>4</v>
      </c>
      <c r="H23" s="96">
        <f t="shared" si="0"/>
        <v>2</v>
      </c>
      <c r="I23" s="31"/>
    </row>
    <row r="24" ht="33" customHeight="1" spans="1:9">
      <c r="A24" s="97"/>
      <c r="B24" s="98"/>
      <c r="C24" s="92"/>
      <c r="D24" s="93"/>
      <c r="E24" s="93"/>
      <c r="F24" s="93"/>
      <c r="G24" s="93"/>
      <c r="H24" s="2"/>
      <c r="I24" s="93"/>
    </row>
    <row r="25" ht="18" customHeight="1" spans="1:9">
      <c r="A25" s="97"/>
      <c r="B25" s="92"/>
      <c r="C25" s="92"/>
      <c r="D25" s="93"/>
      <c r="E25" s="93"/>
      <c r="F25" s="93"/>
      <c r="G25" s="93"/>
      <c r="H25" s="2"/>
      <c r="I25" s="93"/>
    </row>
    <row r="26" ht="11.4" spans="1:9">
      <c r="A26" s="3"/>
      <c r="B26" s="48" t="s">
        <v>37</v>
      </c>
      <c r="C26" s="48"/>
      <c r="D26" s="81"/>
      <c r="E26" s="81"/>
      <c r="F26" s="81"/>
      <c r="G26" s="99"/>
      <c r="H26" s="100"/>
      <c r="I26" s="100"/>
    </row>
    <row r="27" ht="11.4" spans="1:9">
      <c r="A27" s="3"/>
      <c r="B27" s="48" t="s">
        <v>38</v>
      </c>
      <c r="C27" s="48"/>
      <c r="D27" s="81"/>
      <c r="E27" s="81"/>
      <c r="F27" s="81">
        <f>H8</f>
        <v>44311</v>
      </c>
      <c r="G27" s="81"/>
      <c r="H27" s="101"/>
      <c r="I27" s="101"/>
    </row>
    <row r="28" ht="12.75" spans="1:9">
      <c r="A28" s="102"/>
      <c r="B28" s="103"/>
      <c r="C28" s="103"/>
      <c r="D28" s="102"/>
      <c r="E28" s="104"/>
      <c r="F28" s="105"/>
      <c r="G28" s="104"/>
      <c r="H28" s="102"/>
      <c r="I28" s="102"/>
    </row>
    <row r="29" ht="16.35" spans="1:9">
      <c r="A29" s="63"/>
      <c r="B29" s="106"/>
      <c r="C29" s="106"/>
      <c r="D29" s="63"/>
      <c r="E29" s="107"/>
      <c r="F29" s="108"/>
      <c r="G29" s="107"/>
      <c r="H29" s="63"/>
      <c r="I29" s="63"/>
    </row>
  </sheetData>
  <autoFilter ref="A17:I19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6:E26"/>
    <mergeCell ref="D27:E27"/>
    <mergeCell ref="F27:I27"/>
  </mergeCells>
  <pageMargins left="0.554861111111111" right="0.554861111111111" top="1" bottom="1" header="0.511805555555556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9"/>
  <sheetViews>
    <sheetView topLeftCell="A4" workbookViewId="0">
      <selection activeCell="J11" sqref="J11"/>
    </sheetView>
  </sheetViews>
  <sheetFormatPr defaultColWidth="10.6666666666667" defaultRowHeight="12"/>
  <cols>
    <col min="1" max="1" width="6.07407407407407" style="4" customWidth="1"/>
    <col min="2" max="2" width="11.3333333333333" style="5" customWidth="1"/>
    <col min="3" max="3" width="12.8888888888889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39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40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41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42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43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44</v>
      </c>
      <c r="F6" s="15"/>
      <c r="G6" s="16" t="s">
        <v>4</v>
      </c>
      <c r="H6" s="16"/>
      <c r="I6" s="18"/>
      <c r="J6" s="18"/>
    </row>
    <row r="7" ht="15.75" customHeight="1" spans="1:8">
      <c r="A7" s="17" t="s">
        <v>5</v>
      </c>
      <c r="B7" s="17"/>
      <c r="C7" s="17"/>
      <c r="D7" s="17"/>
      <c r="E7" s="18" t="s">
        <v>6</v>
      </c>
      <c r="F7" s="18"/>
      <c r="G7" s="19" t="str">
        <f>G6</f>
        <v>JMBMT20210425S-48</v>
      </c>
      <c r="H7" s="19"/>
    </row>
    <row r="8" ht="15.75" customHeight="1" spans="1:8">
      <c r="A8" s="20"/>
      <c r="B8" s="21"/>
      <c r="C8" s="21"/>
      <c r="D8" s="21"/>
      <c r="E8" s="22" t="s">
        <v>45</v>
      </c>
      <c r="F8" s="22"/>
      <c r="G8" s="22"/>
      <c r="H8" s="23">
        <v>44311</v>
      </c>
    </row>
    <row r="9" ht="15.75" customHeight="1" spans="1:8">
      <c r="A9" s="21"/>
      <c r="B9" s="21"/>
      <c r="C9" s="21"/>
      <c r="D9" s="21"/>
      <c r="E9" s="22" t="s">
        <v>8</v>
      </c>
      <c r="F9" s="22"/>
      <c r="G9" s="22"/>
      <c r="H9" s="23">
        <f>H8</f>
        <v>44311</v>
      </c>
    </row>
    <row r="10" ht="27" customHeight="1" spans="1:8">
      <c r="A10" s="17" t="s">
        <v>9</v>
      </c>
      <c r="B10" s="17"/>
      <c r="C10" s="17"/>
      <c r="D10" s="17"/>
      <c r="E10" s="24" t="s">
        <v>10</v>
      </c>
      <c r="F10" s="24"/>
      <c r="G10" s="25" t="s">
        <v>46</v>
      </c>
      <c r="H10" s="25"/>
    </row>
    <row r="11" ht="42" customHeight="1" spans="1:8">
      <c r="A11" s="21" t="s">
        <v>12</v>
      </c>
      <c r="B11" s="21"/>
      <c r="C11" s="21"/>
      <c r="D11" s="21"/>
      <c r="E11" s="18" t="s">
        <v>13</v>
      </c>
      <c r="F11" s="18"/>
      <c r="G11" s="18"/>
      <c r="H11" s="19" t="s">
        <v>11</v>
      </c>
    </row>
    <row r="12" ht="15" customHeight="1" spans="1:9">
      <c r="A12" s="17" t="s">
        <v>14</v>
      </c>
      <c r="B12" s="17"/>
      <c r="C12" s="17"/>
      <c r="D12" s="17"/>
      <c r="E12" s="22" t="s">
        <v>15</v>
      </c>
      <c r="F12" s="22"/>
      <c r="G12" s="26"/>
      <c r="H12" s="26"/>
      <c r="I12" s="61"/>
    </row>
    <row r="13" ht="15" customHeight="1" spans="1:9">
      <c r="A13" s="27" t="s">
        <v>16</v>
      </c>
      <c r="B13" s="28"/>
      <c r="C13" s="29"/>
      <c r="D13" s="29"/>
      <c r="E13" s="22" t="s">
        <v>17</v>
      </c>
      <c r="F13" s="22"/>
      <c r="G13" s="26"/>
      <c r="H13" s="26"/>
      <c r="I13" s="61"/>
    </row>
    <row r="14" ht="24" customHeight="1" spans="1:8">
      <c r="A14" s="21" t="s">
        <v>47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19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48</v>
      </c>
      <c r="B16" s="32" t="s">
        <v>49</v>
      </c>
      <c r="C16" s="32" t="s">
        <v>21</v>
      </c>
      <c r="D16" s="32"/>
      <c r="E16" s="33" t="s">
        <v>26</v>
      </c>
      <c r="F16" s="33"/>
      <c r="G16" s="34" t="s">
        <v>50</v>
      </c>
      <c r="H16" s="3" t="s">
        <v>51</v>
      </c>
    </row>
    <row r="17" s="1" customFormat="1" ht="36.95" customHeight="1" spans="1:8">
      <c r="A17" s="35" t="s">
        <v>27</v>
      </c>
      <c r="B17" s="36" t="s">
        <v>52</v>
      </c>
      <c r="C17" s="37" t="s">
        <v>28</v>
      </c>
      <c r="D17" s="37"/>
      <c r="E17" s="35" t="s">
        <v>33</v>
      </c>
      <c r="F17" s="35"/>
      <c r="G17" s="38" t="s">
        <v>53</v>
      </c>
      <c r="H17" s="35" t="s">
        <v>54</v>
      </c>
    </row>
    <row r="18" s="2" customFormat="1" ht="21" customHeight="1" spans="1:8">
      <c r="A18" s="39">
        <v>1</v>
      </c>
      <c r="B18" s="40" t="str">
        <f>[1]箱单模板!K2</f>
        <v>84295100</v>
      </c>
      <c r="C18" s="40" t="s">
        <v>34</v>
      </c>
      <c r="D18" s="40" t="s">
        <v>35</v>
      </c>
      <c r="E18" s="40">
        <f>[1]箱单模板!H2</f>
        <v>1</v>
      </c>
      <c r="F18" s="41" t="str">
        <f>[1]箱单模板!J2</f>
        <v>set</v>
      </c>
      <c r="G18" s="42">
        <f>H18/E18</f>
        <v>541538.461538462</v>
      </c>
      <c r="H18" s="42">
        <f>[1]箱单模板!P2</f>
        <v>541538.461538462</v>
      </c>
    </row>
    <row r="19" s="2" customFormat="1" ht="21" customHeight="1" spans="1:8">
      <c r="A19" s="39">
        <v>2</v>
      </c>
      <c r="B19" s="40" t="str">
        <f>[1]箱单模板!K3</f>
        <v>84295100</v>
      </c>
      <c r="C19" s="40" t="s">
        <v>34</v>
      </c>
      <c r="D19" s="40" t="s">
        <v>35</v>
      </c>
      <c r="E19" s="40">
        <f>[1]箱单模板!H3</f>
        <v>1</v>
      </c>
      <c r="F19" s="41" t="str">
        <f>[1]箱单模板!J3</f>
        <v>set</v>
      </c>
      <c r="G19" s="42">
        <f>H19/E19</f>
        <v>541538.461538462</v>
      </c>
      <c r="H19" s="42">
        <f>[1]箱单模板!P3</f>
        <v>541538.461538462</v>
      </c>
    </row>
    <row r="20" s="2" customFormat="1" ht="21" customHeight="1" spans="1:8">
      <c r="A20" s="39"/>
      <c r="B20" s="40"/>
      <c r="C20" s="40"/>
      <c r="D20" s="40"/>
      <c r="E20" s="40"/>
      <c r="F20" s="41"/>
      <c r="G20" s="42"/>
      <c r="H20" s="42"/>
    </row>
    <row r="21" s="2" customFormat="1" ht="21" customHeight="1" spans="1:8">
      <c r="A21" s="39"/>
      <c r="B21" s="40"/>
      <c r="C21" s="40"/>
      <c r="D21" s="40"/>
      <c r="E21" s="40"/>
      <c r="F21" s="40"/>
      <c r="G21" s="42"/>
      <c r="H21" s="42"/>
    </row>
    <row r="22" s="2" customFormat="1" ht="24.95" customHeight="1" spans="1:8">
      <c r="A22" s="39"/>
      <c r="B22" s="40"/>
      <c r="C22" s="40"/>
      <c r="D22" s="40"/>
      <c r="E22" s="40"/>
      <c r="F22" s="40"/>
      <c r="G22" s="42"/>
      <c r="H22" s="42"/>
    </row>
    <row r="23" s="3" customFormat="1" ht="17.1" customHeight="1" spans="1:13">
      <c r="A23" s="31" t="s">
        <v>36</v>
      </c>
      <c r="B23" s="43"/>
      <c r="C23" s="44"/>
      <c r="D23" s="44"/>
      <c r="E23" s="31">
        <f>SUM(E18:E22)</f>
        <v>2</v>
      </c>
      <c r="F23" s="31"/>
      <c r="G23" s="45"/>
      <c r="H23" s="46">
        <f>SUM(H18:H22)</f>
        <v>1083076.92307692</v>
      </c>
      <c r="M23" s="62"/>
    </row>
    <row r="24" s="1" customFormat="1" ht="12.75" spans="2:8">
      <c r="B24" s="47"/>
      <c r="C24" s="48"/>
      <c r="D24" s="49"/>
      <c r="G24" s="50" t="s">
        <v>55</v>
      </c>
      <c r="H24" s="51"/>
    </row>
    <row r="25" s="1" customFormat="1" spans="2:13">
      <c r="B25" s="47"/>
      <c r="C25" s="48"/>
      <c r="D25" s="49"/>
      <c r="G25" s="50" t="s">
        <v>56</v>
      </c>
      <c r="H25" s="51">
        <f>[1]报关发票!H28</f>
        <v>33846.1538461538</v>
      </c>
      <c r="M25" s="55"/>
    </row>
    <row r="26" s="1" customFormat="1" spans="2:13">
      <c r="B26" s="47"/>
      <c r="C26" s="48"/>
      <c r="D26" s="49"/>
      <c r="G26" s="50" t="s">
        <v>57</v>
      </c>
      <c r="H26" s="51">
        <f>[1]报关发票!H29</f>
        <v>0</v>
      </c>
      <c r="M26" s="55"/>
    </row>
    <row r="27" s="1" customFormat="1" spans="2:13">
      <c r="B27" s="52" t="s">
        <v>37</v>
      </c>
      <c r="C27" s="48"/>
      <c r="D27" s="49"/>
      <c r="G27" s="34" t="s">
        <v>58</v>
      </c>
      <c r="H27" s="53">
        <f>H23+H25+H26</f>
        <v>1116923.07692308</v>
      </c>
      <c r="M27" s="55"/>
    </row>
    <row r="28" s="1" customFormat="1" spans="2:14">
      <c r="B28" s="48" t="s">
        <v>38</v>
      </c>
      <c r="G28" s="54"/>
      <c r="H28" s="55"/>
      <c r="N28" s="55"/>
    </row>
    <row r="29" s="1" customFormat="1" spans="2:8">
      <c r="B29" s="47"/>
      <c r="G29" s="56">
        <f>H8</f>
        <v>44311</v>
      </c>
      <c r="H29" s="56"/>
    </row>
    <row r="30" s="1" customFormat="1" ht="12.75" spans="2:8">
      <c r="B30" s="47"/>
      <c r="C30" s="49"/>
      <c r="D30" s="49"/>
      <c r="G30" s="34"/>
      <c r="H30" s="34"/>
    </row>
    <row r="31" s="1" customFormat="1" ht="16.35" spans="1:9">
      <c r="A31" s="57"/>
      <c r="B31" s="57"/>
      <c r="C31" s="58"/>
      <c r="D31" s="58"/>
      <c r="E31" s="57"/>
      <c r="F31" s="58"/>
      <c r="G31" s="57"/>
      <c r="H31" s="57"/>
      <c r="I31" s="63"/>
    </row>
    <row r="32" spans="3:4">
      <c r="C32" s="59"/>
      <c r="D32" s="59"/>
    </row>
    <row r="33" spans="3:4">
      <c r="C33" s="59"/>
      <c r="D33" s="59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9:H29"/>
  </mergeCells>
  <pageMargins left="0.554861111111111" right="0.554861111111111" top="1" bottom="1" header="0.511805555555556" footer="0.511805555555556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DELL</cp:lastModifiedBy>
  <dcterms:created xsi:type="dcterms:W3CDTF">2021-03-26T09:52:00Z</dcterms:created>
  <dcterms:modified xsi:type="dcterms:W3CDTF">2021-04-25T11:52:49Z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CE18AECD31FF4C3FB2A80987AD235A91</vt:lpwstr>
  </property>
</Properties>
</file>