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500" windowHeight="10830"/>
  </bookViews>
  <sheets>
    <sheet name="Invoice" sheetId="2" r:id="rId1"/>
    <sheet name="Packing list" sheetId="1" r:id="rId2"/>
  </sheets>
  <externalReferences>
    <externalReference r:id="rId3"/>
    <externalReference r:id="rId4"/>
  </externalReferences>
  <definedNames>
    <definedName name="_xlnm._FilterDatabase" localSheetId="1" hidden="1">'Packing list'!$A$17:$I$27</definedName>
  </definedNames>
  <calcPr calcId="144525"/>
</workbook>
</file>

<file path=xl/sharedStrings.xml><?xml version="1.0" encoding="utf-8"?>
<sst xmlns="http://schemas.openxmlformats.org/spreadsheetml/2006/main" count="82" uniqueCount="58">
  <si>
    <t>BEIJING MENERGY TRADING LIMITED</t>
  </si>
  <si>
    <t>Add.: PROCUREMENT CENTER, 8F, JINCHENGXIN BUILDING, WUQUAN ROAD, FENGTAI DISTRICT,  Post code: 100070, BEIJING, CHINA                                                          
 Contact:Jie Wang        E-MAIL: wangjie@jchxmc.com      CELL PHONE:0086-13051885722</t>
  </si>
  <si>
    <t>北京众诚城商贸有限公司</t>
  </si>
  <si>
    <t>PROFORMA INVOICE</t>
  </si>
  <si>
    <r>
      <rPr>
        <b/>
        <u/>
        <sz val="16"/>
        <rFont val="宋体"/>
        <charset val="134"/>
      </rPr>
      <t>商业发票</t>
    </r>
  </si>
  <si>
    <t>项目名称：刚果金 KAMOA PROJECT</t>
  </si>
  <si>
    <r>
      <rPr>
        <b/>
        <sz val="9"/>
        <rFont val="宋体"/>
        <charset val="134"/>
      </rPr>
      <t>发票号</t>
    </r>
    <r>
      <rPr>
        <b/>
        <sz val="9"/>
        <rFont val="Times New Roman"/>
        <charset val="134"/>
      </rPr>
      <t>:</t>
    </r>
  </si>
  <si>
    <t>PROJECT: KAMOA PROJECT</t>
  </si>
  <si>
    <t>2) INVOICE NO.:</t>
  </si>
  <si>
    <t>由中国上海运至刚果共和国</t>
  </si>
  <si>
    <r>
      <rPr>
        <b/>
        <sz val="9"/>
        <rFont val="宋体"/>
        <charset val="134"/>
      </rPr>
      <t>日期</t>
    </r>
    <r>
      <rPr>
        <b/>
        <sz val="9"/>
        <rFont val="Times New Roman"/>
        <charset val="134"/>
      </rPr>
      <t>:</t>
    </r>
  </si>
  <si>
    <t>3) INVOICE DATE:</t>
  </si>
  <si>
    <t>TO: JIMOND MINING MANAGEMENT COMPANY SARL</t>
  </si>
  <si>
    <t>4) P.O.L.:</t>
  </si>
  <si>
    <t>SHANGHAI, CHINA</t>
  </si>
  <si>
    <t>ADDRESS: Kakula Site du projet | Kamoa Copper SA
Kolwezi  | The Democratic Republic of the Congo
Consignee: Raymon Zhang Cell: +243 821355338 E-mail: zhangran@jchxmc.com</t>
  </si>
  <si>
    <t>5) ORIGIN OF COUNTRY</t>
  </si>
  <si>
    <t>CHINA</t>
  </si>
  <si>
    <t>6) SHIPPING MARK: BMT</t>
  </si>
  <si>
    <t>7) VESSEL:</t>
  </si>
  <si>
    <t>8) TERMS: CPT</t>
  </si>
  <si>
    <t>9) B/L NO.:</t>
  </si>
  <si>
    <t>10) TOTAL AMOUNT:</t>
  </si>
  <si>
    <t>DETAILS AS FOLLOWING</t>
  </si>
  <si>
    <r>
      <rPr>
        <b/>
        <sz val="9"/>
        <rFont val="宋体"/>
        <charset val="134"/>
      </rPr>
      <t>序号</t>
    </r>
  </si>
  <si>
    <r>
      <rPr>
        <b/>
        <sz val="9"/>
        <rFont val="宋体"/>
        <charset val="134"/>
      </rPr>
      <t>商品编码</t>
    </r>
  </si>
  <si>
    <t>货物名称</t>
  </si>
  <si>
    <r>
      <rPr>
        <b/>
        <sz val="9"/>
        <rFont val="宋体"/>
        <charset val="134"/>
      </rPr>
      <t>数量</t>
    </r>
  </si>
  <si>
    <r>
      <rPr>
        <b/>
        <sz val="9"/>
        <rFont val="宋体"/>
        <charset val="134"/>
      </rPr>
      <t>单价</t>
    </r>
  </si>
  <si>
    <r>
      <rPr>
        <b/>
        <sz val="9"/>
        <rFont val="宋体"/>
        <charset val="134"/>
      </rPr>
      <t>总价</t>
    </r>
  </si>
  <si>
    <t>ITEM NO.</t>
  </si>
  <si>
    <t>HS CODE</t>
  </si>
  <si>
    <t>DESCRIPTION OF GOODS</t>
  </si>
  <si>
    <t>QTY</t>
  </si>
  <si>
    <t>UNIT PRICE(USD)
FOB</t>
  </si>
  <si>
    <t>AMOUNT (USD)
FOB</t>
  </si>
  <si>
    <t>TOTAL</t>
  </si>
  <si>
    <r>
      <rPr>
        <b/>
        <sz val="9"/>
        <rFont val="宋体"/>
        <charset val="134"/>
      </rPr>
      <t>其中</t>
    </r>
  </si>
  <si>
    <r>
      <rPr>
        <b/>
        <sz val="9"/>
        <rFont val="宋体"/>
        <charset val="134"/>
      </rPr>
      <t>运费</t>
    </r>
    <r>
      <rPr>
        <b/>
        <sz val="9"/>
        <rFont val="Times New Roman"/>
        <charset val="134"/>
      </rPr>
      <t>FREIGHT</t>
    </r>
  </si>
  <si>
    <r>
      <rPr>
        <b/>
        <sz val="9"/>
        <rFont val="宋体"/>
        <charset val="134"/>
      </rPr>
      <t>保费</t>
    </r>
    <r>
      <rPr>
        <b/>
        <sz val="9"/>
        <rFont val="Times New Roman"/>
        <charset val="134"/>
      </rPr>
      <t>INSURANCE</t>
    </r>
  </si>
  <si>
    <t>SIGNATURE:</t>
  </si>
  <si>
    <t>CPT</t>
  </si>
  <si>
    <t>DATE:</t>
  </si>
  <si>
    <t>2021/4/28</t>
  </si>
  <si>
    <t>LIST OF PACKAGES</t>
  </si>
  <si>
    <t>箱件清单</t>
  </si>
  <si>
    <t>发票号:</t>
  </si>
  <si>
    <r>
      <rPr>
        <b/>
        <sz val="9"/>
        <rFont val="Lingoes Unicode"/>
        <charset val="134"/>
      </rPr>
      <t>日期</t>
    </r>
    <r>
      <rPr>
        <b/>
        <sz val="9"/>
        <rFont val="Times New Roman"/>
        <charset val="134"/>
      </rPr>
      <t>:</t>
    </r>
  </si>
  <si>
    <t>10) TOTAL:</t>
  </si>
  <si>
    <r>
      <rPr>
        <b/>
        <sz val="9"/>
        <rFont val="Lingoes Unicode"/>
        <charset val="134"/>
      </rPr>
      <t>序号</t>
    </r>
  </si>
  <si>
    <r>
      <rPr>
        <b/>
        <sz val="9"/>
        <rFont val="Lingoes Unicode"/>
        <charset val="134"/>
      </rPr>
      <t>毛重</t>
    </r>
  </si>
  <si>
    <r>
      <rPr>
        <b/>
        <sz val="9"/>
        <rFont val="Lingoes Unicode"/>
        <charset val="134"/>
      </rPr>
      <t>净重</t>
    </r>
  </si>
  <si>
    <r>
      <rPr>
        <b/>
        <sz val="9"/>
        <rFont val="Lingoes Unicode"/>
        <charset val="134"/>
      </rPr>
      <t>体积</t>
    </r>
  </si>
  <si>
    <r>
      <rPr>
        <b/>
        <sz val="9"/>
        <rFont val="Lingoes Unicode"/>
        <charset val="134"/>
      </rPr>
      <t>包装件数</t>
    </r>
  </si>
  <si>
    <t>G.W.(KG)</t>
  </si>
  <si>
    <t>N. W.(KG)</t>
  </si>
  <si>
    <t>VOL. (CBM)</t>
  </si>
  <si>
    <t>NO. OF PKGS</t>
  </si>
</sst>
</file>

<file path=xl/styles.xml><?xml version="1.0" encoding="utf-8"?>
<styleSheet xmlns="http://schemas.openxmlformats.org/spreadsheetml/2006/main">
  <numFmts count="11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0.000_ "/>
    <numFmt numFmtId="177" formatCode="[$-409]d/mmm/yy;@"/>
    <numFmt numFmtId="178" formatCode="0.00_ "/>
    <numFmt numFmtId="179" formatCode="yyyy/m/d;@"/>
    <numFmt numFmtId="180" formatCode="0_ "/>
    <numFmt numFmtId="181" formatCode="0.00_);[Red]\(0.00\)"/>
    <numFmt numFmtId="182" formatCode="#,##0.00_ "/>
  </numFmts>
  <fonts count="37">
    <font>
      <sz val="11"/>
      <color indexed="8"/>
      <name val="宋体"/>
      <charset val="134"/>
      <scheme val="minor"/>
    </font>
    <font>
      <sz val="9"/>
      <name val="Times New Roman"/>
      <charset val="134"/>
    </font>
    <font>
      <sz val="9"/>
      <name val="宋体"/>
      <charset val="134"/>
    </font>
    <font>
      <b/>
      <sz val="14"/>
      <name val="Times New Roman"/>
      <charset val="134"/>
    </font>
    <font>
      <sz val="8"/>
      <name val="Times New Roman"/>
      <charset val="134"/>
    </font>
    <font>
      <b/>
      <sz val="14"/>
      <name val="宋体"/>
      <charset val="134"/>
    </font>
    <font>
      <b/>
      <sz val="9"/>
      <name val="宋体"/>
      <charset val="134"/>
    </font>
    <font>
      <b/>
      <sz val="9"/>
      <name val="Times New Roman"/>
      <charset val="134"/>
    </font>
    <font>
      <b/>
      <sz val="10"/>
      <name val="Times New Roman"/>
      <charset val="134"/>
    </font>
    <font>
      <sz val="12"/>
      <name val="Times New Roman"/>
      <charset val="134"/>
    </font>
    <font>
      <sz val="10"/>
      <name val="Times New Roman"/>
      <charset val="134"/>
    </font>
    <font>
      <b/>
      <sz val="16"/>
      <name val="Times New Roman"/>
      <charset val="134"/>
    </font>
    <font>
      <b/>
      <i/>
      <u/>
      <sz val="16"/>
      <name val="Times New Roman"/>
      <charset val="134"/>
    </font>
    <font>
      <b/>
      <u/>
      <sz val="16"/>
      <name val="Times New Roman"/>
      <charset val="134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0"/>
      <name val="VNI-Helve-Condense"/>
      <charset val="134"/>
    </font>
    <font>
      <b/>
      <sz val="9"/>
      <name val="Lingoes Unicode"/>
      <charset val="134"/>
    </font>
    <font>
      <b/>
      <u/>
      <sz val="16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51">
    <xf numFmtId="0" fontId="0" fillId="0" borderId="0">
      <alignment vertical="center"/>
    </xf>
    <xf numFmtId="42" fontId="18" fillId="0" borderId="0" applyFont="0" applyFill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27" fillId="20" borderId="10" applyNumberFormat="0" applyAlignment="0" applyProtection="0">
      <alignment vertical="center"/>
    </xf>
    <xf numFmtId="44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43" fontId="18" fillId="0" borderId="0" applyFont="0" applyFill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8" fillId="26" borderId="13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28" fillId="0" borderId="11" applyNumberFormat="0" applyFill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9" fillId="8" borderId="8" applyNumberFormat="0" applyAlignment="0" applyProtection="0">
      <alignment vertical="center"/>
    </xf>
    <xf numFmtId="0" fontId="33" fillId="8" borderId="10" applyNumberFormat="0" applyAlignment="0" applyProtection="0">
      <alignment vertical="center"/>
    </xf>
    <xf numFmtId="0" fontId="23" fillId="17" borderId="9" applyNumberFormat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34" fillId="0" borderId="0"/>
    <xf numFmtId="0" fontId="14" fillId="10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2" fillId="0" borderId="0">
      <alignment vertical="top"/>
      <protection locked="0"/>
    </xf>
  </cellStyleXfs>
  <cellXfs count="127">
    <xf numFmtId="0" fontId="0" fillId="0" borderId="0" xfId="0">
      <alignment vertical="center"/>
    </xf>
    <xf numFmtId="0" fontId="1" fillId="0" borderId="0" xfId="0" applyFont="1" applyFill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vertical="top"/>
      <protection locked="0"/>
    </xf>
    <xf numFmtId="176" fontId="2" fillId="0" borderId="0" xfId="0" applyNumberFormat="1" applyFont="1" applyFill="1" applyBorder="1" applyAlignment="1" applyProtection="1">
      <alignment vertical="top"/>
      <protection locked="0"/>
    </xf>
    <xf numFmtId="178" fontId="2" fillId="0" borderId="0" xfId="0" applyNumberFormat="1" applyFont="1" applyFill="1" applyBorder="1" applyAlignment="1" applyProtection="1">
      <alignment vertical="top"/>
      <protection locked="0"/>
    </xf>
    <xf numFmtId="0" fontId="2" fillId="0" borderId="0" xfId="0" applyFont="1" applyFill="1" applyBorder="1" applyAlignment="1" applyProtection="1">
      <alignment horizontal="center" vertical="top"/>
      <protection locked="0"/>
    </xf>
    <xf numFmtId="0" fontId="3" fillId="0" borderId="0" xfId="0" applyFont="1" applyFill="1" applyBorder="1" applyAlignment="1">
      <alignment horizontal="center" vertical="center"/>
    </xf>
    <xf numFmtId="178" fontId="3" fillId="0" borderId="0" xfId="0" applyNumberFormat="1" applyFont="1" applyFill="1" applyBorder="1" applyAlignment="1">
      <alignment horizontal="center" vertical="center"/>
    </xf>
    <xf numFmtId="176" fontId="3" fillId="0" borderId="0" xfId="0" applyNumberFormat="1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178" fontId="4" fillId="0" borderId="0" xfId="0" applyNumberFormat="1" applyFont="1" applyFill="1" applyBorder="1" applyAlignment="1">
      <alignment horizontal="center" vertical="center" wrapText="1"/>
    </xf>
    <xf numFmtId="176" fontId="4" fillId="0" borderId="0" xfId="0" applyNumberFormat="1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left" vertical="center"/>
    </xf>
    <xf numFmtId="178" fontId="7" fillId="0" borderId="1" xfId="0" applyNumberFormat="1" applyFont="1" applyFill="1" applyBorder="1" applyAlignment="1">
      <alignment horizontal="left" vertical="center"/>
    </xf>
    <xf numFmtId="176" fontId="7" fillId="0" borderId="1" xfId="0" applyNumberFormat="1" applyFont="1" applyFill="1" applyBorder="1" applyAlignment="1">
      <alignment horizontal="left" vertical="center"/>
    </xf>
    <xf numFmtId="178" fontId="7" fillId="0" borderId="1" xfId="0" applyNumberFormat="1" applyFont="1" applyFill="1" applyBorder="1" applyAlignment="1">
      <alignment horizontal="right" vertical="center" wrapText="1"/>
    </xf>
    <xf numFmtId="0" fontId="7" fillId="0" borderId="1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left" wrapText="1"/>
    </xf>
    <xf numFmtId="178" fontId="7" fillId="0" borderId="0" xfId="0" applyNumberFormat="1" applyFont="1" applyFill="1" applyBorder="1" applyAlignment="1">
      <alignment horizontal="left" vertical="center"/>
    </xf>
    <xf numFmtId="176" fontId="7" fillId="0" borderId="0" xfId="0" applyNumberFormat="1" applyFont="1" applyFill="1" applyBorder="1" applyAlignment="1">
      <alignment horizontal="left" vertical="center"/>
    </xf>
    <xf numFmtId="178" fontId="7" fillId="0" borderId="0" xfId="0" applyNumberFormat="1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6" fillId="0" borderId="0" xfId="0" applyFont="1" applyFill="1" applyBorder="1" applyAlignment="1">
      <alignment horizontal="left" vertical="center" wrapText="1"/>
    </xf>
    <xf numFmtId="0" fontId="7" fillId="0" borderId="0" xfId="0" applyFont="1" applyFill="1" applyBorder="1" applyAlignment="1">
      <alignment horizontal="left" vertical="center" wrapText="1"/>
    </xf>
    <xf numFmtId="177" fontId="7" fillId="0" borderId="0" xfId="0" applyNumberFormat="1" applyFont="1" applyFill="1" applyBorder="1" applyAlignment="1">
      <alignment horizontal="right" vertical="center" wrapText="1"/>
    </xf>
    <xf numFmtId="178" fontId="7" fillId="0" borderId="0" xfId="0" applyNumberFormat="1" applyFont="1" applyFill="1" applyBorder="1" applyAlignment="1">
      <alignment vertical="center"/>
    </xf>
    <xf numFmtId="176" fontId="7" fillId="0" borderId="0" xfId="0" applyNumberFormat="1" applyFont="1" applyFill="1" applyBorder="1" applyAlignment="1">
      <alignment vertical="center"/>
    </xf>
    <xf numFmtId="178" fontId="8" fillId="0" borderId="0" xfId="0" applyNumberFormat="1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center" vertical="center" wrapText="1"/>
    </xf>
    <xf numFmtId="176" fontId="7" fillId="0" borderId="0" xfId="0" applyNumberFormat="1" applyFont="1" applyFill="1" applyBorder="1" applyAlignment="1">
      <alignment horizontal="center" vertical="center" wrapText="1"/>
    </xf>
    <xf numFmtId="178" fontId="7" fillId="0" borderId="0" xfId="0" applyNumberFormat="1" applyFont="1" applyFill="1" applyBorder="1" applyAlignment="1">
      <alignment horizontal="center" vertical="center" wrapText="1"/>
    </xf>
    <xf numFmtId="178" fontId="7" fillId="0" borderId="2" xfId="0" applyNumberFormat="1" applyFont="1" applyFill="1" applyBorder="1" applyAlignment="1">
      <alignment horizontal="left" vertical="center"/>
    </xf>
    <xf numFmtId="176" fontId="7" fillId="0" borderId="2" xfId="0" applyNumberFormat="1" applyFont="1" applyFill="1" applyBorder="1" applyAlignment="1">
      <alignment horizontal="left" vertical="center" wrapText="1"/>
    </xf>
    <xf numFmtId="0" fontId="7" fillId="0" borderId="2" xfId="0" applyFont="1" applyFill="1" applyBorder="1" applyAlignment="1">
      <alignment horizontal="left" vertical="center"/>
    </xf>
    <xf numFmtId="0" fontId="7" fillId="0" borderId="3" xfId="0" applyFont="1" applyFill="1" applyBorder="1" applyAlignment="1">
      <alignment horizontal="center" vertical="center" wrapText="1"/>
    </xf>
    <xf numFmtId="0" fontId="7" fillId="0" borderId="3" xfId="0" applyNumberFormat="1" applyFont="1" applyFill="1" applyBorder="1" applyAlignment="1">
      <alignment horizontal="center" vertical="center" wrapText="1"/>
    </xf>
    <xf numFmtId="178" fontId="7" fillId="0" borderId="3" xfId="0" applyNumberFormat="1" applyFont="1" applyFill="1" applyBorder="1" applyAlignment="1">
      <alignment horizontal="center" vertical="center"/>
    </xf>
    <xf numFmtId="178" fontId="7" fillId="0" borderId="0" xfId="0" applyNumberFormat="1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7" fillId="0" borderId="0" xfId="0" applyNumberFormat="1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 wrapText="1"/>
    </xf>
    <xf numFmtId="0" fontId="1" fillId="0" borderId="4" xfId="0" applyNumberFormat="1" applyFont="1" applyFill="1" applyBorder="1" applyAlignment="1">
      <alignment vertical="center" wrapText="1"/>
    </xf>
    <xf numFmtId="178" fontId="1" fillId="0" borderId="4" xfId="0" applyNumberFormat="1" applyFont="1" applyFill="1" applyBorder="1" applyAlignment="1">
      <alignment vertical="center" wrapText="1"/>
    </xf>
    <xf numFmtId="176" fontId="1" fillId="0" borderId="5" xfId="0" applyNumberFormat="1" applyFont="1" applyFill="1" applyBorder="1" applyAlignment="1">
      <alignment horizontal="center" vertical="center" wrapText="1"/>
    </xf>
    <xf numFmtId="178" fontId="1" fillId="0" borderId="5" xfId="0" applyNumberFormat="1" applyFont="1" applyFill="1" applyBorder="1" applyAlignment="1">
      <alignment horizontal="center" vertical="center" wrapText="1"/>
    </xf>
    <xf numFmtId="180" fontId="1" fillId="0" borderId="4" xfId="0" applyNumberFormat="1" applyFont="1" applyFill="1" applyBorder="1" applyAlignment="1">
      <alignment vertical="center" wrapText="1"/>
    </xf>
    <xf numFmtId="176" fontId="1" fillId="0" borderId="6" xfId="0" applyNumberFormat="1" applyFont="1" applyFill="1" applyBorder="1" applyAlignment="1">
      <alignment horizontal="center" vertical="center" wrapText="1"/>
    </xf>
    <xf numFmtId="178" fontId="1" fillId="0" borderId="6" xfId="0" applyNumberFormat="1" applyFont="1" applyFill="1" applyBorder="1" applyAlignment="1">
      <alignment horizontal="center" vertical="center" wrapText="1"/>
    </xf>
    <xf numFmtId="176" fontId="1" fillId="0" borderId="4" xfId="0" applyNumberFormat="1" applyFont="1" applyFill="1" applyBorder="1" applyAlignment="1">
      <alignment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1" fillId="0" borderId="0" xfId="0" applyNumberFormat="1" applyFont="1" applyFill="1" applyBorder="1" applyAlignment="1">
      <alignment horizontal="center" vertical="center" wrapText="1"/>
    </xf>
    <xf numFmtId="178" fontId="1" fillId="0" borderId="0" xfId="0" applyNumberFormat="1" applyFont="1" applyFill="1" applyBorder="1" applyAlignment="1">
      <alignment horizontal="center" vertical="center" wrapText="1"/>
    </xf>
    <xf numFmtId="176" fontId="1" fillId="0" borderId="0" xfId="0" applyNumberFormat="1" applyFont="1" applyFill="1" applyBorder="1" applyAlignment="1">
      <alignment horizontal="center" vertical="center" wrapText="1"/>
    </xf>
    <xf numFmtId="180" fontId="1" fillId="0" borderId="0" xfId="0" applyNumberFormat="1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 wrapText="1"/>
    </xf>
    <xf numFmtId="0" fontId="7" fillId="0" borderId="2" xfId="0" applyNumberFormat="1" applyFont="1" applyFill="1" applyBorder="1" applyAlignment="1">
      <alignment horizontal="center" vertical="center" wrapText="1"/>
    </xf>
    <xf numFmtId="178" fontId="7" fillId="0" borderId="2" xfId="0" applyNumberFormat="1" applyFont="1" applyFill="1" applyBorder="1" applyAlignment="1">
      <alignment horizontal="center" vertical="center" wrapText="1"/>
    </xf>
    <xf numFmtId="176" fontId="7" fillId="0" borderId="2" xfId="0" applyNumberFormat="1" applyFont="1" applyFill="1" applyBorder="1" applyAlignment="1">
      <alignment horizontal="center" vertical="center" wrapText="1"/>
    </xf>
    <xf numFmtId="49" fontId="7" fillId="0" borderId="0" xfId="0" applyNumberFormat="1" applyFont="1" applyFill="1" applyBorder="1" applyAlignment="1">
      <alignment horizontal="center" vertical="center" wrapText="1"/>
    </xf>
    <xf numFmtId="0" fontId="1" fillId="0" borderId="3" xfId="0" applyNumberFormat="1" applyFont="1" applyFill="1" applyBorder="1" applyAlignment="1">
      <alignment horizontal="center" vertical="center" wrapText="1"/>
    </xf>
    <xf numFmtId="0" fontId="7" fillId="0" borderId="0" xfId="36" applyNumberFormat="1" applyFont="1" applyFill="1" applyBorder="1" applyAlignment="1">
      <alignment horizontal="center" vertical="center" wrapText="1"/>
    </xf>
    <xf numFmtId="178" fontId="7" fillId="0" borderId="0" xfId="36" applyNumberFormat="1" applyFont="1" applyFill="1" applyBorder="1" applyAlignment="1">
      <alignment horizontal="center" vertical="center" wrapText="1"/>
    </xf>
    <xf numFmtId="0" fontId="7" fillId="0" borderId="0" xfId="36" applyFont="1" applyFill="1" applyBorder="1" applyAlignment="1">
      <alignment horizontal="center" vertical="center" wrapText="1"/>
    </xf>
    <xf numFmtId="179" fontId="7" fillId="0" borderId="0" xfId="0" applyNumberFormat="1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/>
    </xf>
    <xf numFmtId="0" fontId="1" fillId="0" borderId="2" xfId="0" applyNumberFormat="1" applyFont="1" applyFill="1" applyBorder="1" applyAlignment="1">
      <alignment horizontal="center" vertical="center" wrapText="1"/>
    </xf>
    <xf numFmtId="178" fontId="1" fillId="0" borderId="2" xfId="0" applyNumberFormat="1" applyFont="1" applyFill="1" applyBorder="1" applyAlignment="1">
      <alignment horizontal="center" vertical="center"/>
    </xf>
    <xf numFmtId="176" fontId="1" fillId="0" borderId="2" xfId="0" applyNumberFormat="1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/>
    </xf>
    <xf numFmtId="0" fontId="9" fillId="0" borderId="0" xfId="0" applyNumberFormat="1" applyFont="1" applyFill="1" applyBorder="1" applyAlignment="1">
      <alignment horizontal="center" vertical="center" wrapText="1"/>
    </xf>
    <xf numFmtId="178" fontId="9" fillId="0" borderId="0" xfId="0" applyNumberFormat="1" applyFont="1" applyFill="1" applyBorder="1" applyAlignment="1">
      <alignment horizontal="center" vertical="center"/>
    </xf>
    <xf numFmtId="176" fontId="9" fillId="0" borderId="0" xfId="0" applyNumberFormat="1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177" fontId="7" fillId="0" borderId="0" xfId="0" applyNumberFormat="1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10" fillId="0" borderId="4" xfId="50" applyFont="1" applyFill="1" applyBorder="1" applyAlignment="1" applyProtection="1">
      <alignment horizontal="center" vertical="center" wrapText="1"/>
      <protection locked="0"/>
    </xf>
    <xf numFmtId="180" fontId="2" fillId="0" borderId="0" xfId="0" applyNumberFormat="1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/>
    <xf numFmtId="0" fontId="1" fillId="0" borderId="0" xfId="0" applyNumberFormat="1" applyFont="1" applyFill="1" applyBorder="1" applyAlignment="1">
      <alignment horizontal="center"/>
    </xf>
    <xf numFmtId="181" fontId="1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center"/>
    </xf>
    <xf numFmtId="0" fontId="7" fillId="0" borderId="1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vertical="center"/>
    </xf>
    <xf numFmtId="58" fontId="7" fillId="0" borderId="0" xfId="0" applyNumberFormat="1" applyFont="1" applyFill="1" applyBorder="1" applyAlignment="1">
      <alignment horizontal="right" vertical="center" wrapText="1"/>
    </xf>
    <xf numFmtId="0" fontId="7" fillId="0" borderId="0" xfId="0" applyFont="1" applyFill="1" applyAlignment="1">
      <alignment horizontal="left" vertical="center"/>
    </xf>
    <xf numFmtId="58" fontId="7" fillId="0" borderId="0" xfId="0" applyNumberFormat="1" applyFont="1" applyFill="1" applyAlignment="1">
      <alignment horizontal="right" vertical="center" wrapText="1"/>
    </xf>
    <xf numFmtId="0" fontId="8" fillId="0" borderId="0" xfId="0" applyFont="1" applyFill="1" applyBorder="1" applyAlignment="1">
      <alignment horizontal="right"/>
    </xf>
    <xf numFmtId="0" fontId="7" fillId="0" borderId="0" xfId="0" applyFont="1" applyFill="1" applyBorder="1" applyAlignment="1">
      <alignment horizontal="left"/>
    </xf>
    <xf numFmtId="0" fontId="7" fillId="0" borderId="0" xfId="0" applyFont="1" applyFill="1" applyBorder="1" applyAlignment="1">
      <alignment horizontal="center"/>
    </xf>
    <xf numFmtId="0" fontId="7" fillId="0" borderId="0" xfId="36" applyFont="1" applyFill="1" applyBorder="1" applyAlignment="1">
      <alignment horizontal="center" wrapText="1"/>
    </xf>
    <xf numFmtId="0" fontId="7" fillId="0" borderId="3" xfId="0" applyNumberFormat="1" applyFont="1" applyFill="1" applyBorder="1" applyAlignment="1">
      <alignment horizontal="center" vertical="center"/>
    </xf>
    <xf numFmtId="181" fontId="7" fillId="0" borderId="0" xfId="0" applyNumberFormat="1" applyFont="1" applyFill="1" applyBorder="1" applyAlignment="1">
      <alignment horizontal="center" vertical="center"/>
    </xf>
    <xf numFmtId="0" fontId="7" fillId="0" borderId="0" xfId="0" applyNumberFormat="1" applyFont="1" applyFill="1" applyBorder="1" applyAlignment="1">
      <alignment horizontal="center" vertical="center"/>
    </xf>
    <xf numFmtId="181" fontId="7" fillId="0" borderId="0" xfId="0" applyNumberFormat="1" applyFont="1" applyFill="1" applyBorder="1" applyAlignment="1">
      <alignment horizontal="center" vertical="center" wrapText="1"/>
    </xf>
    <xf numFmtId="0" fontId="1" fillId="0" borderId="4" xfId="0" applyNumberFormat="1" applyFont="1" applyFill="1" applyBorder="1" applyAlignment="1">
      <alignment horizontal="center" vertical="center" wrapText="1"/>
    </xf>
    <xf numFmtId="0" fontId="10" fillId="0" borderId="4" xfId="50" applyFont="1" applyFill="1" applyBorder="1" applyAlignment="1" applyProtection="1">
      <alignment horizontal="center" vertical="center" wrapText="1"/>
    </xf>
    <xf numFmtId="43" fontId="1" fillId="0" borderId="4" xfId="8" applyFont="1" applyFill="1" applyBorder="1" applyAlignment="1">
      <alignment horizontal="center" vertical="center" wrapText="1"/>
    </xf>
    <xf numFmtId="0" fontId="7" fillId="0" borderId="2" xfId="0" applyNumberFormat="1" applyFont="1" applyFill="1" applyBorder="1" applyAlignment="1">
      <alignment horizontal="center" vertical="center"/>
    </xf>
    <xf numFmtId="43" fontId="7" fillId="0" borderId="2" xfId="8" applyFont="1" applyFill="1" applyBorder="1" applyAlignment="1">
      <alignment horizontal="center" vertical="center"/>
    </xf>
    <xf numFmtId="43" fontId="7" fillId="2" borderId="2" xfId="8" applyFont="1" applyFill="1" applyBorder="1" applyAlignment="1">
      <alignment vertical="center"/>
    </xf>
    <xf numFmtId="0" fontId="1" fillId="0" borderId="0" xfId="0" applyNumberFormat="1" applyFont="1" applyFill="1" applyBorder="1" applyAlignment="1">
      <alignment horizontal="center" vertical="center"/>
    </xf>
    <xf numFmtId="0" fontId="7" fillId="0" borderId="0" xfId="36" applyNumberFormat="1" applyFont="1" applyFill="1" applyAlignment="1">
      <alignment horizontal="center" vertical="center" wrapText="1"/>
    </xf>
    <xf numFmtId="43" fontId="7" fillId="0" borderId="0" xfId="8" applyFont="1" applyFill="1" applyAlignment="1">
      <alignment horizontal="center" vertical="center"/>
    </xf>
    <xf numFmtId="43" fontId="1" fillId="2" borderId="0" xfId="8" applyFont="1" applyFill="1" applyAlignment="1">
      <alignment vertical="center"/>
    </xf>
    <xf numFmtId="0" fontId="7" fillId="0" borderId="0" xfId="36" applyNumberFormat="1" applyFont="1" applyFill="1" applyBorder="1" applyAlignment="1">
      <alignment horizontal="center" vertical="center"/>
    </xf>
    <xf numFmtId="182" fontId="7" fillId="2" borderId="0" xfId="0" applyNumberFormat="1" applyFont="1" applyFill="1" applyBorder="1" applyAlignment="1">
      <alignment vertical="center"/>
    </xf>
    <xf numFmtId="181" fontId="1" fillId="0" borderId="0" xfId="0" applyNumberFormat="1" applyFont="1" applyFill="1" applyBorder="1" applyAlignment="1">
      <alignment horizontal="center" vertical="center"/>
    </xf>
    <xf numFmtId="178" fontId="1" fillId="0" borderId="0" xfId="0" applyNumberFormat="1" applyFont="1" applyFill="1" applyBorder="1" applyAlignment="1">
      <alignment horizontal="center" vertical="center"/>
    </xf>
    <xf numFmtId="49" fontId="7" fillId="0" borderId="0" xfId="0" applyNumberFormat="1" applyFont="1" applyFill="1" applyBorder="1" applyAlignment="1">
      <alignment horizontal="center" vertical="center"/>
    </xf>
    <xf numFmtId="0" fontId="9" fillId="0" borderId="3" xfId="0" applyNumberFormat="1" applyFont="1" applyFill="1" applyBorder="1" applyAlignment="1">
      <alignment horizontal="center" vertical="center"/>
    </xf>
    <xf numFmtId="0" fontId="9" fillId="0" borderId="3" xfId="0" applyNumberFormat="1" applyFont="1" applyFill="1" applyBorder="1" applyAlignment="1">
      <alignment horizontal="center" vertical="center" wrapText="1"/>
    </xf>
    <xf numFmtId="0" fontId="1" fillId="0" borderId="0" xfId="0" applyNumberFormat="1" applyFont="1" applyFill="1" applyBorder="1" applyAlignment="1">
      <alignment horizontal="center" wrapText="1"/>
    </xf>
    <xf numFmtId="40" fontId="1" fillId="0" borderId="0" xfId="0" applyNumberFormat="1" applyFont="1" applyFill="1" applyBorder="1" applyAlignment="1"/>
    <xf numFmtId="0" fontId="8" fillId="0" borderId="0" xfId="0" applyFont="1" applyFill="1" applyBorder="1" applyAlignment="1"/>
    <xf numFmtId="40" fontId="7" fillId="0" borderId="0" xfId="0" applyNumberFormat="1" applyFont="1" applyFill="1" applyBorder="1" applyAlignment="1">
      <alignment horizontal="center"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Normal_BGIA_UBS" xfId="36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Normal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ouis-xu\&#36152;&#26131;&#37096;&#20849;&#20139;&#25991;&#20214;\2020&#24180;&#21018;&#26524;&#37329;\JMBMT20201102S-96-&#21018;&#26524;&#37329;-Kamoa&#39033;&#30446;\Kamoa&#25253;&#20851;&#21333;&#25454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kamoa&#27719;&#24635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汇总信息"/>
      <sheetName val="报关单"/>
      <sheetName val="报关发票"/>
      <sheetName val="报关箱单"/>
      <sheetName val="清关发票"/>
      <sheetName val="清关箱单"/>
    </sheetNames>
    <sheetDataSet>
      <sheetData sheetId="0" refreshError="1"/>
      <sheetData sheetId="1" refreshError="1"/>
      <sheetData sheetId="2" refreshError="1">
        <row r="9">
          <cell r="A9" t="str">
            <v>FROM：SHANGHAI  OF CHINA</v>
          </cell>
        </row>
      </sheetData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汇总"/>
      <sheetName val="Sheet1"/>
      <sheetName val="报关单"/>
      <sheetName val="报关发票"/>
      <sheetName val="报关箱单"/>
      <sheetName val="清关发票"/>
    </sheetNames>
    <sheetDataSet>
      <sheetData sheetId="0" refreshError="1">
        <row r="4">
          <cell r="D4" t="str">
            <v>8431432000</v>
          </cell>
          <cell r="E4" t="str">
            <v>钎杆</v>
          </cell>
          <cell r="F4" t="str">
            <v>drill rod</v>
          </cell>
          <cell r="G4">
            <v>80</v>
          </cell>
          <cell r="H4" t="str">
            <v>件</v>
          </cell>
          <cell r="I4" t="str">
            <v>pc</v>
          </cell>
        </row>
        <row r="4">
          <cell r="L4">
            <v>28992</v>
          </cell>
        </row>
        <row r="4">
          <cell r="N4">
            <v>3492</v>
          </cell>
          <cell r="O4">
            <v>3504</v>
          </cell>
        </row>
        <row r="4">
          <cell r="U4">
            <v>6</v>
          </cell>
          <cell r="V4">
            <v>3.54</v>
          </cell>
        </row>
        <row r="5">
          <cell r="D5" t="str">
            <v>8431432000</v>
          </cell>
          <cell r="E5" t="str">
            <v>钎头</v>
          </cell>
          <cell r="F5" t="str">
            <v>Drill bit</v>
          </cell>
          <cell r="G5">
            <v>1720</v>
          </cell>
          <cell r="H5" t="str">
            <v>件</v>
          </cell>
          <cell r="I5" t="str">
            <v>pc</v>
          </cell>
        </row>
        <row r="5">
          <cell r="L5">
            <v>49180</v>
          </cell>
        </row>
        <row r="5">
          <cell r="N5">
            <v>1291</v>
          </cell>
          <cell r="O5">
            <v>1338</v>
          </cell>
        </row>
        <row r="6">
          <cell r="D6" t="str">
            <v>4010120000</v>
          </cell>
          <cell r="E6" t="str">
            <v>皮带</v>
          </cell>
          <cell r="F6" t="str">
            <v>belt</v>
          </cell>
          <cell r="G6">
            <v>4</v>
          </cell>
          <cell r="H6" t="str">
            <v>件</v>
          </cell>
          <cell r="I6" t="str">
            <v>pc</v>
          </cell>
        </row>
        <row r="6">
          <cell r="L6">
            <v>269.538461538462</v>
          </cell>
        </row>
        <row r="6">
          <cell r="N6">
            <v>30</v>
          </cell>
          <cell r="O6">
            <v>34</v>
          </cell>
        </row>
        <row r="6">
          <cell r="U6">
            <v>1</v>
          </cell>
          <cell r="V6">
            <v>0.48</v>
          </cell>
        </row>
        <row r="7">
          <cell r="D7" t="str">
            <v>8483409000</v>
          </cell>
          <cell r="E7" t="str">
            <v>减速箱</v>
          </cell>
          <cell r="F7" t="str">
            <v>reduction gearbox</v>
          </cell>
          <cell r="G7">
            <v>1</v>
          </cell>
          <cell r="H7" t="str">
            <v>件</v>
          </cell>
          <cell r="I7" t="str">
            <v>pc</v>
          </cell>
        </row>
        <row r="7">
          <cell r="L7">
            <v>284.615384615385</v>
          </cell>
        </row>
        <row r="7">
          <cell r="N7">
            <v>120</v>
          </cell>
          <cell r="O7">
            <v>136</v>
          </cell>
        </row>
        <row r="8">
          <cell r="D8" t="str">
            <v>8431432000</v>
          </cell>
          <cell r="E8" t="str">
            <v>钎杆</v>
          </cell>
          <cell r="F8" t="str">
            <v>drill rod</v>
          </cell>
          <cell r="G8">
            <v>100</v>
          </cell>
          <cell r="H8" t="str">
            <v>件</v>
          </cell>
          <cell r="I8" t="str">
            <v>pc</v>
          </cell>
        </row>
        <row r="8">
          <cell r="L8">
            <v>21384.6153846154</v>
          </cell>
        </row>
        <row r="8">
          <cell r="N8">
            <v>3385</v>
          </cell>
          <cell r="O8">
            <v>3395</v>
          </cell>
        </row>
        <row r="8">
          <cell r="U8">
            <v>6</v>
          </cell>
          <cell r="V8">
            <v>2.26</v>
          </cell>
        </row>
        <row r="9">
          <cell r="D9" t="str">
            <v>8431432000</v>
          </cell>
          <cell r="E9" t="str">
            <v>钎头</v>
          </cell>
          <cell r="F9" t="str">
            <v>Drill bit</v>
          </cell>
          <cell r="G9">
            <v>1140</v>
          </cell>
          <cell r="H9" t="str">
            <v>件</v>
          </cell>
          <cell r="I9" t="str">
            <v>pc</v>
          </cell>
        </row>
        <row r="9">
          <cell r="L9">
            <v>20360</v>
          </cell>
        </row>
        <row r="9">
          <cell r="N9">
            <v>688</v>
          </cell>
          <cell r="O9">
            <v>713</v>
          </cell>
        </row>
        <row r="10">
          <cell r="D10" t="str">
            <v>8431432000</v>
          </cell>
          <cell r="E10" t="str">
            <v>钎杆</v>
          </cell>
          <cell r="F10" t="str">
            <v>drill rod</v>
          </cell>
          <cell r="G10">
            <v>190</v>
          </cell>
          <cell r="H10" t="str">
            <v>件</v>
          </cell>
          <cell r="I10" t="str">
            <v>pc</v>
          </cell>
        </row>
        <row r="10">
          <cell r="L10">
            <v>27873.8461538462</v>
          </cell>
        </row>
        <row r="10">
          <cell r="N10">
            <v>4104</v>
          </cell>
          <cell r="O10">
            <v>4124</v>
          </cell>
        </row>
        <row r="10">
          <cell r="U10">
            <v>10</v>
          </cell>
          <cell r="V10">
            <v>1.96</v>
          </cell>
        </row>
        <row r="11">
          <cell r="D11" t="str">
            <v>8421999090</v>
          </cell>
          <cell r="E11" t="str">
            <v>滤芯</v>
          </cell>
          <cell r="F11" t="str">
            <v>FILTER</v>
          </cell>
          <cell r="G11">
            <v>1613</v>
          </cell>
          <cell r="H11" t="str">
            <v>件</v>
          </cell>
          <cell r="I11" t="str">
            <v>pc</v>
          </cell>
        </row>
        <row r="11">
          <cell r="L11">
            <v>40973.6923076923</v>
          </cell>
        </row>
        <row r="11">
          <cell r="N11">
            <v>1436.4</v>
          </cell>
          <cell r="O11">
            <v>1516.8</v>
          </cell>
        </row>
        <row r="11">
          <cell r="U11">
            <v>3</v>
          </cell>
          <cell r="V11">
            <v>8.58</v>
          </cell>
        </row>
      </sheetData>
      <sheetData sheetId="1" refreshError="1"/>
      <sheetData sheetId="2" refreshError="1">
        <row r="13">
          <cell r="A13" t="str">
            <v>JMBMT20210427S-53-A</v>
          </cell>
        </row>
      </sheetData>
      <sheetData sheetId="3" refreshError="1">
        <row r="1">
          <cell r="A1" t="str">
            <v>BEIJING MENERGY TRADING LIMITED</v>
          </cell>
        </row>
        <row r="2">
          <cell r="A2" t="str">
            <v>Add.: PROCUREMENT CENTER, 8F, JINCHENGXIN BUILDING, WUQUAN ROAD, FENGTAI DISTRICT,  Post code: 100070, BEIJING, CHINA                                                          
 Contact:Mr Zou       E-MAIL: zouqingchun@jchxmc.com      CELL PHONE:0086-10-8320 3999 ext 9329</v>
          </cell>
        </row>
        <row r="3">
          <cell r="A3" t="str">
            <v>北京众诚城商贸有限公司</v>
          </cell>
        </row>
        <row r="6">
          <cell r="G6" t="str">
            <v>JMBMT20210427S-53-A</v>
          </cell>
        </row>
        <row r="8">
          <cell r="H8">
            <v>44314</v>
          </cell>
        </row>
        <row r="29">
          <cell r="H29">
            <v>7500</v>
          </cell>
        </row>
      </sheetData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N93"/>
  <sheetViews>
    <sheetView tabSelected="1" topLeftCell="A10" workbookViewId="0">
      <selection activeCell="K32" sqref="K32"/>
    </sheetView>
  </sheetViews>
  <sheetFormatPr defaultColWidth="10.6637168141593" defaultRowHeight="11.6"/>
  <cols>
    <col min="1" max="1" width="6.07079646017699" style="83" customWidth="1"/>
    <col min="2" max="2" width="12.7433628318584" style="84" customWidth="1"/>
    <col min="3" max="3" width="14.070796460177" style="84" customWidth="1"/>
    <col min="4" max="4" width="11.8495575221239" style="84" customWidth="1"/>
    <col min="5" max="5" width="8.74336283185841" style="83" customWidth="1"/>
    <col min="6" max="6" width="9.1858407079646" style="83" customWidth="1"/>
    <col min="7" max="7" width="12.5929203539823" style="85" customWidth="1"/>
    <col min="8" max="8" width="14.8141592920354" style="83" customWidth="1"/>
    <col min="9" max="12" width="10.6637168141593" style="83" customWidth="1"/>
    <col min="13" max="16384" width="10.6637168141593" style="83"/>
  </cols>
  <sheetData>
    <row r="1" ht="21" customHeight="1" spans="1:8">
      <c r="A1" s="86" t="s">
        <v>0</v>
      </c>
      <c r="B1" s="6"/>
      <c r="C1" s="6"/>
      <c r="D1" s="6"/>
      <c r="E1" s="6"/>
      <c r="F1" s="6"/>
      <c r="G1" s="6"/>
      <c r="H1" s="6"/>
    </row>
    <row r="2" ht="41.1" customHeight="1" spans="1:8">
      <c r="A2" s="9" t="s">
        <v>1</v>
      </c>
      <c r="B2" s="87"/>
      <c r="C2" s="87"/>
      <c r="D2" s="87"/>
      <c r="E2" s="87"/>
      <c r="F2" s="87"/>
      <c r="G2" s="87"/>
      <c r="H2" s="87"/>
    </row>
    <row r="3" ht="17.6" spans="1:8">
      <c r="A3" s="88" t="s">
        <v>2</v>
      </c>
      <c r="B3" s="89"/>
      <c r="C3" s="89"/>
      <c r="D3" s="89"/>
      <c r="E3" s="89"/>
      <c r="F3" s="89"/>
      <c r="G3" s="89"/>
      <c r="H3" s="89"/>
    </row>
    <row r="4" ht="18.95" customHeight="1" spans="1:8">
      <c r="A4" s="90" t="s">
        <v>3</v>
      </c>
      <c r="B4" s="90"/>
      <c r="C4" s="90"/>
      <c r="D4" s="90"/>
      <c r="E4" s="90"/>
      <c r="F4" s="90"/>
      <c r="G4" s="90"/>
      <c r="H4" s="90"/>
    </row>
    <row r="5" ht="18" customHeight="1" spans="1:11">
      <c r="A5" s="91" t="s">
        <v>4</v>
      </c>
      <c r="B5" s="91"/>
      <c r="C5" s="91"/>
      <c r="D5" s="91"/>
      <c r="E5" s="91"/>
      <c r="F5" s="91"/>
      <c r="G5" s="91"/>
      <c r="H5" s="91"/>
      <c r="K5" s="124"/>
    </row>
    <row r="6" ht="15.75" customHeight="1" spans="1:10">
      <c r="A6" s="13" t="s">
        <v>5</v>
      </c>
      <c r="B6" s="13"/>
      <c r="C6" s="13"/>
      <c r="D6" s="13"/>
      <c r="E6" s="92" t="s">
        <v>6</v>
      </c>
      <c r="F6" s="92"/>
      <c r="G6" s="93" t="str">
        <f>[2]报关单!A13</f>
        <v>JMBMT20210427S-53-A</v>
      </c>
      <c r="H6" s="93"/>
      <c r="I6" s="94"/>
      <c r="J6" s="94"/>
    </row>
    <row r="7" ht="15.75" customHeight="1" spans="1:8">
      <c r="A7" s="18" t="s">
        <v>7</v>
      </c>
      <c r="B7" s="18"/>
      <c r="C7" s="18"/>
      <c r="D7" s="18"/>
      <c r="E7" s="94" t="s">
        <v>8</v>
      </c>
      <c r="F7" s="94"/>
      <c r="G7" s="22" t="str">
        <f>G6</f>
        <v>JMBMT20210427S-53-A</v>
      </c>
      <c r="H7" s="22"/>
    </row>
    <row r="8" ht="15.75" customHeight="1" spans="1:8">
      <c r="A8" s="23" t="s">
        <v>9</v>
      </c>
      <c r="B8" s="24"/>
      <c r="C8" s="24"/>
      <c r="D8" s="24"/>
      <c r="E8" s="30" t="s">
        <v>10</v>
      </c>
      <c r="F8" s="30"/>
      <c r="G8" s="30"/>
      <c r="H8" s="95">
        <v>44277</v>
      </c>
    </row>
    <row r="9" ht="15.75" customHeight="1" spans="1:8">
      <c r="A9" s="24" t="str">
        <f>[1]报关发票!A9</f>
        <v>FROM：SHANGHAI  OF CHINA</v>
      </c>
      <c r="B9" s="24"/>
      <c r="C9" s="24"/>
      <c r="D9" s="24"/>
      <c r="E9" s="30" t="s">
        <v>11</v>
      </c>
      <c r="F9" s="30"/>
      <c r="G9" s="30"/>
      <c r="H9" s="95">
        <f>H8</f>
        <v>44277</v>
      </c>
    </row>
    <row r="10" ht="27" customHeight="1" spans="1:8">
      <c r="A10" s="18" t="s">
        <v>12</v>
      </c>
      <c r="B10" s="18"/>
      <c r="C10" s="18"/>
      <c r="D10" s="18"/>
      <c r="E10" s="96" t="s">
        <v>13</v>
      </c>
      <c r="F10" s="96"/>
      <c r="G10" s="97" t="s">
        <v>14</v>
      </c>
      <c r="H10" s="97"/>
    </row>
    <row r="11" ht="75" customHeight="1" spans="1:8">
      <c r="A11" s="24" t="s">
        <v>15</v>
      </c>
      <c r="B11" s="24"/>
      <c r="C11" s="24"/>
      <c r="D11" s="24"/>
      <c r="E11" s="94" t="s">
        <v>16</v>
      </c>
      <c r="F11" s="94"/>
      <c r="G11" s="94"/>
      <c r="H11" s="22" t="s">
        <v>17</v>
      </c>
    </row>
    <row r="12" ht="15" customHeight="1" spans="1:9">
      <c r="A12" s="18" t="s">
        <v>18</v>
      </c>
      <c r="B12" s="18"/>
      <c r="C12" s="18"/>
      <c r="D12" s="18"/>
      <c r="E12" s="30" t="s">
        <v>19</v>
      </c>
      <c r="F12" s="30"/>
      <c r="G12" s="98"/>
      <c r="H12" s="98"/>
      <c r="I12" s="125"/>
    </row>
    <row r="13" ht="15" customHeight="1" spans="1:9">
      <c r="A13" s="99" t="s">
        <v>20</v>
      </c>
      <c r="B13" s="100"/>
      <c r="C13" s="101"/>
      <c r="D13" s="101"/>
      <c r="E13" s="30" t="s">
        <v>21</v>
      </c>
      <c r="F13" s="30"/>
      <c r="G13" s="98"/>
      <c r="H13" s="98"/>
      <c r="I13" s="125"/>
    </row>
    <row r="14" ht="24" customHeight="1" spans="1:8">
      <c r="A14" s="24" t="s">
        <v>22</v>
      </c>
      <c r="B14" s="24"/>
      <c r="C14" s="24"/>
      <c r="D14" s="24"/>
      <c r="E14" s="24"/>
      <c r="F14" s="24"/>
      <c r="G14" s="24"/>
      <c r="H14" s="24"/>
    </row>
    <row r="15" ht="15" customHeight="1" spans="1:8">
      <c r="A15" s="36" t="s">
        <v>23</v>
      </c>
      <c r="B15" s="79"/>
      <c r="C15" s="36"/>
      <c r="D15" s="36"/>
      <c r="E15" s="36"/>
      <c r="F15" s="36"/>
      <c r="G15" s="36"/>
      <c r="H15" s="36"/>
    </row>
    <row r="16" s="82" customFormat="1" ht="15" customHeight="1" spans="1:8">
      <c r="A16" s="43" t="s">
        <v>24</v>
      </c>
      <c r="B16" s="102" t="s">
        <v>25</v>
      </c>
      <c r="C16" s="102" t="s">
        <v>26</v>
      </c>
      <c r="D16" s="102"/>
      <c r="E16" s="41" t="s">
        <v>27</v>
      </c>
      <c r="F16" s="41"/>
      <c r="G16" s="103" t="s">
        <v>28</v>
      </c>
      <c r="H16" s="43" t="s">
        <v>29</v>
      </c>
    </row>
    <row r="17" s="82" customFormat="1" ht="36.95" customHeight="1" spans="1:8">
      <c r="A17" s="31" t="s">
        <v>30</v>
      </c>
      <c r="B17" s="104" t="s">
        <v>31</v>
      </c>
      <c r="C17" s="42" t="s">
        <v>32</v>
      </c>
      <c r="D17" s="42"/>
      <c r="E17" s="31" t="s">
        <v>33</v>
      </c>
      <c r="F17" s="31"/>
      <c r="G17" s="105" t="s">
        <v>34</v>
      </c>
      <c r="H17" s="31" t="s">
        <v>35</v>
      </c>
    </row>
    <row r="18" s="53" customFormat="1" ht="21" customHeight="1" spans="1:8">
      <c r="A18" s="44">
        <v>1</v>
      </c>
      <c r="B18" s="106" t="str">
        <f>[2]汇总!D4</f>
        <v>8431432000</v>
      </c>
      <c r="C18" s="106" t="str">
        <f>[2]汇总!E4</f>
        <v>钎杆</v>
      </c>
      <c r="D18" s="106" t="str">
        <f>[2]汇总!F4</f>
        <v>drill rod</v>
      </c>
      <c r="E18" s="106">
        <f>[2]汇总!G4</f>
        <v>80</v>
      </c>
      <c r="F18" s="107" t="str">
        <f>[2]汇总!I4</f>
        <v>pc</v>
      </c>
      <c r="G18" s="108">
        <f t="shared" ref="G18:G25" si="0">H18/E18</f>
        <v>362.4</v>
      </c>
      <c r="H18" s="108">
        <f>[2]汇总!L4</f>
        <v>28992</v>
      </c>
    </row>
    <row r="19" s="53" customFormat="1" ht="21" customHeight="1" spans="1:8">
      <c r="A19" s="44">
        <v>2</v>
      </c>
      <c r="B19" s="106" t="str">
        <f>[2]汇总!D5</f>
        <v>8431432000</v>
      </c>
      <c r="C19" s="106" t="str">
        <f>[2]汇总!E5</f>
        <v>钎头</v>
      </c>
      <c r="D19" s="106" t="str">
        <f>[2]汇总!F5</f>
        <v>Drill bit</v>
      </c>
      <c r="E19" s="106">
        <f>[2]汇总!G5</f>
        <v>1720</v>
      </c>
      <c r="F19" s="107" t="str">
        <f>[2]汇总!I5</f>
        <v>pc</v>
      </c>
      <c r="G19" s="108">
        <f t="shared" si="0"/>
        <v>28.593023255814</v>
      </c>
      <c r="H19" s="108">
        <f>[2]汇总!L5</f>
        <v>49180</v>
      </c>
    </row>
    <row r="20" s="53" customFormat="1" ht="21" customHeight="1" spans="1:8">
      <c r="A20" s="44">
        <v>3</v>
      </c>
      <c r="B20" s="106" t="str">
        <f>[2]汇总!D6</f>
        <v>4010120000</v>
      </c>
      <c r="C20" s="106" t="str">
        <f>[2]汇总!E6</f>
        <v>皮带</v>
      </c>
      <c r="D20" s="106" t="str">
        <f>[2]汇总!F6</f>
        <v>belt</v>
      </c>
      <c r="E20" s="106">
        <f>[2]汇总!G6</f>
        <v>4</v>
      </c>
      <c r="F20" s="107" t="str">
        <f>[2]汇总!I6</f>
        <v>pc</v>
      </c>
      <c r="G20" s="108">
        <f t="shared" si="0"/>
        <v>67.3846153846155</v>
      </c>
      <c r="H20" s="108">
        <f>[2]汇总!L6</f>
        <v>269.538461538462</v>
      </c>
    </row>
    <row r="21" s="53" customFormat="1" ht="21" customHeight="1" spans="1:8">
      <c r="A21" s="44">
        <v>4</v>
      </c>
      <c r="B21" s="106" t="str">
        <f>[2]汇总!D7</f>
        <v>8483409000</v>
      </c>
      <c r="C21" s="106" t="str">
        <f>[2]汇总!E7</f>
        <v>减速箱</v>
      </c>
      <c r="D21" s="106" t="str">
        <f>[2]汇总!F7</f>
        <v>reduction gearbox</v>
      </c>
      <c r="E21" s="106">
        <f>[2]汇总!G7</f>
        <v>1</v>
      </c>
      <c r="F21" s="107" t="str">
        <f>[2]汇总!I7</f>
        <v>pc</v>
      </c>
      <c r="G21" s="108">
        <f t="shared" si="0"/>
        <v>284.615384615385</v>
      </c>
      <c r="H21" s="108">
        <f>[2]汇总!L7</f>
        <v>284.615384615385</v>
      </c>
    </row>
    <row r="22" s="53" customFormat="1" ht="21" customHeight="1" spans="1:8">
      <c r="A22" s="44">
        <v>5</v>
      </c>
      <c r="B22" s="106" t="str">
        <f>[2]汇总!D8</f>
        <v>8431432000</v>
      </c>
      <c r="C22" s="106" t="str">
        <f>[2]汇总!E8</f>
        <v>钎杆</v>
      </c>
      <c r="D22" s="106" t="str">
        <f>[2]汇总!F8</f>
        <v>drill rod</v>
      </c>
      <c r="E22" s="106">
        <f>[2]汇总!G8</f>
        <v>100</v>
      </c>
      <c r="F22" s="107" t="str">
        <f>[2]汇总!I8</f>
        <v>pc</v>
      </c>
      <c r="G22" s="108">
        <f t="shared" si="0"/>
        <v>213.846153846154</v>
      </c>
      <c r="H22" s="108">
        <f>[2]汇总!L8</f>
        <v>21384.6153846154</v>
      </c>
    </row>
    <row r="23" s="53" customFormat="1" ht="21" customHeight="1" spans="1:8">
      <c r="A23" s="44">
        <v>6</v>
      </c>
      <c r="B23" s="106" t="str">
        <f>[2]汇总!D9</f>
        <v>8431432000</v>
      </c>
      <c r="C23" s="106" t="str">
        <f>[2]汇总!E9</f>
        <v>钎头</v>
      </c>
      <c r="D23" s="106" t="str">
        <f>[2]汇总!F9</f>
        <v>Drill bit</v>
      </c>
      <c r="E23" s="106">
        <f>[2]汇总!G9</f>
        <v>1140</v>
      </c>
      <c r="F23" s="107" t="str">
        <f>[2]汇总!I9</f>
        <v>pc</v>
      </c>
      <c r="G23" s="108">
        <f t="shared" si="0"/>
        <v>17.859649122807</v>
      </c>
      <c r="H23" s="108">
        <f>[2]汇总!L9</f>
        <v>20360</v>
      </c>
    </row>
    <row r="24" s="53" customFormat="1" ht="21" customHeight="1" spans="1:8">
      <c r="A24" s="44">
        <v>7</v>
      </c>
      <c r="B24" s="106" t="str">
        <f>[2]汇总!D10</f>
        <v>8431432000</v>
      </c>
      <c r="C24" s="106" t="str">
        <f>[2]汇总!E10</f>
        <v>钎杆</v>
      </c>
      <c r="D24" s="106" t="str">
        <f>[2]汇总!F10</f>
        <v>drill rod</v>
      </c>
      <c r="E24" s="106">
        <f>[2]汇总!G10</f>
        <v>190</v>
      </c>
      <c r="F24" s="107" t="str">
        <f>[2]汇总!I10</f>
        <v>pc</v>
      </c>
      <c r="G24" s="108">
        <f t="shared" si="0"/>
        <v>146.704453441296</v>
      </c>
      <c r="H24" s="108">
        <f>[2]汇总!L10</f>
        <v>27873.8461538462</v>
      </c>
    </row>
    <row r="25" s="53" customFormat="1" ht="21" customHeight="1" spans="1:8">
      <c r="A25" s="44">
        <v>8</v>
      </c>
      <c r="B25" s="106" t="str">
        <f>[2]汇总!D11</f>
        <v>8421999090</v>
      </c>
      <c r="C25" s="106" t="str">
        <f>[2]汇总!E11</f>
        <v>滤芯</v>
      </c>
      <c r="D25" s="106" t="str">
        <f>[2]汇总!F11</f>
        <v>FILTER</v>
      </c>
      <c r="E25" s="106">
        <f>[2]汇总!G11</f>
        <v>1613</v>
      </c>
      <c r="F25" s="107" t="str">
        <f>[2]汇总!I11</f>
        <v>pc</v>
      </c>
      <c r="G25" s="108">
        <f t="shared" si="0"/>
        <v>25.4021651008632</v>
      </c>
      <c r="H25" s="108">
        <f>[2]汇总!L11</f>
        <v>40973.6923076923</v>
      </c>
    </row>
    <row r="26" s="53" customFormat="1" ht="21" customHeight="1" spans="1:8">
      <c r="A26" s="44"/>
      <c r="B26" s="106"/>
      <c r="C26" s="106"/>
      <c r="D26" s="106"/>
      <c r="E26" s="106"/>
      <c r="F26" s="106"/>
      <c r="G26" s="108"/>
      <c r="H26" s="108"/>
    </row>
    <row r="27" s="43" customFormat="1" ht="17.1" customHeight="1" spans="1:13">
      <c r="A27" s="79" t="s">
        <v>36</v>
      </c>
      <c r="B27" s="109"/>
      <c r="C27" s="59"/>
      <c r="D27" s="59"/>
      <c r="E27" s="79">
        <f>SUM(E18:E26)</f>
        <v>4848</v>
      </c>
      <c r="F27" s="79"/>
      <c r="G27" s="110"/>
      <c r="H27" s="111">
        <f>SUM(H18:H26)</f>
        <v>189318.307692308</v>
      </c>
      <c r="M27" s="126"/>
    </row>
    <row r="28" s="82" customFormat="1" ht="12.35" spans="2:8">
      <c r="B28" s="112"/>
      <c r="C28" s="64"/>
      <c r="D28" s="113"/>
      <c r="G28" s="114" t="s">
        <v>37</v>
      </c>
      <c r="H28" s="115"/>
    </row>
    <row r="29" s="82" customFormat="1" spans="2:13">
      <c r="B29" s="112"/>
      <c r="C29" s="64"/>
      <c r="D29" s="113"/>
      <c r="G29" s="114" t="s">
        <v>38</v>
      </c>
      <c r="H29" s="115">
        <f>[2]报关发票!H29</f>
        <v>7500</v>
      </c>
      <c r="M29" s="119"/>
    </row>
    <row r="30" s="82" customFormat="1" spans="2:13">
      <c r="B30" s="112"/>
      <c r="C30" s="64"/>
      <c r="D30" s="113"/>
      <c r="G30" s="114" t="s">
        <v>39</v>
      </c>
      <c r="H30" s="115">
        <f>[2]报关发票!H30</f>
        <v>0</v>
      </c>
      <c r="M30" s="119"/>
    </row>
    <row r="31" s="82" customFormat="1" spans="2:13">
      <c r="B31" s="116" t="s">
        <v>40</v>
      </c>
      <c r="C31" s="64"/>
      <c r="D31" s="113"/>
      <c r="G31" s="103" t="s">
        <v>41</v>
      </c>
      <c r="H31" s="117">
        <f>H27+H29+H30</f>
        <v>196818.307692308</v>
      </c>
      <c r="M31" s="119"/>
    </row>
    <row r="32" s="82" customFormat="1" spans="2:14">
      <c r="B32" s="64" t="s">
        <v>42</v>
      </c>
      <c r="G32" s="118"/>
      <c r="H32" s="119"/>
      <c r="N32" s="119"/>
    </row>
    <row r="33" s="82" customFormat="1" spans="2:8">
      <c r="B33" s="112"/>
      <c r="G33" s="120" t="s">
        <v>43</v>
      </c>
      <c r="H33" s="120"/>
    </row>
    <row r="34" s="82" customFormat="1" ht="12.35" spans="2:8">
      <c r="B34" s="112"/>
      <c r="C34" s="113"/>
      <c r="D34" s="113"/>
      <c r="G34" s="103"/>
      <c r="H34" s="103"/>
    </row>
    <row r="35" s="82" customFormat="1" ht="16.1" spans="1:9">
      <c r="A35" s="121"/>
      <c r="B35" s="121"/>
      <c r="C35" s="122"/>
      <c r="D35" s="122"/>
      <c r="E35" s="121"/>
      <c r="F35" s="122"/>
      <c r="G35" s="121"/>
      <c r="H35" s="121"/>
      <c r="I35" s="72"/>
    </row>
    <row r="36" spans="3:4">
      <c r="C36" s="123"/>
      <c r="D36" s="123"/>
    </row>
    <row r="37" spans="3:4">
      <c r="C37" s="123"/>
      <c r="D37" s="123"/>
    </row>
    <row r="38" spans="3:4">
      <c r="C38" s="123"/>
      <c r="D38" s="123"/>
    </row>
    <row r="39" spans="3:4">
      <c r="C39" s="123"/>
      <c r="D39" s="123"/>
    </row>
    <row r="40" spans="3:4">
      <c r="C40" s="123"/>
      <c r="D40" s="123"/>
    </row>
    <row r="41" spans="3:4">
      <c r="C41" s="123"/>
      <c r="D41" s="123"/>
    </row>
    <row r="42" spans="3:4">
      <c r="C42" s="123"/>
      <c r="D42" s="123"/>
    </row>
    <row r="43" spans="3:4">
      <c r="C43" s="123"/>
      <c r="D43" s="123"/>
    </row>
    <row r="44" spans="3:4">
      <c r="C44" s="123"/>
      <c r="D44" s="123"/>
    </row>
    <row r="45" spans="3:4">
      <c r="C45" s="123"/>
      <c r="D45" s="123"/>
    </row>
    <row r="46" spans="3:4">
      <c r="C46" s="123"/>
      <c r="D46" s="123"/>
    </row>
    <row r="47" spans="3:4">
      <c r="C47" s="123"/>
      <c r="D47" s="123"/>
    </row>
    <row r="48" spans="3:4">
      <c r="C48" s="123"/>
      <c r="D48" s="123"/>
    </row>
    <row r="49" spans="3:4">
      <c r="C49" s="123"/>
      <c r="D49" s="123"/>
    </row>
    <row r="50" spans="3:4">
      <c r="C50" s="123"/>
      <c r="D50" s="123"/>
    </row>
    <row r="51" spans="3:4">
      <c r="C51" s="123"/>
      <c r="D51" s="123"/>
    </row>
    <row r="52" spans="3:4">
      <c r="C52" s="123"/>
      <c r="D52" s="123"/>
    </row>
    <row r="53" spans="3:4">
      <c r="C53" s="123"/>
      <c r="D53" s="123"/>
    </row>
    <row r="54" spans="3:4">
      <c r="C54" s="123"/>
      <c r="D54" s="123"/>
    </row>
    <row r="55" spans="3:4">
      <c r="C55" s="123"/>
      <c r="D55" s="123"/>
    </row>
    <row r="56" spans="3:4">
      <c r="C56" s="123"/>
      <c r="D56" s="123"/>
    </row>
    <row r="57" spans="3:4">
      <c r="C57" s="123"/>
      <c r="D57" s="123"/>
    </row>
    <row r="58" spans="3:4">
      <c r="C58" s="123"/>
      <c r="D58" s="123"/>
    </row>
    <row r="59" spans="3:4">
      <c r="C59" s="123"/>
      <c r="D59" s="123"/>
    </row>
    <row r="60" spans="3:4">
      <c r="C60" s="123"/>
      <c r="D60" s="123"/>
    </row>
    <row r="61" spans="3:4">
      <c r="C61" s="123"/>
      <c r="D61" s="123"/>
    </row>
    <row r="62" spans="3:4">
      <c r="C62" s="123"/>
      <c r="D62" s="123"/>
    </row>
    <row r="63" spans="3:4">
      <c r="C63" s="123"/>
      <c r="D63" s="123"/>
    </row>
    <row r="64" spans="3:4">
      <c r="C64" s="123"/>
      <c r="D64" s="123"/>
    </row>
    <row r="65" spans="3:4">
      <c r="C65" s="123"/>
      <c r="D65" s="123"/>
    </row>
    <row r="66" spans="3:4">
      <c r="C66" s="123"/>
      <c r="D66" s="123"/>
    </row>
    <row r="67" spans="3:4">
      <c r="C67" s="123"/>
      <c r="D67" s="123"/>
    </row>
    <row r="68" spans="3:4">
      <c r="C68" s="123"/>
      <c r="D68" s="123"/>
    </row>
    <row r="69" spans="3:4">
      <c r="C69" s="123"/>
      <c r="D69" s="123"/>
    </row>
    <row r="70" spans="3:4">
      <c r="C70" s="123"/>
      <c r="D70" s="123"/>
    </row>
    <row r="71" spans="3:4">
      <c r="C71" s="123"/>
      <c r="D71" s="123"/>
    </row>
    <row r="72" spans="3:4">
      <c r="C72" s="123"/>
      <c r="D72" s="123"/>
    </row>
    <row r="73" spans="3:4">
      <c r="C73" s="123"/>
      <c r="D73" s="123"/>
    </row>
    <row r="74" spans="3:4">
      <c r="C74" s="123"/>
      <c r="D74" s="123"/>
    </row>
    <row r="75" spans="3:4">
      <c r="C75" s="123"/>
      <c r="D75" s="123"/>
    </row>
    <row r="76" spans="3:4">
      <c r="C76" s="123"/>
      <c r="D76" s="123"/>
    </row>
    <row r="77" spans="3:4">
      <c r="C77" s="123"/>
      <c r="D77" s="123"/>
    </row>
    <row r="78" spans="3:4">
      <c r="C78" s="123"/>
      <c r="D78" s="123"/>
    </row>
    <row r="79" spans="3:4">
      <c r="C79" s="123"/>
      <c r="D79" s="123"/>
    </row>
    <row r="80" spans="3:4">
      <c r="C80" s="123"/>
      <c r="D80" s="123"/>
    </row>
    <row r="81" spans="3:4">
      <c r="C81" s="123"/>
      <c r="D81" s="123"/>
    </row>
    <row r="82" spans="3:4">
      <c r="C82" s="123"/>
      <c r="D82" s="123"/>
    </row>
    <row r="83" spans="3:4">
      <c r="C83" s="123"/>
      <c r="D83" s="123"/>
    </row>
    <row r="84" spans="3:4">
      <c r="C84" s="123"/>
      <c r="D84" s="123"/>
    </row>
    <row r="85" spans="3:4">
      <c r="C85" s="123"/>
      <c r="D85" s="123"/>
    </row>
    <row r="86" spans="3:4">
      <c r="C86" s="123"/>
      <c r="D86" s="123"/>
    </row>
    <row r="87" spans="3:4">
      <c r="C87" s="123"/>
      <c r="D87" s="123"/>
    </row>
    <row r="88" spans="3:4">
      <c r="C88" s="123"/>
      <c r="D88" s="123"/>
    </row>
    <row r="89" spans="3:4">
      <c r="C89" s="123"/>
      <c r="D89" s="123"/>
    </row>
    <row r="90" spans="3:4">
      <c r="C90" s="123"/>
      <c r="D90" s="123"/>
    </row>
    <row r="91" spans="3:4">
      <c r="C91" s="123"/>
      <c r="D91" s="123"/>
    </row>
    <row r="92" spans="3:4">
      <c r="C92" s="123"/>
      <c r="D92" s="123"/>
    </row>
    <row r="93" spans="3:4">
      <c r="C93" s="123"/>
      <c r="D93" s="123"/>
    </row>
  </sheetData>
  <mergeCells count="33">
    <mergeCell ref="A1:H1"/>
    <mergeCell ref="A2:H2"/>
    <mergeCell ref="A3:H3"/>
    <mergeCell ref="A4:H4"/>
    <mergeCell ref="A5:H5"/>
    <mergeCell ref="A6:D6"/>
    <mergeCell ref="E6:F6"/>
    <mergeCell ref="G6:H6"/>
    <mergeCell ref="A7:D7"/>
    <mergeCell ref="G7:H7"/>
    <mergeCell ref="A8:D8"/>
    <mergeCell ref="E8:G8"/>
    <mergeCell ref="A9:D9"/>
    <mergeCell ref="E9:G9"/>
    <mergeCell ref="A10:D10"/>
    <mergeCell ref="E10:F10"/>
    <mergeCell ref="G10:H10"/>
    <mergeCell ref="A11:D11"/>
    <mergeCell ref="E11:G11"/>
    <mergeCell ref="A12:D12"/>
    <mergeCell ref="E12:F12"/>
    <mergeCell ref="G12:H12"/>
    <mergeCell ref="A13:B13"/>
    <mergeCell ref="E13:F13"/>
    <mergeCell ref="G13:H13"/>
    <mergeCell ref="A14:B14"/>
    <mergeCell ref="C14:H14"/>
    <mergeCell ref="A15:H15"/>
    <mergeCell ref="C16:D16"/>
    <mergeCell ref="E16:F16"/>
    <mergeCell ref="C17:D17"/>
    <mergeCell ref="E17:F17"/>
    <mergeCell ref="G33:H33"/>
  </mergeCells>
  <pageMargins left="0.25" right="0.25" top="0.75" bottom="0.75" header="0.298611111111111" footer="0.298611111111111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5"/>
  <sheetViews>
    <sheetView topLeftCell="A10" workbookViewId="0">
      <selection activeCell="K30" sqref="K30"/>
    </sheetView>
  </sheetViews>
  <sheetFormatPr defaultColWidth="7.70796460176991" defaultRowHeight="11.25"/>
  <cols>
    <col min="1" max="1" width="6.50442477876106" style="2" customWidth="1"/>
    <col min="2" max="2" width="13.929203539823" style="2" customWidth="1"/>
    <col min="3" max="3" width="12.1504424778761" style="2" customWidth="1"/>
    <col min="4" max="4" width="12.5929203539823" style="2" customWidth="1"/>
    <col min="5" max="5" width="12.1504424778761" style="2" customWidth="1"/>
    <col min="6" max="6" width="9.1858407079646" style="3" customWidth="1"/>
    <col min="7" max="7" width="9.03539823008849" style="4" customWidth="1"/>
    <col min="8" max="8" width="8.44247787610619" style="2" customWidth="1"/>
    <col min="9" max="9" width="10.070796460177" style="5" customWidth="1"/>
    <col min="10" max="16384" width="7.70796460176991" style="2"/>
  </cols>
  <sheetData>
    <row r="1" ht="17.25" spans="1:9">
      <c r="A1" s="6" t="str">
        <f>[2]报关发票!A1</f>
        <v>BEIJING MENERGY TRADING LIMITED</v>
      </c>
      <c r="B1" s="6"/>
      <c r="C1" s="6"/>
      <c r="D1" s="6"/>
      <c r="E1" s="7"/>
      <c r="F1" s="8"/>
      <c r="G1" s="7"/>
      <c r="H1" s="6"/>
      <c r="I1" s="6"/>
    </row>
    <row r="2" ht="36" customHeight="1" spans="1:9">
      <c r="A2" s="9" t="str">
        <f>[2]报关发票!A2</f>
        <v>Add.: PROCUREMENT CENTER, 8F, JINCHENGXIN BUILDING, WUQUAN ROAD, FENGTAI DISTRICT,  Post code: 100070, BEIJING, CHINA                                                          
 Contact:Mr Zou       E-MAIL: zouqingchun@jchxmc.com      CELL PHONE:0086-10-8320 3999 ext 9329</v>
      </c>
      <c r="B2" s="9"/>
      <c r="C2" s="9"/>
      <c r="D2" s="9"/>
      <c r="E2" s="10"/>
      <c r="F2" s="11"/>
      <c r="G2" s="10"/>
      <c r="H2" s="9"/>
      <c r="I2" s="9"/>
    </row>
    <row r="3" ht="17.6" spans="1:9">
      <c r="A3" s="12" t="str">
        <f>[2]报关发票!A3</f>
        <v>北京众诚城商贸有限公司</v>
      </c>
      <c r="B3" s="6"/>
      <c r="C3" s="6"/>
      <c r="D3" s="6"/>
      <c r="E3" s="7"/>
      <c r="F3" s="8"/>
      <c r="G3" s="7"/>
      <c r="H3" s="6"/>
      <c r="I3" s="6"/>
    </row>
    <row r="4" ht="17.25" spans="1:9">
      <c r="A4" s="6" t="s">
        <v>44</v>
      </c>
      <c r="B4" s="6"/>
      <c r="C4" s="6"/>
      <c r="D4" s="6"/>
      <c r="E4" s="7"/>
      <c r="F4" s="8"/>
      <c r="G4" s="7"/>
      <c r="H4" s="6"/>
      <c r="I4" s="6"/>
    </row>
    <row r="5" ht="18.35" spans="1:9">
      <c r="A5" s="12" t="s">
        <v>45</v>
      </c>
      <c r="B5" s="6"/>
      <c r="C5" s="6"/>
      <c r="D5" s="6"/>
      <c r="E5" s="7"/>
      <c r="F5" s="8"/>
      <c r="G5" s="7"/>
      <c r="H5" s="6"/>
      <c r="I5" s="6"/>
    </row>
    <row r="6" spans="1:9">
      <c r="A6" s="13" t="s">
        <v>5</v>
      </c>
      <c r="B6" s="13"/>
      <c r="C6" s="13"/>
      <c r="D6" s="13"/>
      <c r="E6" s="14" t="s">
        <v>46</v>
      </c>
      <c r="F6" s="15"/>
      <c r="G6" s="16" t="str">
        <f>[2]报关发票!G6</f>
        <v>JMBMT20210427S-53-A</v>
      </c>
      <c r="H6" s="17"/>
      <c r="I6" s="76"/>
    </row>
    <row r="7" spans="1:9">
      <c r="A7" s="18" t="s">
        <v>7</v>
      </c>
      <c r="B7" s="18"/>
      <c r="C7" s="18"/>
      <c r="D7" s="18"/>
      <c r="E7" s="19" t="s">
        <v>8</v>
      </c>
      <c r="F7" s="20"/>
      <c r="G7" s="21" t="str">
        <f>G6</f>
        <v>JMBMT20210427S-53-A</v>
      </c>
      <c r="H7" s="22"/>
      <c r="I7" s="31"/>
    </row>
    <row r="8" spans="1:9">
      <c r="A8" s="23" t="s">
        <v>9</v>
      </c>
      <c r="B8" s="24"/>
      <c r="C8" s="24"/>
      <c r="D8" s="24"/>
      <c r="E8" s="19" t="s">
        <v>47</v>
      </c>
      <c r="F8" s="20"/>
      <c r="G8" s="19"/>
      <c r="H8" s="25">
        <f>[2]报关发票!H8</f>
        <v>44314</v>
      </c>
      <c r="I8" s="77"/>
    </row>
    <row r="9" spans="1:9">
      <c r="A9" s="24" t="str">
        <f>[1]报关发票!A9</f>
        <v>FROM：SHANGHAI  OF CHINA</v>
      </c>
      <c r="B9" s="24"/>
      <c r="C9" s="24"/>
      <c r="D9" s="24"/>
      <c r="E9" s="19" t="s">
        <v>11</v>
      </c>
      <c r="F9" s="20"/>
      <c r="G9" s="19"/>
      <c r="H9" s="25">
        <f>H8</f>
        <v>44314</v>
      </c>
      <c r="I9" s="77"/>
    </row>
    <row r="10" spans="1:9">
      <c r="A10" s="18" t="s">
        <v>12</v>
      </c>
      <c r="B10" s="18"/>
      <c r="C10" s="18"/>
      <c r="D10" s="18"/>
      <c r="E10" s="19" t="s">
        <v>13</v>
      </c>
      <c r="F10" s="20"/>
      <c r="G10" s="19"/>
      <c r="H10" s="25" t="s">
        <v>17</v>
      </c>
      <c r="I10" s="77"/>
    </row>
    <row r="11" ht="81" customHeight="1" spans="1:9">
      <c r="A11" s="24" t="s">
        <v>15</v>
      </c>
      <c r="B11" s="24"/>
      <c r="C11" s="24"/>
      <c r="D11" s="24"/>
      <c r="E11" s="26" t="s">
        <v>16</v>
      </c>
      <c r="F11" s="27"/>
      <c r="G11" s="26"/>
      <c r="H11" s="25" t="s">
        <v>17</v>
      </c>
      <c r="I11" s="77"/>
    </row>
    <row r="12" ht="12.75" spans="1:9">
      <c r="A12" s="24" t="s">
        <v>18</v>
      </c>
      <c r="B12" s="24"/>
      <c r="C12" s="24"/>
      <c r="D12" s="24"/>
      <c r="E12" s="19" t="s">
        <v>19</v>
      </c>
      <c r="F12" s="20"/>
      <c r="G12" s="28"/>
      <c r="H12" s="29"/>
      <c r="I12" s="78"/>
    </row>
    <row r="13" ht="12.75" spans="1:9">
      <c r="A13" s="24" t="s">
        <v>20</v>
      </c>
      <c r="B13" s="24"/>
      <c r="C13" s="24"/>
      <c r="D13" s="24"/>
      <c r="E13" s="19" t="s">
        <v>21</v>
      </c>
      <c r="F13" s="20"/>
      <c r="G13" s="28"/>
      <c r="H13" s="29"/>
      <c r="I13" s="78"/>
    </row>
    <row r="14" spans="1:9">
      <c r="A14" s="30" t="s">
        <v>48</v>
      </c>
      <c r="B14" s="30"/>
      <c r="C14" s="31"/>
      <c r="D14" s="31"/>
      <c r="E14" s="31"/>
      <c r="F14" s="32"/>
      <c r="G14" s="33"/>
      <c r="H14" s="31"/>
      <c r="I14" s="31"/>
    </row>
    <row r="15" ht="12" spans="1:9">
      <c r="A15" s="30" t="s">
        <v>23</v>
      </c>
      <c r="B15" s="30"/>
      <c r="C15" s="30"/>
      <c r="D15" s="30"/>
      <c r="E15" s="34"/>
      <c r="F15" s="35"/>
      <c r="G15" s="34"/>
      <c r="H15" s="36"/>
      <c r="I15" s="79"/>
    </row>
    <row r="16" ht="12" spans="1:9">
      <c r="A16" s="37" t="s">
        <v>49</v>
      </c>
      <c r="B16" s="38" t="s">
        <v>26</v>
      </c>
      <c r="C16" s="38"/>
      <c r="D16" s="39" t="s">
        <v>50</v>
      </c>
      <c r="E16" s="40" t="s">
        <v>51</v>
      </c>
      <c r="F16" s="32" t="s">
        <v>52</v>
      </c>
      <c r="G16" s="40" t="s">
        <v>53</v>
      </c>
      <c r="H16" s="41" t="s">
        <v>27</v>
      </c>
      <c r="I16" s="41"/>
    </row>
    <row r="17" ht="22.5" spans="1:9">
      <c r="A17" s="31" t="s">
        <v>30</v>
      </c>
      <c r="B17" s="42" t="s">
        <v>32</v>
      </c>
      <c r="C17" s="42"/>
      <c r="D17" s="40" t="s">
        <v>54</v>
      </c>
      <c r="E17" s="40" t="s">
        <v>55</v>
      </c>
      <c r="F17" s="32" t="s">
        <v>56</v>
      </c>
      <c r="G17" s="33" t="s">
        <v>57</v>
      </c>
      <c r="H17" s="43" t="s">
        <v>33</v>
      </c>
      <c r="I17" s="43"/>
    </row>
    <row r="18" s="1" customFormat="1" ht="20" customHeight="1" spans="1:9">
      <c r="A18" s="44">
        <v>1</v>
      </c>
      <c r="B18" s="45" t="str">
        <f>[2]汇总!E4</f>
        <v>钎杆</v>
      </c>
      <c r="C18" s="45" t="str">
        <f>[2]汇总!F4</f>
        <v>drill rod</v>
      </c>
      <c r="D18" s="46">
        <f>[2]汇总!O4</f>
        <v>3504</v>
      </c>
      <c r="E18" s="46">
        <f>[2]汇总!N4</f>
        <v>3492</v>
      </c>
      <c r="F18" s="47">
        <f>[2]汇总!V4</f>
        <v>3.54</v>
      </c>
      <c r="G18" s="48">
        <f>[2]汇总!U4</f>
        <v>6</v>
      </c>
      <c r="H18" s="49">
        <f>[2]汇总!G4</f>
        <v>80</v>
      </c>
      <c r="I18" s="80" t="str">
        <f>[2]汇总!H4&amp;[2]汇总!I4</f>
        <v>件pc</v>
      </c>
    </row>
    <row r="19" s="1" customFormat="1" ht="20" customHeight="1" spans="1:9">
      <c r="A19" s="44">
        <v>2</v>
      </c>
      <c r="B19" s="45" t="str">
        <f>[2]汇总!E5</f>
        <v>钎头</v>
      </c>
      <c r="C19" s="45" t="str">
        <f>[2]汇总!F5</f>
        <v>Drill bit</v>
      </c>
      <c r="D19" s="46">
        <f>[2]汇总!O5</f>
        <v>1338</v>
      </c>
      <c r="E19" s="46">
        <f>[2]汇总!N5</f>
        <v>1291</v>
      </c>
      <c r="F19" s="50"/>
      <c r="G19" s="51"/>
      <c r="H19" s="49">
        <f>[2]汇总!G5</f>
        <v>1720</v>
      </c>
      <c r="I19" s="80" t="str">
        <f>[2]汇总!H5&amp;[2]汇总!I5</f>
        <v>件pc</v>
      </c>
    </row>
    <row r="20" s="1" customFormat="1" ht="20" customHeight="1" spans="1:9">
      <c r="A20" s="44">
        <v>3</v>
      </c>
      <c r="B20" s="45" t="str">
        <f>[2]汇总!E6</f>
        <v>皮带</v>
      </c>
      <c r="C20" s="45" t="str">
        <f>[2]汇总!F6</f>
        <v>belt</v>
      </c>
      <c r="D20" s="46">
        <f>[2]汇总!O6</f>
        <v>34</v>
      </c>
      <c r="E20" s="46">
        <f>[2]汇总!N6</f>
        <v>30</v>
      </c>
      <c r="F20" s="47">
        <f>[2]汇总!V6</f>
        <v>0.48</v>
      </c>
      <c r="G20" s="48">
        <f>[2]汇总!U6</f>
        <v>1</v>
      </c>
      <c r="H20" s="49">
        <f>[2]汇总!G6</f>
        <v>4</v>
      </c>
      <c r="I20" s="80" t="str">
        <f>[2]汇总!H6&amp;[2]汇总!I6</f>
        <v>件pc</v>
      </c>
    </row>
    <row r="21" s="1" customFormat="1" ht="20" customHeight="1" spans="1:9">
      <c r="A21" s="44">
        <v>4</v>
      </c>
      <c r="B21" s="45" t="str">
        <f>[2]汇总!E7</f>
        <v>减速箱</v>
      </c>
      <c r="C21" s="45" t="str">
        <f>[2]汇总!F7</f>
        <v>reduction gearbox</v>
      </c>
      <c r="D21" s="46">
        <f>[2]汇总!O7</f>
        <v>136</v>
      </c>
      <c r="E21" s="46">
        <f>[2]汇总!N7</f>
        <v>120</v>
      </c>
      <c r="F21" s="50"/>
      <c r="G21" s="51"/>
      <c r="H21" s="49">
        <f>[2]汇总!G7</f>
        <v>1</v>
      </c>
      <c r="I21" s="80" t="str">
        <f>[2]汇总!H7&amp;[2]汇总!I7</f>
        <v>件pc</v>
      </c>
    </row>
    <row r="22" s="1" customFormat="1" ht="20" customHeight="1" spans="1:9">
      <c r="A22" s="44">
        <v>5</v>
      </c>
      <c r="B22" s="45" t="str">
        <f>[2]汇总!E8</f>
        <v>钎杆</v>
      </c>
      <c r="C22" s="45" t="str">
        <f>[2]汇总!F8</f>
        <v>drill rod</v>
      </c>
      <c r="D22" s="46">
        <f>[2]汇总!O8</f>
        <v>3395</v>
      </c>
      <c r="E22" s="46">
        <f>[2]汇总!N8</f>
        <v>3385</v>
      </c>
      <c r="F22" s="47">
        <f>[2]汇总!V8</f>
        <v>2.26</v>
      </c>
      <c r="G22" s="48">
        <f>[2]汇总!U8</f>
        <v>6</v>
      </c>
      <c r="H22" s="49">
        <f>[2]汇总!G8</f>
        <v>100</v>
      </c>
      <c r="I22" s="80" t="str">
        <f>[2]汇总!H8&amp;[2]汇总!I8</f>
        <v>件pc</v>
      </c>
    </row>
    <row r="23" s="1" customFormat="1" ht="20" customHeight="1" spans="1:9">
      <c r="A23" s="44">
        <v>6</v>
      </c>
      <c r="B23" s="45" t="str">
        <f>[2]汇总!E9</f>
        <v>钎头</v>
      </c>
      <c r="C23" s="45" t="str">
        <f>[2]汇总!F9</f>
        <v>Drill bit</v>
      </c>
      <c r="D23" s="46">
        <f>[2]汇总!O9</f>
        <v>713</v>
      </c>
      <c r="E23" s="46">
        <f>[2]汇总!N9</f>
        <v>688</v>
      </c>
      <c r="F23" s="50"/>
      <c r="G23" s="51"/>
      <c r="H23" s="49">
        <f>[2]汇总!G9</f>
        <v>1140</v>
      </c>
      <c r="I23" s="80" t="str">
        <f>[2]汇总!H9&amp;[2]汇总!I9</f>
        <v>件pc</v>
      </c>
    </row>
    <row r="24" s="1" customFormat="1" ht="20" customHeight="1" spans="1:9">
      <c r="A24" s="44">
        <v>7</v>
      </c>
      <c r="B24" s="45" t="str">
        <f>[2]汇总!E10</f>
        <v>钎杆</v>
      </c>
      <c r="C24" s="45" t="str">
        <f>[2]汇总!F10</f>
        <v>drill rod</v>
      </c>
      <c r="D24" s="46">
        <f>[2]汇总!O10</f>
        <v>4124</v>
      </c>
      <c r="E24" s="46">
        <f>[2]汇总!N10</f>
        <v>4104</v>
      </c>
      <c r="F24" s="47">
        <f>[2]汇总!V10</f>
        <v>1.96</v>
      </c>
      <c r="G24" s="48">
        <f>[2]汇总!U10</f>
        <v>10</v>
      </c>
      <c r="H24" s="49">
        <f>[2]汇总!G10</f>
        <v>190</v>
      </c>
      <c r="I24" s="80" t="str">
        <f>[2]汇总!H10&amp;[2]汇总!I10</f>
        <v>件pc</v>
      </c>
    </row>
    <row r="25" s="1" customFormat="1" ht="20" customHeight="1" spans="1:9">
      <c r="A25" s="44">
        <v>8</v>
      </c>
      <c r="B25" s="45" t="str">
        <f>[2]汇总!E11</f>
        <v>滤芯</v>
      </c>
      <c r="C25" s="45" t="str">
        <f>[2]汇总!F11</f>
        <v>FILTER</v>
      </c>
      <c r="D25" s="46">
        <f>[2]汇总!O11</f>
        <v>1516.8</v>
      </c>
      <c r="E25" s="46">
        <f>[2]汇总!N11</f>
        <v>1436.4</v>
      </c>
      <c r="F25" s="47">
        <f>[2]汇总!V11</f>
        <v>8.58</v>
      </c>
      <c r="G25" s="48">
        <f>[2]汇总!U11</f>
        <v>3</v>
      </c>
      <c r="H25" s="49">
        <f>[2]汇总!G11</f>
        <v>1613</v>
      </c>
      <c r="I25" s="80" t="str">
        <f>[2]汇总!H11&amp;[2]汇总!I11</f>
        <v>件pc</v>
      </c>
    </row>
    <row r="26" s="1" customFormat="1" ht="20" customHeight="1" spans="1:9">
      <c r="A26" s="44"/>
      <c r="B26" s="45"/>
      <c r="C26" s="45"/>
      <c r="D26" s="46"/>
      <c r="E26" s="46"/>
      <c r="F26" s="52"/>
      <c r="G26" s="46"/>
      <c r="H26" s="46"/>
      <c r="I26" s="80"/>
    </row>
    <row r="27" s="1" customFormat="1" ht="20" customHeight="1" spans="1:9">
      <c r="A27" s="44"/>
      <c r="B27" s="45"/>
      <c r="C27" s="45"/>
      <c r="D27" s="46"/>
      <c r="E27" s="46"/>
      <c r="F27" s="52"/>
      <c r="G27" s="46"/>
      <c r="H27" s="46"/>
      <c r="I27" s="80"/>
    </row>
    <row r="28" ht="11.6" spans="1:9">
      <c r="A28" s="53"/>
      <c r="B28" s="54"/>
      <c r="C28" s="54"/>
      <c r="D28" s="55"/>
      <c r="E28" s="55"/>
      <c r="F28" s="56"/>
      <c r="G28" s="55"/>
      <c r="H28" s="57"/>
      <c r="I28" s="81"/>
    </row>
    <row r="29" ht="23.25" spans="1:9">
      <c r="A29" s="58" t="s">
        <v>36</v>
      </c>
      <c r="B29" s="59"/>
      <c r="C29" s="59"/>
      <c r="D29" s="60">
        <f t="shared" ref="D29:H29" si="0">SUM(D18:D28)</f>
        <v>14760.8</v>
      </c>
      <c r="E29" s="60">
        <f t="shared" si="0"/>
        <v>14546.4</v>
      </c>
      <c r="F29" s="61">
        <f t="shared" si="0"/>
        <v>16.82</v>
      </c>
      <c r="G29" s="60">
        <f t="shared" si="0"/>
        <v>26</v>
      </c>
      <c r="H29" s="60">
        <f t="shared" si="0"/>
        <v>4848</v>
      </c>
      <c r="I29" s="79"/>
    </row>
    <row r="30" ht="33" customHeight="1" spans="1:9">
      <c r="A30" s="62"/>
      <c r="B30" s="63"/>
      <c r="C30" s="54"/>
      <c r="D30" s="55"/>
      <c r="E30" s="55"/>
      <c r="F30" s="56"/>
      <c r="G30" s="55"/>
      <c r="H30" s="53"/>
      <c r="I30" s="55"/>
    </row>
    <row r="31" ht="18" customHeight="1" spans="1:9">
      <c r="A31" s="62"/>
      <c r="B31" s="54"/>
      <c r="C31" s="54"/>
      <c r="D31" s="55"/>
      <c r="E31" s="55"/>
      <c r="F31" s="56"/>
      <c r="G31" s="55"/>
      <c r="H31" s="53"/>
      <c r="I31" s="55"/>
    </row>
    <row r="32" spans="1:9">
      <c r="A32" s="43"/>
      <c r="B32" s="64" t="s">
        <v>40</v>
      </c>
      <c r="C32" s="64"/>
      <c r="D32" s="33"/>
      <c r="E32" s="33"/>
      <c r="F32" s="32"/>
      <c r="G32" s="65"/>
      <c r="H32" s="66"/>
      <c r="I32" s="66"/>
    </row>
    <row r="33" spans="1:9">
      <c r="A33" s="43"/>
      <c r="B33" s="64" t="s">
        <v>42</v>
      </c>
      <c r="C33" s="64"/>
      <c r="D33" s="33"/>
      <c r="E33" s="33"/>
      <c r="F33" s="67">
        <v>44314</v>
      </c>
      <c r="G33" s="67"/>
      <c r="H33" s="67"/>
      <c r="I33" s="67"/>
    </row>
    <row r="34" ht="12.35" spans="1:9">
      <c r="A34" s="68"/>
      <c r="B34" s="69"/>
      <c r="C34" s="69"/>
      <c r="D34" s="68"/>
      <c r="E34" s="70"/>
      <c r="F34" s="71"/>
      <c r="G34" s="70"/>
      <c r="H34" s="68"/>
      <c r="I34" s="68"/>
    </row>
    <row r="35" ht="16.1" spans="1:9">
      <c r="A35" s="72"/>
      <c r="B35" s="73"/>
      <c r="C35" s="73"/>
      <c r="D35" s="72"/>
      <c r="E35" s="74"/>
      <c r="F35" s="75"/>
      <c r="G35" s="74"/>
      <c r="H35" s="72"/>
      <c r="I35" s="72"/>
    </row>
  </sheetData>
  <autoFilter ref="A17:I27">
    <extLst/>
  </autoFilter>
  <mergeCells count="44">
    <mergeCell ref="A1:I1"/>
    <mergeCell ref="A2:I2"/>
    <mergeCell ref="A3:I3"/>
    <mergeCell ref="A4:I4"/>
    <mergeCell ref="A5:I5"/>
    <mergeCell ref="A6:D6"/>
    <mergeCell ref="E6:F6"/>
    <mergeCell ref="G6:I6"/>
    <mergeCell ref="A7:D7"/>
    <mergeCell ref="G7:I7"/>
    <mergeCell ref="A8:D8"/>
    <mergeCell ref="E8:G8"/>
    <mergeCell ref="H8:I8"/>
    <mergeCell ref="A9:D9"/>
    <mergeCell ref="E9:G9"/>
    <mergeCell ref="H9:I9"/>
    <mergeCell ref="A10:D10"/>
    <mergeCell ref="E10:G10"/>
    <mergeCell ref="H10:I10"/>
    <mergeCell ref="A11:D11"/>
    <mergeCell ref="E11:G11"/>
    <mergeCell ref="H11:I11"/>
    <mergeCell ref="A12:D12"/>
    <mergeCell ref="E12:F12"/>
    <mergeCell ref="G12:I12"/>
    <mergeCell ref="A13:D13"/>
    <mergeCell ref="E13:F13"/>
    <mergeCell ref="G13:I13"/>
    <mergeCell ref="A14:B14"/>
    <mergeCell ref="C14:I14"/>
    <mergeCell ref="A15:I15"/>
    <mergeCell ref="B16:C16"/>
    <mergeCell ref="H16:I16"/>
    <mergeCell ref="B17:C17"/>
    <mergeCell ref="H17:I17"/>
    <mergeCell ref="D32:E32"/>
    <mergeCell ref="D33:E33"/>
    <mergeCell ref="F33:I33"/>
    <mergeCell ref="F18:F19"/>
    <mergeCell ref="F20:F21"/>
    <mergeCell ref="F22:F23"/>
    <mergeCell ref="G18:G19"/>
    <mergeCell ref="G20:G21"/>
    <mergeCell ref="G22:G23"/>
  </mergeCells>
  <pageMargins left="0.25" right="0.25" top="0.75" bottom="0.75" header="0.298611111111111" footer="0.298611111111111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Invoice</vt:lpstr>
      <vt:lpstr>Packing 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CGSYXZ2</dc:creator>
  <cp:lastModifiedBy>reman105</cp:lastModifiedBy>
  <dcterms:created xsi:type="dcterms:W3CDTF">2021-04-28T00:54:00Z</dcterms:created>
  <dcterms:modified xsi:type="dcterms:W3CDTF">2021-04-28T08:16:42Z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2052-11.1.0.10116</vt:lpwstr>
  </property>
</Properties>
</file>