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箱单" sheetId="1" r:id="rId1"/>
    <sheet name="清关发票" sheetId="2" r:id="rId2"/>
  </sheets>
  <externalReferences>
    <externalReference r:id="rId3"/>
  </externalReferences>
  <definedNames>
    <definedName name="_xlnm._FilterDatabase" localSheetId="0" hidden="1">箱单!$A$17:$I$46</definedName>
  </definedNames>
  <calcPr calcId="144525"/>
</workbook>
</file>

<file path=xl/sharedStrings.xml><?xml version="1.0" encoding="utf-8"?>
<sst xmlns="http://schemas.openxmlformats.org/spreadsheetml/2006/main" count="113" uniqueCount="65">
  <si>
    <t>LIST OF PACKAGES</t>
  </si>
  <si>
    <t>箱件清单</t>
  </si>
  <si>
    <t>项目名称：刚果金民主共和国穆松尼矿</t>
  </si>
  <si>
    <t>发票号:</t>
  </si>
  <si>
    <t>PROJECT: Musonoi project</t>
  </si>
  <si>
    <t>2) INVOICE NO.:</t>
  </si>
  <si>
    <t>由中国运至刚果金</t>
  </si>
  <si>
    <r>
      <rPr>
        <b/>
        <sz val="9"/>
        <rFont val="Lingoes Unicode"/>
        <charset val="134"/>
      </rPr>
      <t>日期</t>
    </r>
    <r>
      <rPr>
        <b/>
        <sz val="9"/>
        <rFont val="Times New Roman"/>
        <charset val="134"/>
      </rPr>
      <t>:</t>
    </r>
  </si>
  <si>
    <t>FROM CHINA TO DRC</t>
  </si>
  <si>
    <t>3) INVOICE DATE:</t>
  </si>
  <si>
    <t>TO:</t>
  </si>
  <si>
    <t>JIMOND MINING MANAGEMENT COMPANY SARL</t>
  </si>
  <si>
    <t>4) P.O.L.:</t>
  </si>
  <si>
    <t>Musonoi Mining plant, kolwezi , DRC Consignee:Jackii Mobile: +243 820311134 Mail: chencong@jchxmc.com</t>
  </si>
  <si>
    <t>5) P.O.D.:</t>
  </si>
  <si>
    <t>6) SHIPPING MARK: BMT</t>
  </si>
  <si>
    <t>7) ORIGINAL OF CHINA</t>
  </si>
  <si>
    <t>CHINA</t>
  </si>
  <si>
    <t>8) TERMS: CPT</t>
  </si>
  <si>
    <t>9) B/L NO.:</t>
  </si>
  <si>
    <t>10) TOTAL:</t>
  </si>
  <si>
    <t>DETAILS AS FOLLOWING</t>
  </si>
  <si>
    <r>
      <rPr>
        <b/>
        <sz val="9"/>
        <rFont val="Lingoes Unicode"/>
        <charset val="134"/>
      </rPr>
      <t>序号</t>
    </r>
  </si>
  <si>
    <t>货物名称</t>
  </si>
  <si>
    <r>
      <rPr>
        <b/>
        <sz val="9"/>
        <rFont val="Lingoes Unicode"/>
        <charset val="134"/>
      </rPr>
      <t>毛重</t>
    </r>
  </si>
  <si>
    <r>
      <rPr>
        <b/>
        <sz val="9"/>
        <rFont val="Lingoes Unicode"/>
        <charset val="134"/>
      </rPr>
      <t>净重</t>
    </r>
  </si>
  <si>
    <r>
      <rPr>
        <b/>
        <sz val="9"/>
        <rFont val="Lingoes Unicode"/>
        <charset val="134"/>
      </rPr>
      <t>体积</t>
    </r>
  </si>
  <si>
    <r>
      <rPr>
        <b/>
        <sz val="9"/>
        <rFont val="Lingoes Unicode"/>
        <charset val="134"/>
      </rPr>
      <t>包装件数</t>
    </r>
  </si>
  <si>
    <r>
      <rPr>
        <b/>
        <sz val="9"/>
        <rFont val="宋体"/>
        <charset val="134"/>
      </rPr>
      <t>数量</t>
    </r>
  </si>
  <si>
    <t>ITEM NO.</t>
  </si>
  <si>
    <t>DESCRIPTION OF GOODS</t>
  </si>
  <si>
    <t>G.W.(KG)</t>
  </si>
  <si>
    <t>N. W.(KG)</t>
  </si>
  <si>
    <t>VOL. (CBM)</t>
  </si>
  <si>
    <t>NO. OF PKGS</t>
  </si>
  <si>
    <t>QTY</t>
  </si>
  <si>
    <t>件pc</t>
  </si>
  <si>
    <t>公斤kg</t>
  </si>
  <si>
    <t>个pc</t>
  </si>
  <si>
    <t>只pc</t>
  </si>
  <si>
    <t>台set</t>
  </si>
  <si>
    <t>TOTAL</t>
  </si>
  <si>
    <t>SIGNATURE:</t>
  </si>
  <si>
    <t>DATE:</t>
  </si>
  <si>
    <t>BEIJING MENERGY TRADING LIMITED</t>
  </si>
  <si>
    <t>Add.: PROCUREMENT CENTER, 8F, JINCHENGXIN BUILDING, WUQUAN ROAD, FENGTAI DISTRICT,  Post code: 100070, BEIJING, CHINA                                                          
 Contact:Mr Zou       E-MAIL: zouqingchun@jchxmc.com      CELL PHONE:0086-10-8320 3999 ext 9329</t>
  </si>
  <si>
    <t>北京众诚城商贸有限公司</t>
  </si>
  <si>
    <t>COMMERCIAL INVOICE</t>
  </si>
  <si>
    <r>
      <rPr>
        <b/>
        <u/>
        <sz val="16"/>
        <rFont val="宋体"/>
        <charset val="134"/>
      </rPr>
      <t>商业发票</t>
    </r>
  </si>
  <si>
    <r>
      <rPr>
        <b/>
        <sz val="9"/>
        <rFont val="宋体"/>
        <charset val="134"/>
      </rPr>
      <t>发票号</t>
    </r>
    <r>
      <rPr>
        <b/>
        <sz val="9"/>
        <rFont val="Times New Roman"/>
        <charset val="134"/>
      </rPr>
      <t>:</t>
    </r>
  </si>
  <si>
    <r>
      <rPr>
        <b/>
        <sz val="9"/>
        <rFont val="宋体"/>
        <charset val="134"/>
      </rPr>
      <t>日期</t>
    </r>
    <r>
      <rPr>
        <b/>
        <sz val="9"/>
        <rFont val="Times New Roman"/>
        <charset val="134"/>
      </rPr>
      <t>:</t>
    </r>
  </si>
  <si>
    <t>SHANGHAI, CHINA</t>
  </si>
  <si>
    <t>7) ORIGINAL OF COUNTRY</t>
  </si>
  <si>
    <t>10) TOTAL AMOUNT:</t>
  </si>
  <si>
    <r>
      <rPr>
        <b/>
        <sz val="9"/>
        <rFont val="宋体"/>
        <charset val="134"/>
      </rPr>
      <t>序号</t>
    </r>
  </si>
  <si>
    <r>
      <rPr>
        <b/>
        <sz val="9"/>
        <rFont val="宋体"/>
        <charset val="134"/>
      </rPr>
      <t>商品编码</t>
    </r>
  </si>
  <si>
    <r>
      <rPr>
        <b/>
        <sz val="9"/>
        <rFont val="宋体"/>
        <charset val="134"/>
      </rPr>
      <t>单价</t>
    </r>
  </si>
  <si>
    <r>
      <rPr>
        <b/>
        <sz val="9"/>
        <rFont val="宋体"/>
        <charset val="134"/>
      </rPr>
      <t>总价</t>
    </r>
  </si>
  <si>
    <t>HS CODE</t>
  </si>
  <si>
    <t>UNIT PRICE(USD)
FOB</t>
  </si>
  <si>
    <t>AMOUNT (USD)
FOB</t>
  </si>
  <si>
    <r>
      <rPr>
        <b/>
        <sz val="9"/>
        <rFont val="宋体"/>
        <charset val="134"/>
      </rPr>
      <t>其中</t>
    </r>
  </si>
  <si>
    <r>
      <rPr>
        <b/>
        <sz val="9"/>
        <rFont val="宋体"/>
        <charset val="134"/>
      </rPr>
      <t>运费</t>
    </r>
    <r>
      <rPr>
        <b/>
        <sz val="9"/>
        <rFont val="Times New Roman"/>
        <charset val="134"/>
      </rPr>
      <t>FREIGHT</t>
    </r>
  </si>
  <si>
    <r>
      <rPr>
        <b/>
        <sz val="9"/>
        <rFont val="宋体"/>
        <charset val="134"/>
      </rPr>
      <t>保费</t>
    </r>
    <r>
      <rPr>
        <b/>
        <sz val="9"/>
        <rFont val="Times New Roman"/>
        <charset val="134"/>
      </rPr>
      <t>INSURANCE</t>
    </r>
  </si>
  <si>
    <t>CPT</t>
  </si>
</sst>
</file>

<file path=xl/styles.xml><?xml version="1.0" encoding="utf-8"?>
<styleSheet xmlns="http://schemas.openxmlformats.org/spreadsheetml/2006/main">
  <numFmts count="13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yyyy/m/d;@"/>
    <numFmt numFmtId="44" formatCode="_ &quot;￥&quot;* #,##0.00_ ;_ &quot;￥&quot;* \-#,##0.00_ ;_ &quot;￥&quot;* &quot;-&quot;??_ ;_ @_ "/>
    <numFmt numFmtId="177" formatCode="m/d/yyyy;@"/>
    <numFmt numFmtId="178" formatCode="0.00_);[Red]\(0.00\)"/>
    <numFmt numFmtId="179" formatCode="0.00_ "/>
    <numFmt numFmtId="180" formatCode="#,##0.00_ "/>
    <numFmt numFmtId="181" formatCode="[$-409]d/mmm/yy;@"/>
    <numFmt numFmtId="182" formatCode="0.000_ "/>
    <numFmt numFmtId="183" formatCode="0_ "/>
    <numFmt numFmtId="184" formatCode="[$-409]d\-mmm\-yy;@"/>
  </numFmts>
  <fonts count="37">
    <font>
      <sz val="11"/>
      <color indexed="8"/>
      <name val="宋体"/>
      <charset val="134"/>
      <scheme val="minor"/>
    </font>
    <font>
      <sz val="9"/>
      <name val="Times New Roman"/>
      <charset val="134"/>
    </font>
    <font>
      <b/>
      <sz val="9"/>
      <name val="Times New Roman"/>
      <charset val="134"/>
    </font>
    <font>
      <b/>
      <sz val="14"/>
      <name val="Times New Roman"/>
      <charset val="134"/>
    </font>
    <font>
      <sz val="8"/>
      <name val="Times New Roman"/>
      <charset val="134"/>
    </font>
    <font>
      <b/>
      <sz val="16"/>
      <name val="Times New Roman"/>
      <charset val="134"/>
    </font>
    <font>
      <b/>
      <sz val="14"/>
      <name val="宋体"/>
      <charset val="134"/>
    </font>
    <font>
      <b/>
      <i/>
      <u/>
      <sz val="16"/>
      <name val="Times New Roman"/>
      <charset val="134"/>
    </font>
    <font>
      <b/>
      <u/>
      <sz val="16"/>
      <name val="Times New Roman"/>
      <charset val="134"/>
    </font>
    <font>
      <b/>
      <sz val="9"/>
      <name val="宋体"/>
      <charset val="134"/>
    </font>
    <font>
      <b/>
      <sz val="9"/>
      <name val="Times New Roman"/>
      <charset val="0"/>
    </font>
    <font>
      <b/>
      <sz val="10"/>
      <name val="Times New Roman"/>
      <charset val="134"/>
    </font>
    <font>
      <sz val="12"/>
      <name val="Times New Roman"/>
      <charset val="134"/>
    </font>
    <font>
      <sz val="9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0"/>
      <name val="VNI-Helve-Condense"/>
      <charset val="134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u/>
      <sz val="16"/>
      <name val="宋体"/>
      <charset val="134"/>
    </font>
    <font>
      <b/>
      <sz val="9"/>
      <name val="Lingoes Unicode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42" fontId="16" fillId="0" borderId="0" applyFont="0" applyFill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4" fillId="19" borderId="9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29" borderId="14" applyNumberFormat="0" applyFon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1" fillId="15" borderId="10" applyNumberFormat="0" applyAlignment="0" applyProtection="0">
      <alignment vertical="center"/>
    </xf>
    <xf numFmtId="0" fontId="20" fillId="15" borderId="9" applyNumberFormat="0" applyAlignment="0" applyProtection="0">
      <alignment vertical="center"/>
    </xf>
    <xf numFmtId="0" fontId="18" fillId="8" borderId="8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8" fillId="0" borderId="0"/>
    <xf numFmtId="0" fontId="14" fillId="3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</cellStyleXfs>
  <cellXfs count="119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178" fontId="1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left" wrapText="1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right" vertical="center" wrapText="1"/>
    </xf>
    <xf numFmtId="0" fontId="9" fillId="0" borderId="0" xfId="0" applyFont="1" applyFill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/>
    </xf>
    <xf numFmtId="176" fontId="2" fillId="0" borderId="0" xfId="0" applyNumberFormat="1" applyFont="1" applyFill="1" applyBorder="1" applyAlignment="1">
      <alignment horizontal="right" vertical="center" wrapText="1"/>
    </xf>
    <xf numFmtId="0" fontId="2" fillId="0" borderId="0" xfId="0" applyFont="1" applyFill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0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left" vertical="center"/>
    </xf>
    <xf numFmtId="58" fontId="2" fillId="0" borderId="0" xfId="0" applyNumberFormat="1" applyFont="1" applyFill="1" applyAlignment="1">
      <alignment horizontal="right" vertical="center" wrapText="1"/>
    </xf>
    <xf numFmtId="0" fontId="2" fillId="0" borderId="0" xfId="0" applyFont="1" applyFill="1" applyBorder="1" applyAlignment="1">
      <alignment horizontal="left" wrapText="1"/>
    </xf>
    <xf numFmtId="179" fontId="2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36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178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 wrapText="1"/>
    </xf>
    <xf numFmtId="178" fontId="2" fillId="0" borderId="0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43" fontId="1" fillId="0" borderId="4" xfId="8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 wrapText="1"/>
    </xf>
    <xf numFmtId="43" fontId="2" fillId="0" borderId="2" xfId="8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2" fillId="0" borderId="0" xfId="36" applyNumberFormat="1" applyFont="1" applyFill="1" applyBorder="1" applyAlignment="1">
      <alignment horizontal="center" vertical="center" wrapText="1"/>
    </xf>
    <xf numFmtId="0" fontId="2" fillId="0" borderId="0" xfId="36" applyNumberFormat="1" applyFont="1" applyFill="1" applyAlignment="1">
      <alignment horizontal="center" vertical="center" wrapText="1"/>
    </xf>
    <xf numFmtId="43" fontId="2" fillId="0" borderId="0" xfId="8" applyFont="1" applyFill="1" applyAlignment="1">
      <alignment horizontal="center" vertical="center"/>
    </xf>
    <xf numFmtId="43" fontId="1" fillId="0" borderId="0" xfId="8" applyFont="1" applyFill="1" applyAlignment="1">
      <alignment vertical="center"/>
    </xf>
    <xf numFmtId="0" fontId="2" fillId="0" borderId="0" xfId="36" applyNumberFormat="1" applyFont="1" applyFill="1" applyBorder="1" applyAlignment="1">
      <alignment horizontal="center" vertical="center"/>
    </xf>
    <xf numFmtId="180" fontId="1" fillId="0" borderId="0" xfId="0" applyNumberFormat="1" applyFont="1" applyFill="1" applyBorder="1" applyAlignment="1">
      <alignment vertical="center"/>
    </xf>
    <xf numFmtId="178" fontId="1" fillId="0" borderId="0" xfId="0" applyNumberFormat="1" applyFont="1" applyFill="1" applyBorder="1" applyAlignment="1">
      <alignment horizontal="center" vertical="center"/>
    </xf>
    <xf numFmtId="179" fontId="1" fillId="0" borderId="0" xfId="0" applyNumberFormat="1" applyFont="1" applyFill="1" applyBorder="1" applyAlignment="1">
      <alignment vertical="center"/>
    </xf>
    <xf numFmtId="177" fontId="2" fillId="0" borderId="0" xfId="0" applyNumberFormat="1" applyFont="1" applyFill="1" applyBorder="1" applyAlignment="1">
      <alignment horizontal="center" vertical="center"/>
    </xf>
    <xf numFmtId="0" fontId="12" fillId="0" borderId="3" xfId="0" applyNumberFormat="1" applyFont="1" applyFill="1" applyBorder="1" applyAlignment="1">
      <alignment horizontal="center" vertical="center"/>
    </xf>
    <xf numFmtId="0" fontId="12" fillId="0" borderId="3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wrapText="1"/>
    </xf>
    <xf numFmtId="40" fontId="1" fillId="0" borderId="0" xfId="0" applyNumberFormat="1" applyFont="1" applyFill="1" applyBorder="1" applyAlignment="1"/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/>
    <xf numFmtId="40" fontId="2" fillId="0" borderId="0" xfId="0" applyNumberFormat="1" applyFont="1" applyFill="1" applyBorder="1" applyAlignment="1">
      <alignment horizontal="center" vertical="center"/>
    </xf>
    <xf numFmtId="179" fontId="1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3" fillId="0" borderId="0" xfId="0" applyFont="1" applyFill="1" applyBorder="1" applyAlignment="1" applyProtection="1">
      <alignment vertical="top"/>
      <protection locked="0"/>
    </xf>
    <xf numFmtId="0" fontId="13" fillId="0" borderId="0" xfId="0" applyFont="1" applyFill="1" applyBorder="1" applyAlignment="1" applyProtection="1">
      <alignment horizontal="center" vertical="top"/>
      <protection locked="0"/>
    </xf>
    <xf numFmtId="179" fontId="3" fillId="0" borderId="0" xfId="0" applyNumberFormat="1" applyFont="1" applyFill="1" applyBorder="1" applyAlignment="1">
      <alignment horizontal="center" vertical="center"/>
    </xf>
    <xf numFmtId="179" fontId="4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179" fontId="2" fillId="0" borderId="1" xfId="0" applyNumberFormat="1" applyFont="1" applyFill="1" applyBorder="1" applyAlignment="1">
      <alignment horizontal="left" vertical="center"/>
    </xf>
    <xf numFmtId="17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right" vertical="center" wrapText="1"/>
    </xf>
    <xf numFmtId="179" fontId="2" fillId="0" borderId="0" xfId="0" applyNumberFormat="1" applyFont="1" applyFill="1" applyBorder="1" applyAlignment="1">
      <alignment horizontal="center" vertical="center"/>
    </xf>
    <xf numFmtId="181" fontId="2" fillId="0" borderId="0" xfId="0" applyNumberFormat="1" applyFont="1" applyFill="1" applyBorder="1" applyAlignment="1">
      <alignment horizontal="right" vertical="center" wrapText="1"/>
    </xf>
    <xf numFmtId="179" fontId="2" fillId="0" borderId="0" xfId="0" applyNumberFormat="1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right" vertical="center"/>
    </xf>
    <xf numFmtId="179" fontId="2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179" fontId="2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vertical="center" wrapText="1"/>
    </xf>
    <xf numFmtId="179" fontId="1" fillId="0" borderId="4" xfId="0" applyNumberFormat="1" applyFont="1" applyFill="1" applyBorder="1" applyAlignment="1">
      <alignment vertical="center" wrapText="1"/>
    </xf>
    <xf numFmtId="182" fontId="1" fillId="0" borderId="5" xfId="0" applyNumberFormat="1" applyFont="1" applyFill="1" applyBorder="1" applyAlignment="1">
      <alignment horizontal="center" vertical="center" wrapText="1"/>
    </xf>
    <xf numFmtId="183" fontId="1" fillId="0" borderId="5" xfId="0" applyNumberFormat="1" applyFont="1" applyFill="1" applyBorder="1" applyAlignment="1">
      <alignment horizontal="center" vertical="center" wrapText="1"/>
    </xf>
    <xf numFmtId="182" fontId="1" fillId="0" borderId="6" xfId="0" applyNumberFormat="1" applyFont="1" applyFill="1" applyBorder="1" applyAlignment="1">
      <alignment horizontal="center" vertical="center" wrapText="1"/>
    </xf>
    <xf numFmtId="183" fontId="1" fillId="0" borderId="6" xfId="0" applyNumberFormat="1" applyFont="1" applyFill="1" applyBorder="1" applyAlignment="1">
      <alignment horizontal="center" vertical="center" wrapText="1"/>
    </xf>
    <xf numFmtId="182" fontId="1" fillId="0" borderId="4" xfId="0" applyNumberFormat="1" applyFont="1" applyFill="1" applyBorder="1" applyAlignment="1">
      <alignment horizontal="center" vertical="center" wrapText="1"/>
    </xf>
    <xf numFmtId="183" fontId="1" fillId="0" borderId="4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vertical="center" wrapText="1"/>
    </xf>
    <xf numFmtId="179" fontId="1" fillId="0" borderId="0" xfId="0" applyNumberFormat="1" applyFont="1" applyFill="1" applyBorder="1" applyAlignment="1">
      <alignment horizontal="center" vertical="center" wrapText="1"/>
    </xf>
    <xf numFmtId="182" fontId="1" fillId="0" borderId="0" xfId="0" applyNumberFormat="1" applyFont="1" applyFill="1" applyBorder="1" applyAlignment="1">
      <alignment horizontal="center" vertical="center" wrapText="1"/>
    </xf>
    <xf numFmtId="183" fontId="1" fillId="0" borderId="0" xfId="0" applyNumberFormat="1" applyFont="1" applyFill="1" applyBorder="1" applyAlignment="1">
      <alignment horizontal="center" vertical="center" wrapText="1"/>
    </xf>
    <xf numFmtId="179" fontId="2" fillId="0" borderId="2" xfId="0" applyNumberFormat="1" applyFont="1" applyFill="1" applyBorder="1" applyAlignment="1">
      <alignment horizontal="center" vertical="center" wrapText="1"/>
    </xf>
    <xf numFmtId="183" fontId="2" fillId="0" borderId="2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 wrapText="1"/>
    </xf>
    <xf numFmtId="179" fontId="2" fillId="0" borderId="0" xfId="0" applyNumberFormat="1" applyFont="1" applyFill="1" applyBorder="1" applyAlignment="1">
      <alignment horizontal="center" vertical="center" wrapText="1"/>
    </xf>
    <xf numFmtId="0" fontId="2" fillId="0" borderId="0" xfId="36" applyFont="1" applyFill="1" applyBorder="1" applyAlignment="1">
      <alignment horizontal="center" vertical="center" wrapText="1"/>
    </xf>
    <xf numFmtId="184" fontId="2" fillId="0" borderId="0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 wrapText="1"/>
    </xf>
    <xf numFmtId="179" fontId="1" fillId="0" borderId="2" xfId="0" applyNumberFormat="1" applyFont="1" applyFill="1" applyBorder="1" applyAlignment="1">
      <alignment horizontal="center" vertical="center"/>
    </xf>
    <xf numFmtId="179" fontId="1" fillId="0" borderId="2" xfId="0" applyNumberFormat="1" applyFont="1" applyFill="1" applyBorder="1" applyAlignment="1">
      <alignment horizontal="center" vertical="center" wrapText="1"/>
    </xf>
    <xf numFmtId="0" fontId="12" fillId="0" borderId="0" xfId="0" applyNumberFormat="1" applyFont="1" applyFill="1" applyBorder="1" applyAlignment="1">
      <alignment horizontal="center" vertical="center" wrapText="1"/>
    </xf>
    <xf numFmtId="179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179" fontId="13" fillId="0" borderId="4" xfId="0" applyNumberFormat="1" applyFont="1" applyFill="1" applyBorder="1" applyAlignment="1">
      <alignment vertical="center" wrapText="1"/>
    </xf>
    <xf numFmtId="183" fontId="13" fillId="0" borderId="0" xfId="0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Normal_BGIA_UBS" xfId="36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1302;&#26494;&#23612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汇总"/>
      <sheetName val="Sheet1"/>
      <sheetName val="报关单"/>
      <sheetName val="报关发票"/>
      <sheetName val="箱单"/>
      <sheetName val="清关发票"/>
    </sheetNames>
    <sheetDataSet>
      <sheetData sheetId="0">
        <row r="4">
          <cell r="E4" t="str">
            <v>泵联器</v>
          </cell>
          <cell r="F4" t="str">
            <v>Pump coupling device</v>
          </cell>
          <cell r="G4">
            <v>2</v>
          </cell>
        </row>
        <row r="4">
          <cell r="L4">
            <v>104.923076923077</v>
          </cell>
        </row>
        <row r="4">
          <cell r="N4">
            <v>20</v>
          </cell>
          <cell r="O4">
            <v>20.71</v>
          </cell>
        </row>
        <row r="4">
          <cell r="U4">
            <v>5</v>
          </cell>
          <cell r="V4">
            <v>6.58</v>
          </cell>
        </row>
        <row r="5">
          <cell r="E5" t="str">
            <v>泵轴</v>
          </cell>
          <cell r="F5" t="str">
            <v>Pump shaft</v>
          </cell>
          <cell r="G5">
            <v>5</v>
          </cell>
        </row>
        <row r="5">
          <cell r="L5">
            <v>1034.61538461538</v>
          </cell>
        </row>
        <row r="5">
          <cell r="N5">
            <v>190</v>
          </cell>
          <cell r="O5">
            <v>206.1</v>
          </cell>
        </row>
        <row r="6">
          <cell r="E6" t="str">
            <v>导叶</v>
          </cell>
          <cell r="F6" t="str">
            <v>Guide vane</v>
          </cell>
          <cell r="G6">
            <v>200</v>
          </cell>
        </row>
        <row r="6">
          <cell r="L6">
            <v>13538.4615384615</v>
          </cell>
        </row>
        <row r="6">
          <cell r="N6">
            <v>1545</v>
          </cell>
          <cell r="O6">
            <v>1605.36</v>
          </cell>
        </row>
        <row r="7">
          <cell r="E7" t="str">
            <v>底座</v>
          </cell>
          <cell r="F7" t="str">
            <v>Base</v>
          </cell>
          <cell r="G7">
            <v>2</v>
          </cell>
        </row>
        <row r="7">
          <cell r="L7">
            <v>861.538461538462</v>
          </cell>
        </row>
        <row r="7">
          <cell r="N7">
            <v>400</v>
          </cell>
          <cell r="O7">
            <v>433.9</v>
          </cell>
        </row>
        <row r="8">
          <cell r="E8" t="str">
            <v>端盖螺柱</v>
          </cell>
          <cell r="F8" t="str">
            <v>End cover stud</v>
          </cell>
          <cell r="G8">
            <v>100</v>
          </cell>
        </row>
        <row r="8">
          <cell r="L8">
            <v>92.3076923076923</v>
          </cell>
        </row>
        <row r="8">
          <cell r="N8">
            <v>4</v>
          </cell>
          <cell r="O8">
            <v>4.24</v>
          </cell>
        </row>
        <row r="9">
          <cell r="E9" t="str">
            <v>联轴器</v>
          </cell>
          <cell r="F9" t="str">
            <v>Coupling</v>
          </cell>
          <cell r="G9">
            <v>5</v>
          </cell>
        </row>
        <row r="9">
          <cell r="L9">
            <v>304.615384615385</v>
          </cell>
        </row>
        <row r="9">
          <cell r="N9">
            <v>70</v>
          </cell>
          <cell r="O9">
            <v>72.48</v>
          </cell>
        </row>
        <row r="10">
          <cell r="E10" t="str">
            <v>盘根</v>
          </cell>
          <cell r="F10" t="str">
            <v>Packing</v>
          </cell>
          <cell r="G10">
            <v>360</v>
          </cell>
        </row>
        <row r="10">
          <cell r="L10">
            <v>1993.84615384615</v>
          </cell>
        </row>
        <row r="10">
          <cell r="N10">
            <v>360</v>
          </cell>
          <cell r="O10">
            <v>400</v>
          </cell>
        </row>
        <row r="11">
          <cell r="E11" t="str">
            <v>填料环</v>
          </cell>
          <cell r="F11" t="str">
            <v>Packing ring</v>
          </cell>
          <cell r="G11">
            <v>60</v>
          </cell>
        </row>
        <row r="11">
          <cell r="L11">
            <v>304.615384615385</v>
          </cell>
        </row>
        <row r="11">
          <cell r="N11">
            <v>18</v>
          </cell>
          <cell r="O11">
            <v>19.08</v>
          </cell>
        </row>
        <row r="12">
          <cell r="E12" t="str">
            <v>叶轮</v>
          </cell>
          <cell r="F12" t="str">
            <v>impeller</v>
          </cell>
          <cell r="G12">
            <v>300</v>
          </cell>
        </row>
        <row r="12">
          <cell r="L12">
            <v>20076.9230769231</v>
          </cell>
        </row>
        <row r="12">
          <cell r="N12">
            <v>1300</v>
          </cell>
          <cell r="O12">
            <v>1381.33</v>
          </cell>
        </row>
        <row r="13">
          <cell r="E13" t="str">
            <v>导叶稳钉</v>
          </cell>
          <cell r="F13" t="str">
            <v>pin</v>
          </cell>
          <cell r="G13">
            <v>300</v>
          </cell>
        </row>
        <row r="13">
          <cell r="L13">
            <v>46.1538461538462</v>
          </cell>
        </row>
        <row r="13">
          <cell r="N13">
            <v>3</v>
          </cell>
          <cell r="O13">
            <v>3.18</v>
          </cell>
        </row>
        <row r="14">
          <cell r="E14" t="str">
            <v>轴承挡套甲</v>
          </cell>
          <cell r="F14" t="str">
            <v>Bearing shield sleeve A</v>
          </cell>
          <cell r="G14">
            <v>50</v>
          </cell>
        </row>
        <row r="14">
          <cell r="L14">
            <v>323.076923076923</v>
          </cell>
        </row>
        <row r="14">
          <cell r="N14">
            <v>30</v>
          </cell>
          <cell r="O14">
            <v>31.81</v>
          </cell>
        </row>
        <row r="15">
          <cell r="E15" t="str">
            <v>轴承挡套乙</v>
          </cell>
          <cell r="F15" t="str">
            <v>Bearing shield sleeve B</v>
          </cell>
          <cell r="G15">
            <v>50</v>
          </cell>
        </row>
        <row r="15">
          <cell r="L15">
            <v>323.076923076923</v>
          </cell>
        </row>
        <row r="15">
          <cell r="N15">
            <v>30</v>
          </cell>
          <cell r="O15">
            <v>31.81</v>
          </cell>
        </row>
        <row r="16">
          <cell r="E16" t="str">
            <v>漏电断路器</v>
          </cell>
          <cell r="F16" t="str">
            <v>Leakage circuit breaker</v>
          </cell>
          <cell r="G16">
            <v>60</v>
          </cell>
        </row>
        <row r="16">
          <cell r="L16">
            <v>746.215384615385</v>
          </cell>
        </row>
        <row r="16">
          <cell r="N16">
            <v>30.9</v>
          </cell>
          <cell r="O16">
            <v>39.08</v>
          </cell>
        </row>
        <row r="16">
          <cell r="U16">
            <v>1</v>
          </cell>
          <cell r="V16">
            <v>0.96</v>
          </cell>
        </row>
        <row r="17">
          <cell r="E17" t="str">
            <v>万能式断路器</v>
          </cell>
          <cell r="F17" t="str">
            <v>Circuit breaker</v>
          </cell>
          <cell r="G17">
            <v>2</v>
          </cell>
        </row>
        <row r="17">
          <cell r="L17">
            <v>2151.34615384615</v>
          </cell>
        </row>
        <row r="17">
          <cell r="N17">
            <v>97</v>
          </cell>
          <cell r="O17">
            <v>122.68</v>
          </cell>
        </row>
        <row r="18">
          <cell r="E18" t="str">
            <v>接触器</v>
          </cell>
          <cell r="F18" t="str">
            <v>contactor </v>
          </cell>
          <cell r="G18">
            <v>40</v>
          </cell>
        </row>
        <row r="18">
          <cell r="L18">
            <v>816.553846153846</v>
          </cell>
        </row>
        <row r="18">
          <cell r="N18">
            <v>50.87</v>
          </cell>
          <cell r="O18">
            <v>64.34</v>
          </cell>
        </row>
        <row r="19">
          <cell r="E19" t="str">
            <v>LED球泡灯</v>
          </cell>
          <cell r="F19" t="str">
            <v>LED bulb</v>
          </cell>
          <cell r="G19">
            <v>600</v>
          </cell>
        </row>
        <row r="19">
          <cell r="L19">
            <v>4153.84615384615</v>
          </cell>
        </row>
        <row r="19">
          <cell r="N19">
            <v>108</v>
          </cell>
          <cell r="O19">
            <v>162.04</v>
          </cell>
        </row>
        <row r="19">
          <cell r="U19">
            <v>2</v>
          </cell>
          <cell r="V19">
            <v>3.85</v>
          </cell>
        </row>
        <row r="20">
          <cell r="E20" t="str">
            <v>LED球泡灯</v>
          </cell>
          <cell r="F20" t="str">
            <v>LED bulb</v>
          </cell>
          <cell r="G20">
            <v>300</v>
          </cell>
        </row>
        <row r="20">
          <cell r="L20">
            <v>1753.84615384615</v>
          </cell>
        </row>
        <row r="20">
          <cell r="N20">
            <v>42</v>
          </cell>
          <cell r="O20">
            <v>59.92</v>
          </cell>
        </row>
        <row r="21">
          <cell r="E21" t="str">
            <v>盘根</v>
          </cell>
          <cell r="F21" t="str">
            <v>Packing</v>
          </cell>
          <cell r="G21">
            <v>300</v>
          </cell>
        </row>
        <row r="21">
          <cell r="L21">
            <v>3000</v>
          </cell>
        </row>
        <row r="21">
          <cell r="N21">
            <v>300</v>
          </cell>
          <cell r="O21">
            <v>330</v>
          </cell>
        </row>
        <row r="21">
          <cell r="U21">
            <v>1</v>
          </cell>
          <cell r="V21">
            <v>1.32</v>
          </cell>
        </row>
        <row r="22">
          <cell r="E22" t="str">
            <v>止回阀</v>
          </cell>
          <cell r="F22" t="str">
            <v>check valve</v>
          </cell>
          <cell r="G22">
            <v>6</v>
          </cell>
        </row>
        <row r="22">
          <cell r="L22">
            <v>2353.84615384615</v>
          </cell>
        </row>
        <row r="22">
          <cell r="N22">
            <v>420</v>
          </cell>
          <cell r="O22">
            <v>450</v>
          </cell>
        </row>
        <row r="22">
          <cell r="U22">
            <v>2</v>
          </cell>
          <cell r="V22">
            <v>0.87</v>
          </cell>
        </row>
        <row r="23">
          <cell r="E23" t="str">
            <v>闸阀</v>
          </cell>
          <cell r="F23" t="str">
            <v>gate</v>
          </cell>
          <cell r="G23">
            <v>6</v>
          </cell>
        </row>
        <row r="23">
          <cell r="L23">
            <v>2907.69230769231</v>
          </cell>
        </row>
        <row r="23">
          <cell r="N23">
            <v>440</v>
          </cell>
          <cell r="O23">
            <v>470</v>
          </cell>
        </row>
        <row r="24">
          <cell r="E24" t="str">
            <v>剩余电流动作断路器</v>
          </cell>
          <cell r="F24" t="str">
            <v>residual current operated circuit-breaker</v>
          </cell>
          <cell r="G24">
            <v>18</v>
          </cell>
        </row>
        <row r="24">
          <cell r="L24">
            <v>1084.61538461538</v>
          </cell>
        </row>
        <row r="24">
          <cell r="N24">
            <v>40</v>
          </cell>
          <cell r="O24">
            <v>42</v>
          </cell>
        </row>
        <row r="24">
          <cell r="U24">
            <v>2</v>
          </cell>
          <cell r="V24">
            <v>0.07</v>
          </cell>
        </row>
        <row r="25">
          <cell r="E25" t="str">
            <v>软起动柜操作面板</v>
          </cell>
          <cell r="F25" t="str">
            <v>CONTROL PANEL</v>
          </cell>
          <cell r="G25">
            <v>3</v>
          </cell>
        </row>
        <row r="25">
          <cell r="L25">
            <v>1333.84615384615</v>
          </cell>
        </row>
        <row r="25">
          <cell r="N25">
            <v>0.9</v>
          </cell>
          <cell r="O25">
            <v>1</v>
          </cell>
        </row>
        <row r="25">
          <cell r="U25">
            <v>1</v>
          </cell>
          <cell r="V25">
            <v>0.01</v>
          </cell>
        </row>
        <row r="26">
          <cell r="E26" t="str">
            <v>电缆挂钩</v>
          </cell>
          <cell r="F26" t="str">
            <v>Cable hook</v>
          </cell>
          <cell r="G26">
            <v>2000</v>
          </cell>
        </row>
        <row r="26">
          <cell r="L26">
            <v>1000</v>
          </cell>
        </row>
        <row r="26">
          <cell r="N26">
            <v>280</v>
          </cell>
          <cell r="O26">
            <v>300</v>
          </cell>
        </row>
        <row r="26">
          <cell r="U26">
            <v>1</v>
          </cell>
          <cell r="V26">
            <v>2.15</v>
          </cell>
        </row>
        <row r="27">
          <cell r="E27" t="str">
            <v>潜水泵</v>
          </cell>
          <cell r="F27" t="str">
            <v>Submersible pump</v>
          </cell>
          <cell r="G27">
            <v>30</v>
          </cell>
        </row>
        <row r="27">
          <cell r="L27">
            <v>14746.1538461538</v>
          </cell>
        </row>
        <row r="27">
          <cell r="N27">
            <v>2580</v>
          </cell>
          <cell r="O27">
            <v>2700</v>
          </cell>
        </row>
        <row r="27">
          <cell r="U27">
            <v>31</v>
          </cell>
          <cell r="V27">
            <v>2.74</v>
          </cell>
        </row>
        <row r="28">
          <cell r="E28" t="str">
            <v>机械密封</v>
          </cell>
          <cell r="F28" t="str">
            <v>Mechanical seal</v>
          </cell>
          <cell r="G28">
            <v>100</v>
          </cell>
        </row>
        <row r="28">
          <cell r="L28">
            <v>2307.69230769231</v>
          </cell>
        </row>
        <row r="28">
          <cell r="N28">
            <v>32</v>
          </cell>
          <cell r="O28">
            <v>32.66</v>
          </cell>
        </row>
        <row r="29">
          <cell r="E29" t="str">
            <v>键</v>
          </cell>
          <cell r="F29" t="str">
            <v>key</v>
          </cell>
          <cell r="G29">
            <v>50</v>
          </cell>
        </row>
        <row r="29">
          <cell r="L29">
            <v>15.3846153846154</v>
          </cell>
        </row>
        <row r="29">
          <cell r="N29">
            <v>1</v>
          </cell>
          <cell r="O29">
            <v>1.02</v>
          </cell>
        </row>
        <row r="30">
          <cell r="E30" t="str">
            <v>叶轮</v>
          </cell>
          <cell r="F30" t="str">
            <v>impeller</v>
          </cell>
          <cell r="G30">
            <v>50</v>
          </cell>
        </row>
        <row r="30">
          <cell r="L30">
            <v>1307.69230769231</v>
          </cell>
        </row>
        <row r="30">
          <cell r="N30">
            <v>200</v>
          </cell>
          <cell r="O30">
            <v>204.15</v>
          </cell>
        </row>
        <row r="31">
          <cell r="E31" t="str">
            <v>轴头螺母</v>
          </cell>
          <cell r="F31" t="str">
            <v>shaft head nut</v>
          </cell>
          <cell r="G31">
            <v>50</v>
          </cell>
        </row>
        <row r="31">
          <cell r="L31">
            <v>53.8461538461538</v>
          </cell>
        </row>
        <row r="31">
          <cell r="N31">
            <v>8</v>
          </cell>
          <cell r="O31">
            <v>8.17</v>
          </cell>
        </row>
        <row r="32">
          <cell r="E32" t="str">
            <v>电动机综合保护器</v>
          </cell>
          <cell r="F32" t="str">
            <v>electromotor integrative protector</v>
          </cell>
          <cell r="G32">
            <v>15</v>
          </cell>
        </row>
        <row r="32">
          <cell r="L32">
            <v>213.846153846154</v>
          </cell>
        </row>
        <row r="32">
          <cell r="N32">
            <v>4.5</v>
          </cell>
          <cell r="O32">
            <v>5</v>
          </cell>
        </row>
        <row r="32">
          <cell r="U32">
            <v>1</v>
          </cell>
          <cell r="V32">
            <v>0.02</v>
          </cell>
        </row>
      </sheetData>
      <sheetData sheetId="1"/>
      <sheetData sheetId="2">
        <row r="13">
          <cell r="A13" t="str">
            <v>JMBMT20210427S-53-B</v>
          </cell>
        </row>
      </sheetData>
      <sheetData sheetId="3">
        <row r="1">
          <cell r="A1" t="str">
            <v>BEIJING MENERGY TRADING LIMITED</v>
          </cell>
        </row>
        <row r="2">
          <cell r="A2" t="str">
            <v>Add.: PROCUREMENT CENTER, 8F, JINCHENGXIN BUILDING, WUQUAN ROAD, FENGTAI DISTRICT,  Post code: 100070, BEIJING, CHINA                                                          
 Contact:Mr Zou       E-MAIL: zouqingchun@jchxmc.com      CELL PHONE:0086-10-8320 3999 ext 9329</v>
          </cell>
        </row>
        <row r="3">
          <cell r="A3" t="str">
            <v>北京众诚城商贸有限公司</v>
          </cell>
        </row>
        <row r="6">
          <cell r="G6" t="str">
            <v>JMBMT20210427S-53-B</v>
          </cell>
        </row>
        <row r="8">
          <cell r="H8">
            <v>44314</v>
          </cell>
        </row>
        <row r="18">
          <cell r="B18" t="str">
            <v>8413910000</v>
          </cell>
          <cell r="C18" t="str">
            <v>泵联器</v>
          </cell>
          <cell r="D18" t="str">
            <v>Pump coupling device</v>
          </cell>
          <cell r="E18">
            <v>2</v>
          </cell>
          <cell r="F18" t="str">
            <v>件</v>
          </cell>
        </row>
        <row r="19">
          <cell r="B19" t="str">
            <v>8413910000</v>
          </cell>
          <cell r="C19" t="str">
            <v>泵轴</v>
          </cell>
          <cell r="D19" t="str">
            <v>Pump shaft</v>
          </cell>
          <cell r="E19">
            <v>5</v>
          </cell>
          <cell r="F19" t="str">
            <v>件</v>
          </cell>
        </row>
        <row r="20">
          <cell r="B20" t="str">
            <v>8413910000</v>
          </cell>
          <cell r="C20" t="str">
            <v>导叶</v>
          </cell>
          <cell r="D20" t="str">
            <v>Guide vane</v>
          </cell>
          <cell r="E20">
            <v>200</v>
          </cell>
          <cell r="F20" t="str">
            <v>件</v>
          </cell>
        </row>
        <row r="21">
          <cell r="B21" t="str">
            <v>8413910000</v>
          </cell>
          <cell r="C21" t="str">
            <v>底座</v>
          </cell>
          <cell r="D21" t="str">
            <v>Base</v>
          </cell>
          <cell r="E21">
            <v>2</v>
          </cell>
          <cell r="F21" t="str">
            <v>件</v>
          </cell>
        </row>
        <row r="22">
          <cell r="B22" t="str">
            <v>8413910000</v>
          </cell>
          <cell r="C22" t="str">
            <v>端盖螺柱</v>
          </cell>
          <cell r="D22" t="str">
            <v>End cover stud</v>
          </cell>
          <cell r="E22">
            <v>100</v>
          </cell>
          <cell r="F22" t="str">
            <v>件</v>
          </cell>
        </row>
        <row r="23">
          <cell r="B23" t="str">
            <v>8413910000</v>
          </cell>
          <cell r="C23" t="str">
            <v>联轴器</v>
          </cell>
          <cell r="D23" t="str">
            <v>Coupling</v>
          </cell>
          <cell r="E23">
            <v>5</v>
          </cell>
          <cell r="F23" t="str">
            <v>件</v>
          </cell>
        </row>
        <row r="24">
          <cell r="B24" t="str">
            <v>8413910000</v>
          </cell>
          <cell r="C24" t="str">
            <v>盘根</v>
          </cell>
          <cell r="D24" t="str">
            <v>Packing</v>
          </cell>
          <cell r="E24">
            <v>360</v>
          </cell>
          <cell r="F24" t="str">
            <v>公斤</v>
          </cell>
        </row>
        <row r="25">
          <cell r="B25" t="str">
            <v>8413910000</v>
          </cell>
          <cell r="C25" t="str">
            <v>填料环</v>
          </cell>
          <cell r="D25" t="str">
            <v>Packing ring</v>
          </cell>
          <cell r="E25">
            <v>60</v>
          </cell>
          <cell r="F25" t="str">
            <v>件</v>
          </cell>
        </row>
        <row r="26">
          <cell r="B26" t="str">
            <v>8413910000</v>
          </cell>
          <cell r="C26" t="str">
            <v>叶轮</v>
          </cell>
          <cell r="D26" t="str">
            <v>impeller</v>
          </cell>
          <cell r="E26">
            <v>300</v>
          </cell>
          <cell r="F26" t="str">
            <v>件</v>
          </cell>
        </row>
        <row r="27">
          <cell r="B27" t="str">
            <v>8413910000</v>
          </cell>
          <cell r="C27" t="str">
            <v>导叶稳钉</v>
          </cell>
          <cell r="D27" t="str">
            <v>pin</v>
          </cell>
          <cell r="E27">
            <v>300</v>
          </cell>
          <cell r="F27" t="str">
            <v>件</v>
          </cell>
        </row>
        <row r="28">
          <cell r="B28" t="str">
            <v>8413910000</v>
          </cell>
          <cell r="C28" t="str">
            <v>轴承挡套甲</v>
          </cell>
          <cell r="D28" t="str">
            <v>Bearing shield sleeve A</v>
          </cell>
          <cell r="E28">
            <v>50</v>
          </cell>
          <cell r="F28" t="str">
            <v>件</v>
          </cell>
        </row>
        <row r="29">
          <cell r="B29" t="str">
            <v>8413910000</v>
          </cell>
          <cell r="C29" t="str">
            <v>轴承挡套乙</v>
          </cell>
          <cell r="D29" t="str">
            <v>Bearing shield sleeve B</v>
          </cell>
          <cell r="E29">
            <v>50</v>
          </cell>
          <cell r="F29" t="str">
            <v>件</v>
          </cell>
        </row>
        <row r="30">
          <cell r="B30" t="str">
            <v>8536200000</v>
          </cell>
          <cell r="C30" t="str">
            <v>漏电断路器</v>
          </cell>
          <cell r="D30" t="str">
            <v>Leakage circuit breaker</v>
          </cell>
          <cell r="E30">
            <v>60</v>
          </cell>
          <cell r="F30" t="str">
            <v>件</v>
          </cell>
        </row>
        <row r="31">
          <cell r="B31" t="str">
            <v>8536200000</v>
          </cell>
          <cell r="C31" t="str">
            <v>万能式断路器</v>
          </cell>
          <cell r="D31" t="str">
            <v>Circuit breaker</v>
          </cell>
          <cell r="E31">
            <v>2</v>
          </cell>
          <cell r="F31" t="str">
            <v>件</v>
          </cell>
        </row>
        <row r="32">
          <cell r="B32" t="str">
            <v>8536909000</v>
          </cell>
          <cell r="C32" t="str">
            <v>接触器</v>
          </cell>
          <cell r="D32" t="str">
            <v>contactor </v>
          </cell>
          <cell r="E32">
            <v>40</v>
          </cell>
          <cell r="F32" t="str">
            <v>件</v>
          </cell>
        </row>
        <row r="33">
          <cell r="B33" t="str">
            <v>9405500000</v>
          </cell>
          <cell r="C33" t="str">
            <v>LED球泡灯</v>
          </cell>
          <cell r="D33" t="str">
            <v>LED bulb</v>
          </cell>
          <cell r="E33">
            <v>600</v>
          </cell>
          <cell r="F33" t="str">
            <v>个</v>
          </cell>
        </row>
        <row r="34">
          <cell r="B34" t="str">
            <v>9405500000</v>
          </cell>
          <cell r="C34" t="str">
            <v>LED球泡灯</v>
          </cell>
          <cell r="D34" t="str">
            <v>LED bulb</v>
          </cell>
          <cell r="E34">
            <v>300</v>
          </cell>
          <cell r="F34" t="str">
            <v>只</v>
          </cell>
        </row>
        <row r="35">
          <cell r="B35" t="str">
            <v>8413910000</v>
          </cell>
          <cell r="C35" t="str">
            <v>盘根</v>
          </cell>
          <cell r="D35" t="str">
            <v>Packing</v>
          </cell>
          <cell r="E35">
            <v>300</v>
          </cell>
          <cell r="F35" t="str">
            <v>公斤</v>
          </cell>
        </row>
        <row r="36">
          <cell r="B36" t="str">
            <v>8481300000</v>
          </cell>
          <cell r="C36" t="str">
            <v>止回阀</v>
          </cell>
          <cell r="D36" t="str">
            <v>check valve</v>
          </cell>
          <cell r="E36">
            <v>6</v>
          </cell>
          <cell r="F36" t="str">
            <v>件</v>
          </cell>
        </row>
        <row r="37">
          <cell r="B37" t="str">
            <v>8481400000</v>
          </cell>
          <cell r="C37" t="str">
            <v>闸阀</v>
          </cell>
          <cell r="D37" t="str">
            <v>gate</v>
          </cell>
          <cell r="E37">
            <v>6</v>
          </cell>
          <cell r="F37" t="str">
            <v>个</v>
          </cell>
        </row>
        <row r="38">
          <cell r="B38" t="str">
            <v>8536200000</v>
          </cell>
          <cell r="C38" t="str">
            <v>剩余电流动作断路器</v>
          </cell>
          <cell r="D38" t="str">
            <v>residual current operated circuit-breaker</v>
          </cell>
          <cell r="E38">
            <v>18</v>
          </cell>
          <cell r="F38" t="str">
            <v>件</v>
          </cell>
        </row>
        <row r="39">
          <cell r="B39" t="str">
            <v>8531200000</v>
          </cell>
          <cell r="C39" t="str">
            <v>软起动柜操作面板</v>
          </cell>
          <cell r="D39" t="str">
            <v>CONTROL PANEL</v>
          </cell>
          <cell r="E39">
            <v>3</v>
          </cell>
          <cell r="F39" t="str">
            <v>件</v>
          </cell>
        </row>
        <row r="40">
          <cell r="B40" t="str">
            <v>3926909090</v>
          </cell>
          <cell r="C40" t="str">
            <v>电缆挂钩</v>
          </cell>
          <cell r="D40" t="str">
            <v>Cable hook</v>
          </cell>
          <cell r="E40">
            <v>2000</v>
          </cell>
          <cell r="F40" t="str">
            <v>个</v>
          </cell>
        </row>
        <row r="41">
          <cell r="B41" t="str">
            <v>8413709190</v>
          </cell>
          <cell r="C41" t="str">
            <v>潜水泵</v>
          </cell>
          <cell r="D41" t="str">
            <v>Submersible pump</v>
          </cell>
          <cell r="E41">
            <v>30</v>
          </cell>
          <cell r="F41" t="str">
            <v>台</v>
          </cell>
        </row>
        <row r="42">
          <cell r="B42" t="str">
            <v>8413910000</v>
          </cell>
          <cell r="C42" t="str">
            <v>机械密封</v>
          </cell>
          <cell r="D42" t="str">
            <v>Mechanical seal</v>
          </cell>
          <cell r="E42">
            <v>100</v>
          </cell>
          <cell r="F42" t="str">
            <v>件</v>
          </cell>
        </row>
        <row r="43">
          <cell r="B43" t="str">
            <v>8413910000</v>
          </cell>
          <cell r="C43" t="str">
            <v>键</v>
          </cell>
          <cell r="D43" t="str">
            <v>key</v>
          </cell>
          <cell r="E43">
            <v>50</v>
          </cell>
          <cell r="F43" t="str">
            <v>件</v>
          </cell>
        </row>
        <row r="44">
          <cell r="B44" t="str">
            <v>8413910000</v>
          </cell>
          <cell r="C44" t="str">
            <v>叶轮</v>
          </cell>
          <cell r="D44" t="str">
            <v>impeller</v>
          </cell>
          <cell r="E44">
            <v>50</v>
          </cell>
          <cell r="F44" t="str">
            <v>件</v>
          </cell>
        </row>
        <row r="45">
          <cell r="B45" t="str">
            <v>8413910000</v>
          </cell>
          <cell r="C45" t="str">
            <v>轴头螺母</v>
          </cell>
          <cell r="D45" t="str">
            <v>shaft head nut</v>
          </cell>
          <cell r="E45">
            <v>50</v>
          </cell>
          <cell r="F45" t="str">
            <v>件</v>
          </cell>
        </row>
        <row r="46">
          <cell r="B46" t="str">
            <v>8536300000</v>
          </cell>
          <cell r="C46" t="str">
            <v>电动机综合保护器</v>
          </cell>
          <cell r="D46" t="str">
            <v>electromotor integrative protector</v>
          </cell>
          <cell r="E46">
            <v>15</v>
          </cell>
          <cell r="F46" t="str">
            <v>件</v>
          </cell>
        </row>
        <row r="50">
          <cell r="H50">
            <v>7500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4"/>
  <sheetViews>
    <sheetView tabSelected="1" topLeftCell="A33" workbookViewId="0">
      <selection activeCell="L40" sqref="L40"/>
    </sheetView>
  </sheetViews>
  <sheetFormatPr defaultColWidth="7.7037037037037" defaultRowHeight="10.8"/>
  <cols>
    <col min="1" max="1" width="7.85185185185185" style="72" customWidth="1"/>
    <col min="2" max="2" width="13.9259259259259" style="72" customWidth="1"/>
    <col min="3" max="3" width="12.1481481481481" style="72" customWidth="1"/>
    <col min="4" max="4" width="12.5925925925926" style="72" customWidth="1"/>
    <col min="5" max="5" width="12.1481481481481" style="72" customWidth="1"/>
    <col min="6" max="6" width="9.18518518518519" style="73" customWidth="1"/>
    <col min="7" max="7" width="9.03703703703704" style="73" customWidth="1"/>
    <col min="8" max="8" width="8.44444444444444" style="72" customWidth="1"/>
    <col min="9" max="9" width="10.0740740740741" style="72" customWidth="1"/>
    <col min="10" max="16384" width="7.7037037037037" style="72"/>
  </cols>
  <sheetData>
    <row r="1" ht="17.4" spans="1:9">
      <c r="A1" s="8" t="str">
        <f>[1]报关发票!A1</f>
        <v>BEIJING MENERGY TRADING LIMITED</v>
      </c>
      <c r="B1" s="8"/>
      <c r="C1" s="8"/>
      <c r="D1" s="8"/>
      <c r="E1" s="74"/>
      <c r="F1" s="7"/>
      <c r="G1" s="8"/>
      <c r="H1" s="8"/>
      <c r="I1" s="8"/>
    </row>
    <row r="2" ht="36" customHeight="1" spans="1:9">
      <c r="A2" s="9" t="str">
        <f>[1]报关发票!A2</f>
        <v>Add.: PROCUREMENT CENTER, 8F, JINCHENGXIN BUILDING, WUQUAN ROAD, FENGTAI DISTRICT,  Post code: 100070, BEIJING, CHINA                                                          
 Contact:Mr Zou       E-MAIL: zouqingchun@jchxmc.com      CELL PHONE:0086-10-8320 3999 ext 9329</v>
      </c>
      <c r="B2" s="9"/>
      <c r="C2" s="9"/>
      <c r="D2" s="9"/>
      <c r="E2" s="75"/>
      <c r="F2" s="9"/>
      <c r="G2" s="9"/>
      <c r="H2" s="9"/>
      <c r="I2" s="9"/>
    </row>
    <row r="3" ht="17.4" spans="1:9">
      <c r="A3" s="76" t="str">
        <f>[1]报关发票!A3</f>
        <v>北京众诚城商贸有限公司</v>
      </c>
      <c r="B3" s="8"/>
      <c r="C3" s="8"/>
      <c r="D3" s="8"/>
      <c r="E3" s="74"/>
      <c r="F3" s="7"/>
      <c r="G3" s="8"/>
      <c r="H3" s="8"/>
      <c r="I3" s="8"/>
    </row>
    <row r="4" ht="17.4" spans="1:9">
      <c r="A4" s="8" t="s">
        <v>0</v>
      </c>
      <c r="B4" s="8"/>
      <c r="C4" s="8"/>
      <c r="D4" s="8"/>
      <c r="E4" s="74"/>
      <c r="F4" s="7"/>
      <c r="G4" s="8"/>
      <c r="H4" s="8"/>
      <c r="I4" s="8"/>
    </row>
    <row r="5" ht="18.15" spans="1:9">
      <c r="A5" s="76" t="s">
        <v>1</v>
      </c>
      <c r="B5" s="8"/>
      <c r="C5" s="8"/>
      <c r="D5" s="8"/>
      <c r="E5" s="74"/>
      <c r="F5" s="7"/>
      <c r="G5" s="8"/>
      <c r="H5" s="8"/>
      <c r="I5" s="8"/>
    </row>
    <row r="6" ht="11.4" spans="1:9">
      <c r="A6" s="15" t="s">
        <v>2</v>
      </c>
      <c r="B6" s="15"/>
      <c r="C6" s="15"/>
      <c r="D6" s="15"/>
      <c r="E6" s="77" t="s">
        <v>3</v>
      </c>
      <c r="F6" s="78"/>
      <c r="G6" s="79" t="str">
        <f>[1]报关发票!G6</f>
        <v>JMBMT20210427S-53-B</v>
      </c>
      <c r="H6" s="80"/>
      <c r="I6" s="80"/>
    </row>
    <row r="7" ht="11.4" spans="1:9">
      <c r="A7" s="18" t="s">
        <v>4</v>
      </c>
      <c r="B7" s="18"/>
      <c r="C7" s="18"/>
      <c r="D7" s="18"/>
      <c r="E7" s="30" t="s">
        <v>5</v>
      </c>
      <c r="F7" s="81"/>
      <c r="G7" s="42" t="str">
        <f>G6</f>
        <v>JMBMT20210427S-53-B</v>
      </c>
      <c r="H7" s="20"/>
      <c r="I7" s="20"/>
    </row>
    <row r="8" ht="11.4" spans="1:9">
      <c r="A8" s="21" t="s">
        <v>6</v>
      </c>
      <c r="B8" s="21"/>
      <c r="C8" s="21"/>
      <c r="D8" s="21"/>
      <c r="E8" s="30" t="s">
        <v>7</v>
      </c>
      <c r="F8" s="3"/>
      <c r="G8" s="3"/>
      <c r="H8" s="82">
        <f>[1]报关发票!H8</f>
        <v>44314</v>
      </c>
      <c r="I8" s="82"/>
    </row>
    <row r="9" ht="11.4" spans="1:9">
      <c r="A9" s="24" t="s">
        <v>8</v>
      </c>
      <c r="B9" s="24"/>
      <c r="C9" s="24"/>
      <c r="D9" s="24"/>
      <c r="E9" s="30" t="s">
        <v>9</v>
      </c>
      <c r="F9" s="3"/>
      <c r="G9" s="3"/>
      <c r="H9" s="82">
        <f>H8</f>
        <v>44314</v>
      </c>
      <c r="I9" s="82"/>
    </row>
    <row r="10" ht="25" customHeight="1" spans="1:9">
      <c r="A10" s="25" t="s">
        <v>10</v>
      </c>
      <c r="B10" s="26" t="s">
        <v>11</v>
      </c>
      <c r="C10" s="26"/>
      <c r="D10" s="26"/>
      <c r="E10" s="30" t="s">
        <v>12</v>
      </c>
      <c r="F10" s="3"/>
      <c r="G10" s="3"/>
      <c r="H10" s="82"/>
      <c r="I10" s="82"/>
    </row>
    <row r="11" ht="38" customHeight="1" spans="1:9">
      <c r="A11" s="24" t="s">
        <v>13</v>
      </c>
      <c r="B11" s="24"/>
      <c r="C11" s="24"/>
      <c r="D11" s="24"/>
      <c r="E11" s="83" t="s">
        <v>14</v>
      </c>
      <c r="F11" s="3"/>
      <c r="G11" s="3"/>
      <c r="H11" s="82"/>
      <c r="I11" s="82"/>
    </row>
    <row r="12" ht="13.2" spans="1:9">
      <c r="A12" s="36" t="s">
        <v>15</v>
      </c>
      <c r="B12" s="36"/>
      <c r="C12" s="36"/>
      <c r="D12" s="36"/>
      <c r="E12" s="30" t="s">
        <v>16</v>
      </c>
      <c r="F12" s="3"/>
      <c r="G12" s="84" t="s">
        <v>17</v>
      </c>
      <c r="H12" s="85"/>
      <c r="I12" s="85"/>
    </row>
    <row r="13" ht="13.2" spans="1:9">
      <c r="A13" s="36" t="s">
        <v>18</v>
      </c>
      <c r="B13" s="36"/>
      <c r="C13" s="36"/>
      <c r="D13" s="36"/>
      <c r="E13" s="30" t="s">
        <v>19</v>
      </c>
      <c r="F13" s="3"/>
      <c r="G13" s="84"/>
      <c r="H13" s="85"/>
      <c r="I13" s="85"/>
    </row>
    <row r="14" ht="11.4" spans="1:9">
      <c r="A14" s="22" t="s">
        <v>20</v>
      </c>
      <c r="B14" s="22"/>
      <c r="C14" s="42"/>
      <c r="D14" s="42"/>
      <c r="E14" s="42"/>
      <c r="F14" s="42"/>
      <c r="G14" s="42"/>
      <c r="H14" s="42"/>
      <c r="I14" s="42"/>
    </row>
    <row r="15" ht="12.15" spans="1:9">
      <c r="A15" s="22" t="s">
        <v>21</v>
      </c>
      <c r="B15" s="22"/>
      <c r="C15" s="22"/>
      <c r="D15" s="22"/>
      <c r="E15" s="86"/>
      <c r="F15" s="87"/>
      <c r="G15" s="38"/>
      <c r="H15" s="37"/>
      <c r="I15" s="37"/>
    </row>
    <row r="16" ht="12.15" spans="1:9">
      <c r="A16" s="88" t="s">
        <v>22</v>
      </c>
      <c r="B16" s="89" t="s">
        <v>23</v>
      </c>
      <c r="C16" s="89"/>
      <c r="D16" s="90" t="s">
        <v>24</v>
      </c>
      <c r="E16" s="81" t="s">
        <v>25</v>
      </c>
      <c r="F16" s="42" t="s">
        <v>26</v>
      </c>
      <c r="G16" s="41" t="s">
        <v>27</v>
      </c>
      <c r="H16" s="40" t="s">
        <v>28</v>
      </c>
      <c r="I16" s="40"/>
    </row>
    <row r="17" ht="22.8" spans="1:9">
      <c r="A17" s="42" t="s">
        <v>29</v>
      </c>
      <c r="B17" s="44" t="s">
        <v>30</v>
      </c>
      <c r="C17" s="44"/>
      <c r="D17" s="81" t="s">
        <v>31</v>
      </c>
      <c r="E17" s="81" t="s">
        <v>32</v>
      </c>
      <c r="F17" s="42" t="s">
        <v>33</v>
      </c>
      <c r="G17" s="45" t="s">
        <v>34</v>
      </c>
      <c r="H17" s="3" t="s">
        <v>35</v>
      </c>
      <c r="I17" s="3"/>
    </row>
    <row r="18" s="71" customFormat="1" ht="20" customHeight="1" spans="1:9">
      <c r="A18" s="46">
        <v>1</v>
      </c>
      <c r="B18" s="91" t="str">
        <f>[1]汇总!E4</f>
        <v>泵联器</v>
      </c>
      <c r="C18" s="91" t="str">
        <f>[1]汇总!F4</f>
        <v>Pump coupling device</v>
      </c>
      <c r="D18" s="92">
        <f>[1]汇总!O4</f>
        <v>20.71</v>
      </c>
      <c r="E18" s="92">
        <f>[1]汇总!N4</f>
        <v>20</v>
      </c>
      <c r="F18" s="93">
        <f>[1]汇总!V4</f>
        <v>6.58</v>
      </c>
      <c r="G18" s="94">
        <f>[1]汇总!U4</f>
        <v>5</v>
      </c>
      <c r="H18" s="92">
        <f>[1]汇总!G4</f>
        <v>2</v>
      </c>
      <c r="I18" s="117" t="s">
        <v>36</v>
      </c>
    </row>
    <row r="19" s="71" customFormat="1" ht="20" customHeight="1" spans="1:9">
      <c r="A19" s="46">
        <v>2</v>
      </c>
      <c r="B19" s="91" t="str">
        <f>[1]汇总!E5</f>
        <v>泵轴</v>
      </c>
      <c r="C19" s="91" t="str">
        <f>[1]汇总!F5</f>
        <v>Pump shaft</v>
      </c>
      <c r="D19" s="92">
        <f>[1]汇总!O5</f>
        <v>206.1</v>
      </c>
      <c r="E19" s="92">
        <f>[1]汇总!N5</f>
        <v>190</v>
      </c>
      <c r="F19" s="95"/>
      <c r="G19" s="96"/>
      <c r="H19" s="92">
        <f>[1]汇总!G5</f>
        <v>5</v>
      </c>
      <c r="I19" s="117" t="s">
        <v>36</v>
      </c>
    </row>
    <row r="20" s="71" customFormat="1" ht="20" customHeight="1" spans="1:9">
      <c r="A20" s="46">
        <v>3</v>
      </c>
      <c r="B20" s="91" t="str">
        <f>[1]汇总!E6</f>
        <v>导叶</v>
      </c>
      <c r="C20" s="91" t="str">
        <f>[1]汇总!F6</f>
        <v>Guide vane</v>
      </c>
      <c r="D20" s="92">
        <f>[1]汇总!O6</f>
        <v>1605.36</v>
      </c>
      <c r="E20" s="92">
        <f>[1]汇总!N6</f>
        <v>1545</v>
      </c>
      <c r="F20" s="95"/>
      <c r="G20" s="96"/>
      <c r="H20" s="92">
        <f>[1]汇总!G6</f>
        <v>200</v>
      </c>
      <c r="I20" s="117" t="s">
        <v>36</v>
      </c>
    </row>
    <row r="21" s="71" customFormat="1" ht="20" customHeight="1" spans="1:9">
      <c r="A21" s="46">
        <v>4</v>
      </c>
      <c r="B21" s="91" t="str">
        <f>[1]汇总!E7</f>
        <v>底座</v>
      </c>
      <c r="C21" s="91" t="str">
        <f>[1]汇总!F7</f>
        <v>Base</v>
      </c>
      <c r="D21" s="92">
        <f>[1]汇总!O7</f>
        <v>433.9</v>
      </c>
      <c r="E21" s="92">
        <f>[1]汇总!N7</f>
        <v>400</v>
      </c>
      <c r="F21" s="95"/>
      <c r="G21" s="96"/>
      <c r="H21" s="92">
        <f>[1]汇总!G7</f>
        <v>2</v>
      </c>
      <c r="I21" s="117" t="s">
        <v>36</v>
      </c>
    </row>
    <row r="22" s="71" customFormat="1" ht="20" customHeight="1" spans="1:9">
      <c r="A22" s="46">
        <v>5</v>
      </c>
      <c r="B22" s="91" t="str">
        <f>[1]汇总!E8</f>
        <v>端盖螺柱</v>
      </c>
      <c r="C22" s="91" t="str">
        <f>[1]汇总!F8</f>
        <v>End cover stud</v>
      </c>
      <c r="D22" s="92">
        <f>[1]汇总!O8</f>
        <v>4.24</v>
      </c>
      <c r="E22" s="92">
        <f>[1]汇总!N8</f>
        <v>4</v>
      </c>
      <c r="F22" s="95"/>
      <c r="G22" s="96"/>
      <c r="H22" s="92">
        <f>[1]汇总!G8</f>
        <v>100</v>
      </c>
      <c r="I22" s="117" t="s">
        <v>36</v>
      </c>
    </row>
    <row r="23" s="71" customFormat="1" ht="20" customHeight="1" spans="1:9">
      <c r="A23" s="46">
        <v>6</v>
      </c>
      <c r="B23" s="91" t="str">
        <f>[1]汇总!E9</f>
        <v>联轴器</v>
      </c>
      <c r="C23" s="91" t="str">
        <f>[1]汇总!F9</f>
        <v>Coupling</v>
      </c>
      <c r="D23" s="92">
        <f>[1]汇总!O9</f>
        <v>72.48</v>
      </c>
      <c r="E23" s="92">
        <f>[1]汇总!N9</f>
        <v>70</v>
      </c>
      <c r="F23" s="95"/>
      <c r="G23" s="96"/>
      <c r="H23" s="92">
        <f>[1]汇总!G9</f>
        <v>5</v>
      </c>
      <c r="I23" s="117" t="s">
        <v>36</v>
      </c>
    </row>
    <row r="24" s="71" customFormat="1" ht="20" customHeight="1" spans="1:9">
      <c r="A24" s="46">
        <v>7</v>
      </c>
      <c r="B24" s="91" t="str">
        <f>[1]汇总!E10</f>
        <v>盘根</v>
      </c>
      <c r="C24" s="91" t="str">
        <f>[1]汇总!F10</f>
        <v>Packing</v>
      </c>
      <c r="D24" s="92">
        <f>[1]汇总!O10</f>
        <v>400</v>
      </c>
      <c r="E24" s="92">
        <f>[1]汇总!N10</f>
        <v>360</v>
      </c>
      <c r="F24" s="95"/>
      <c r="G24" s="96"/>
      <c r="H24" s="92">
        <f>[1]汇总!G10</f>
        <v>360</v>
      </c>
      <c r="I24" s="117" t="s">
        <v>37</v>
      </c>
    </row>
    <row r="25" s="71" customFormat="1" ht="20" customHeight="1" spans="1:9">
      <c r="A25" s="46">
        <v>8</v>
      </c>
      <c r="B25" s="91" t="str">
        <f>[1]汇总!E11</f>
        <v>填料环</v>
      </c>
      <c r="C25" s="91" t="str">
        <f>[1]汇总!F11</f>
        <v>Packing ring</v>
      </c>
      <c r="D25" s="92">
        <f>[1]汇总!O11</f>
        <v>19.08</v>
      </c>
      <c r="E25" s="92">
        <f>[1]汇总!N11</f>
        <v>18</v>
      </c>
      <c r="F25" s="95"/>
      <c r="G25" s="96"/>
      <c r="H25" s="92">
        <f>[1]汇总!G11</f>
        <v>60</v>
      </c>
      <c r="I25" s="117" t="s">
        <v>36</v>
      </c>
    </row>
    <row r="26" s="71" customFormat="1" ht="20" customHeight="1" spans="1:9">
      <c r="A26" s="46">
        <v>9</v>
      </c>
      <c r="B26" s="91" t="str">
        <f>[1]汇总!E12</f>
        <v>叶轮</v>
      </c>
      <c r="C26" s="91" t="str">
        <f>[1]汇总!F12</f>
        <v>impeller</v>
      </c>
      <c r="D26" s="92">
        <f>[1]汇总!O12</f>
        <v>1381.33</v>
      </c>
      <c r="E26" s="92">
        <f>[1]汇总!N12</f>
        <v>1300</v>
      </c>
      <c r="F26" s="95"/>
      <c r="G26" s="96"/>
      <c r="H26" s="92">
        <f>[1]汇总!G12</f>
        <v>300</v>
      </c>
      <c r="I26" s="117" t="s">
        <v>36</v>
      </c>
    </row>
    <row r="27" s="71" customFormat="1" ht="20" customHeight="1" spans="1:9">
      <c r="A27" s="46">
        <v>10</v>
      </c>
      <c r="B27" s="91" t="str">
        <f>[1]汇总!E13</f>
        <v>导叶稳钉</v>
      </c>
      <c r="C27" s="91" t="str">
        <f>[1]汇总!F13</f>
        <v>pin</v>
      </c>
      <c r="D27" s="92">
        <f>[1]汇总!O13</f>
        <v>3.18</v>
      </c>
      <c r="E27" s="92">
        <f>[1]汇总!N13</f>
        <v>3</v>
      </c>
      <c r="F27" s="95"/>
      <c r="G27" s="96"/>
      <c r="H27" s="92">
        <f>[1]汇总!G13</f>
        <v>300</v>
      </c>
      <c r="I27" s="117" t="s">
        <v>36</v>
      </c>
    </row>
    <row r="28" s="71" customFormat="1" ht="20" customHeight="1" spans="1:9">
      <c r="A28" s="46">
        <v>11</v>
      </c>
      <c r="B28" s="91" t="str">
        <f>[1]汇总!E14</f>
        <v>轴承挡套甲</v>
      </c>
      <c r="C28" s="91" t="str">
        <f>[1]汇总!F14</f>
        <v>Bearing shield sleeve A</v>
      </c>
      <c r="D28" s="92">
        <f>[1]汇总!O14</f>
        <v>31.81</v>
      </c>
      <c r="E28" s="92">
        <f>[1]汇总!N14</f>
        <v>30</v>
      </c>
      <c r="F28" s="95"/>
      <c r="G28" s="96"/>
      <c r="H28" s="92">
        <f>[1]汇总!G14</f>
        <v>50</v>
      </c>
      <c r="I28" s="117" t="s">
        <v>36</v>
      </c>
    </row>
    <row r="29" s="71" customFormat="1" ht="20" customHeight="1" spans="1:9">
      <c r="A29" s="46">
        <v>12</v>
      </c>
      <c r="B29" s="91" t="str">
        <f>[1]汇总!E15</f>
        <v>轴承挡套乙</v>
      </c>
      <c r="C29" s="91" t="str">
        <f>[1]汇总!F15</f>
        <v>Bearing shield sleeve B</v>
      </c>
      <c r="D29" s="92">
        <f>[1]汇总!O15</f>
        <v>31.81</v>
      </c>
      <c r="E29" s="92">
        <f>[1]汇总!N15</f>
        <v>30</v>
      </c>
      <c r="F29" s="95"/>
      <c r="G29" s="96"/>
      <c r="H29" s="92">
        <f>[1]汇总!G15</f>
        <v>50</v>
      </c>
      <c r="I29" s="117" t="s">
        <v>36</v>
      </c>
    </row>
    <row r="30" s="71" customFormat="1" ht="20" customHeight="1" spans="1:9">
      <c r="A30" s="46">
        <v>13</v>
      </c>
      <c r="B30" s="91" t="str">
        <f>[1]汇总!E16</f>
        <v>漏电断路器</v>
      </c>
      <c r="C30" s="91" t="str">
        <f>[1]汇总!F16</f>
        <v>Leakage circuit breaker</v>
      </c>
      <c r="D30" s="92">
        <f>[1]汇总!O16</f>
        <v>39.08</v>
      </c>
      <c r="E30" s="92">
        <f>[1]汇总!N16</f>
        <v>30.9</v>
      </c>
      <c r="F30" s="93">
        <f>[1]汇总!V16</f>
        <v>0.96</v>
      </c>
      <c r="G30" s="94">
        <f>[1]汇总!U16</f>
        <v>1</v>
      </c>
      <c r="H30" s="92">
        <f>[1]汇总!G16</f>
        <v>60</v>
      </c>
      <c r="I30" s="117" t="s">
        <v>36</v>
      </c>
    </row>
    <row r="31" s="71" customFormat="1" ht="20" customHeight="1" spans="1:9">
      <c r="A31" s="46">
        <v>14</v>
      </c>
      <c r="B31" s="91" t="str">
        <f>[1]汇总!E17</f>
        <v>万能式断路器</v>
      </c>
      <c r="C31" s="91" t="str">
        <f>[1]汇总!F17</f>
        <v>Circuit breaker</v>
      </c>
      <c r="D31" s="92">
        <f>[1]汇总!O17</f>
        <v>122.68</v>
      </c>
      <c r="E31" s="92">
        <f>[1]汇总!N17</f>
        <v>97</v>
      </c>
      <c r="F31" s="95"/>
      <c r="G31" s="96"/>
      <c r="H31" s="92">
        <f>[1]汇总!G17</f>
        <v>2</v>
      </c>
      <c r="I31" s="117" t="s">
        <v>36</v>
      </c>
    </row>
    <row r="32" s="71" customFormat="1" ht="20" customHeight="1" spans="1:9">
      <c r="A32" s="46">
        <v>15</v>
      </c>
      <c r="B32" s="91" t="str">
        <f>[1]汇总!E18</f>
        <v>接触器</v>
      </c>
      <c r="C32" s="91" t="str">
        <f>[1]汇总!F18</f>
        <v>contactor </v>
      </c>
      <c r="D32" s="92">
        <f>[1]汇总!O18</f>
        <v>64.34</v>
      </c>
      <c r="E32" s="92">
        <f>[1]汇总!N18</f>
        <v>50.87</v>
      </c>
      <c r="F32" s="95"/>
      <c r="G32" s="96"/>
      <c r="H32" s="92">
        <f>[1]汇总!G18</f>
        <v>40</v>
      </c>
      <c r="I32" s="117" t="s">
        <v>36</v>
      </c>
    </row>
    <row r="33" s="71" customFormat="1" ht="20" customHeight="1" spans="1:9">
      <c r="A33" s="46">
        <v>16</v>
      </c>
      <c r="B33" s="91" t="str">
        <f>[1]汇总!E19</f>
        <v>LED球泡灯</v>
      </c>
      <c r="C33" s="91" t="str">
        <f>[1]汇总!F19</f>
        <v>LED bulb</v>
      </c>
      <c r="D33" s="92">
        <f>[1]汇总!O19</f>
        <v>162.04</v>
      </c>
      <c r="E33" s="92">
        <f>[1]汇总!N19</f>
        <v>108</v>
      </c>
      <c r="F33" s="93">
        <f>[1]汇总!V19</f>
        <v>3.85</v>
      </c>
      <c r="G33" s="94">
        <f>[1]汇总!U19</f>
        <v>2</v>
      </c>
      <c r="H33" s="92">
        <f>[1]汇总!G19</f>
        <v>600</v>
      </c>
      <c r="I33" s="117" t="s">
        <v>38</v>
      </c>
    </row>
    <row r="34" s="71" customFormat="1" ht="20" customHeight="1" spans="1:9">
      <c r="A34" s="46">
        <v>17</v>
      </c>
      <c r="B34" s="91" t="str">
        <f>[1]汇总!E20</f>
        <v>LED球泡灯</v>
      </c>
      <c r="C34" s="91" t="str">
        <f>[1]汇总!F20</f>
        <v>LED bulb</v>
      </c>
      <c r="D34" s="92">
        <f>[1]汇总!O20</f>
        <v>59.92</v>
      </c>
      <c r="E34" s="92">
        <f>[1]汇总!N20</f>
        <v>42</v>
      </c>
      <c r="F34" s="95"/>
      <c r="G34" s="96"/>
      <c r="H34" s="92">
        <f>[1]汇总!G20</f>
        <v>300</v>
      </c>
      <c r="I34" s="117" t="s">
        <v>39</v>
      </c>
    </row>
    <row r="35" s="71" customFormat="1" ht="20" customHeight="1" spans="1:9">
      <c r="A35" s="46">
        <v>18</v>
      </c>
      <c r="B35" s="91" t="str">
        <f>[1]汇总!E21</f>
        <v>盘根</v>
      </c>
      <c r="C35" s="91" t="str">
        <f>[1]汇总!F21</f>
        <v>Packing</v>
      </c>
      <c r="D35" s="92">
        <f>[1]汇总!O21</f>
        <v>330</v>
      </c>
      <c r="E35" s="92">
        <f>[1]汇总!N21</f>
        <v>300</v>
      </c>
      <c r="F35" s="93">
        <f>[1]汇总!V21</f>
        <v>1.32</v>
      </c>
      <c r="G35" s="94">
        <f>[1]汇总!U21</f>
        <v>1</v>
      </c>
      <c r="H35" s="92">
        <f>[1]汇总!G21</f>
        <v>300</v>
      </c>
      <c r="I35" s="117" t="s">
        <v>37</v>
      </c>
    </row>
    <row r="36" s="71" customFormat="1" ht="20" customHeight="1" spans="1:9">
      <c r="A36" s="46">
        <v>19</v>
      </c>
      <c r="B36" s="91" t="str">
        <f>[1]汇总!E22</f>
        <v>止回阀</v>
      </c>
      <c r="C36" s="91" t="str">
        <f>[1]汇总!F22</f>
        <v>check valve</v>
      </c>
      <c r="D36" s="92">
        <f>[1]汇总!O22</f>
        <v>450</v>
      </c>
      <c r="E36" s="92">
        <f>[1]汇总!N22</f>
        <v>420</v>
      </c>
      <c r="F36" s="93">
        <f>[1]汇总!V22</f>
        <v>0.87</v>
      </c>
      <c r="G36" s="94">
        <f>[1]汇总!U22</f>
        <v>2</v>
      </c>
      <c r="H36" s="92">
        <f>[1]汇总!G22</f>
        <v>6</v>
      </c>
      <c r="I36" s="117" t="s">
        <v>36</v>
      </c>
    </row>
    <row r="37" s="71" customFormat="1" ht="20" customHeight="1" spans="1:9">
      <c r="A37" s="46">
        <v>20</v>
      </c>
      <c r="B37" s="91" t="str">
        <f>[1]汇总!E23</f>
        <v>闸阀</v>
      </c>
      <c r="C37" s="91" t="str">
        <f>[1]汇总!F23</f>
        <v>gate</v>
      </c>
      <c r="D37" s="92">
        <f>[1]汇总!O23</f>
        <v>470</v>
      </c>
      <c r="E37" s="92">
        <f>[1]汇总!N23</f>
        <v>440</v>
      </c>
      <c r="F37" s="95"/>
      <c r="G37" s="96"/>
      <c r="H37" s="92">
        <f>[1]汇总!G23</f>
        <v>6</v>
      </c>
      <c r="I37" s="117" t="s">
        <v>38</v>
      </c>
    </row>
    <row r="38" s="71" customFormat="1" ht="20" customHeight="1" spans="1:9">
      <c r="A38" s="46">
        <v>21</v>
      </c>
      <c r="B38" s="91" t="str">
        <f>[1]汇总!E24</f>
        <v>剩余电流动作断路器</v>
      </c>
      <c r="C38" s="91" t="str">
        <f>[1]汇总!F24</f>
        <v>residual current operated circuit-breaker</v>
      </c>
      <c r="D38" s="92">
        <f>[1]汇总!O24</f>
        <v>42</v>
      </c>
      <c r="E38" s="92">
        <f>[1]汇总!N24</f>
        <v>40</v>
      </c>
      <c r="F38" s="93">
        <f>[1]汇总!V24</f>
        <v>0.07</v>
      </c>
      <c r="G38" s="94">
        <f>[1]汇总!U24</f>
        <v>2</v>
      </c>
      <c r="H38" s="92">
        <f>[1]汇总!G24</f>
        <v>18</v>
      </c>
      <c r="I38" s="117" t="s">
        <v>36</v>
      </c>
    </row>
    <row r="39" s="71" customFormat="1" ht="20" customHeight="1" spans="1:9">
      <c r="A39" s="46">
        <v>22</v>
      </c>
      <c r="B39" s="91" t="str">
        <f>[1]汇总!E25</f>
        <v>软起动柜操作面板</v>
      </c>
      <c r="C39" s="91" t="str">
        <f>[1]汇总!F25</f>
        <v>CONTROL PANEL</v>
      </c>
      <c r="D39" s="92">
        <f>[1]汇总!O25</f>
        <v>1</v>
      </c>
      <c r="E39" s="92">
        <f>[1]汇总!N25</f>
        <v>0.9</v>
      </c>
      <c r="F39" s="93">
        <f>[1]汇总!V25</f>
        <v>0.01</v>
      </c>
      <c r="G39" s="94">
        <f>[1]汇总!U25</f>
        <v>1</v>
      </c>
      <c r="H39" s="92">
        <f>[1]汇总!G25</f>
        <v>3</v>
      </c>
      <c r="I39" s="117" t="s">
        <v>36</v>
      </c>
    </row>
    <row r="40" s="71" customFormat="1" ht="20" customHeight="1" spans="1:9">
      <c r="A40" s="46">
        <v>23</v>
      </c>
      <c r="B40" s="91" t="str">
        <f>[1]汇总!E26</f>
        <v>电缆挂钩</v>
      </c>
      <c r="C40" s="91" t="str">
        <f>[1]汇总!F26</f>
        <v>Cable hook</v>
      </c>
      <c r="D40" s="92">
        <f>[1]汇总!O26</f>
        <v>300</v>
      </c>
      <c r="E40" s="92">
        <f>[1]汇总!N26</f>
        <v>280</v>
      </c>
      <c r="F40" s="93">
        <f>[1]汇总!V26</f>
        <v>2.15</v>
      </c>
      <c r="G40" s="94">
        <f>[1]汇总!U26</f>
        <v>1</v>
      </c>
      <c r="H40" s="92">
        <f>[1]汇总!G26</f>
        <v>2000</v>
      </c>
      <c r="I40" s="117" t="s">
        <v>38</v>
      </c>
    </row>
    <row r="41" s="71" customFormat="1" ht="20" customHeight="1" spans="1:9">
      <c r="A41" s="46">
        <v>24</v>
      </c>
      <c r="B41" s="91" t="str">
        <f>[1]汇总!E27</f>
        <v>潜水泵</v>
      </c>
      <c r="C41" s="91" t="str">
        <f>[1]汇总!F27</f>
        <v>Submersible pump</v>
      </c>
      <c r="D41" s="92">
        <f>[1]汇总!O27</f>
        <v>2700</v>
      </c>
      <c r="E41" s="92">
        <f>[1]汇总!N27</f>
        <v>2580</v>
      </c>
      <c r="F41" s="93">
        <f>[1]汇总!V27</f>
        <v>2.74</v>
      </c>
      <c r="G41" s="94">
        <f>[1]汇总!U27</f>
        <v>31</v>
      </c>
      <c r="H41" s="92">
        <f>[1]汇总!G27</f>
        <v>30</v>
      </c>
      <c r="I41" s="117" t="s">
        <v>40</v>
      </c>
    </row>
    <row r="42" s="71" customFormat="1" ht="20" customHeight="1" spans="1:9">
      <c r="A42" s="46">
        <v>25</v>
      </c>
      <c r="B42" s="91" t="str">
        <f>[1]汇总!E28</f>
        <v>机械密封</v>
      </c>
      <c r="C42" s="91" t="str">
        <f>[1]汇总!F28</f>
        <v>Mechanical seal</v>
      </c>
      <c r="D42" s="92">
        <f>[1]汇总!O28</f>
        <v>32.66</v>
      </c>
      <c r="E42" s="92">
        <f>[1]汇总!N28</f>
        <v>32</v>
      </c>
      <c r="F42" s="95"/>
      <c r="G42" s="96"/>
      <c r="H42" s="92">
        <f>[1]汇总!G28</f>
        <v>100</v>
      </c>
      <c r="I42" s="117" t="s">
        <v>36</v>
      </c>
    </row>
    <row r="43" s="71" customFormat="1" ht="20" customHeight="1" spans="1:9">
      <c r="A43" s="46">
        <v>26</v>
      </c>
      <c r="B43" s="91" t="str">
        <f>[1]汇总!E29</f>
        <v>键</v>
      </c>
      <c r="C43" s="91" t="str">
        <f>[1]汇总!F29</f>
        <v>key</v>
      </c>
      <c r="D43" s="92">
        <f>[1]汇总!O29</f>
        <v>1.02</v>
      </c>
      <c r="E43" s="92">
        <f>[1]汇总!N29</f>
        <v>1</v>
      </c>
      <c r="F43" s="95"/>
      <c r="G43" s="96"/>
      <c r="H43" s="92">
        <f>[1]汇总!G29</f>
        <v>50</v>
      </c>
      <c r="I43" s="117" t="s">
        <v>36</v>
      </c>
    </row>
    <row r="44" s="71" customFormat="1" ht="20" customHeight="1" spans="1:9">
      <c r="A44" s="46">
        <v>27</v>
      </c>
      <c r="B44" s="91" t="str">
        <f>[1]汇总!E30</f>
        <v>叶轮</v>
      </c>
      <c r="C44" s="91" t="str">
        <f>[1]汇总!F30</f>
        <v>impeller</v>
      </c>
      <c r="D44" s="92">
        <f>[1]汇总!O30</f>
        <v>204.15</v>
      </c>
      <c r="E44" s="92">
        <f>[1]汇总!N30</f>
        <v>200</v>
      </c>
      <c r="F44" s="95"/>
      <c r="G44" s="96"/>
      <c r="H44" s="92">
        <f>[1]汇总!G30</f>
        <v>50</v>
      </c>
      <c r="I44" s="117" t="s">
        <v>36</v>
      </c>
    </row>
    <row r="45" s="71" customFormat="1" ht="20" customHeight="1" spans="1:9">
      <c r="A45" s="46">
        <v>28</v>
      </c>
      <c r="B45" s="91" t="str">
        <f>[1]汇总!E31</f>
        <v>轴头螺母</v>
      </c>
      <c r="C45" s="91" t="str">
        <f>[1]汇总!F31</f>
        <v>shaft head nut</v>
      </c>
      <c r="D45" s="92">
        <f>[1]汇总!O31</f>
        <v>8.17</v>
      </c>
      <c r="E45" s="92">
        <f>[1]汇总!N31</f>
        <v>8</v>
      </c>
      <c r="F45" s="95"/>
      <c r="G45" s="96"/>
      <c r="H45" s="92">
        <f>[1]汇总!G31</f>
        <v>50</v>
      </c>
      <c r="I45" s="117" t="s">
        <v>36</v>
      </c>
    </row>
    <row r="46" s="71" customFormat="1" ht="20" customHeight="1" spans="1:9">
      <c r="A46" s="46">
        <v>29</v>
      </c>
      <c r="B46" s="91" t="str">
        <f>[1]汇总!E32</f>
        <v>电动机综合保护器</v>
      </c>
      <c r="C46" s="91" t="str">
        <f>[1]汇总!F32</f>
        <v>electromotor integrative protector</v>
      </c>
      <c r="D46" s="92">
        <f>[1]汇总!O32</f>
        <v>5</v>
      </c>
      <c r="E46" s="92">
        <f>[1]汇总!N32</f>
        <v>4.5</v>
      </c>
      <c r="F46" s="97">
        <f>[1]汇总!V32</f>
        <v>0.02</v>
      </c>
      <c r="G46" s="98">
        <f>[1]汇总!U32</f>
        <v>1</v>
      </c>
      <c r="H46" s="92">
        <f>[1]汇总!G32</f>
        <v>15</v>
      </c>
      <c r="I46" s="117" t="s">
        <v>36</v>
      </c>
    </row>
    <row r="47" ht="12" spans="1:9">
      <c r="A47" s="2"/>
      <c r="B47" s="99"/>
      <c r="C47" s="99"/>
      <c r="D47" s="100"/>
      <c r="E47" s="100"/>
      <c r="F47" s="101"/>
      <c r="G47" s="100"/>
      <c r="H47" s="102"/>
      <c r="I47" s="118"/>
    </row>
    <row r="48" ht="12.15" spans="1:9">
      <c r="A48" s="87" t="s">
        <v>41</v>
      </c>
      <c r="B48" s="50"/>
      <c r="C48" s="50"/>
      <c r="D48" s="103">
        <f t="shared" ref="D48:H48" si="0">SUM(D18:D47)</f>
        <v>9202.06</v>
      </c>
      <c r="E48" s="103">
        <f t="shared" si="0"/>
        <v>8605.17</v>
      </c>
      <c r="F48" s="103">
        <f t="shared" si="0"/>
        <v>18.57</v>
      </c>
      <c r="G48" s="104">
        <f t="shared" si="0"/>
        <v>47</v>
      </c>
      <c r="H48" s="103">
        <f t="shared" si="0"/>
        <v>5064</v>
      </c>
      <c r="I48" s="38"/>
    </row>
    <row r="49" ht="33" customHeight="1" spans="1:9">
      <c r="A49" s="105"/>
      <c r="B49" s="106"/>
      <c r="C49" s="99"/>
      <c r="D49" s="100"/>
      <c r="E49" s="100"/>
      <c r="F49" s="100"/>
      <c r="G49" s="2"/>
      <c r="H49" s="2"/>
      <c r="I49" s="100"/>
    </row>
    <row r="50" ht="18" customHeight="1" spans="1:9">
      <c r="A50" s="105"/>
      <c r="B50" s="99"/>
      <c r="C50" s="99"/>
      <c r="D50" s="100"/>
      <c r="E50" s="100"/>
      <c r="F50" s="100"/>
      <c r="G50" s="2"/>
      <c r="H50" s="2"/>
      <c r="I50" s="100"/>
    </row>
    <row r="51" ht="11.4" spans="1:9">
      <c r="A51" s="3"/>
      <c r="B51" s="53" t="s">
        <v>42</v>
      </c>
      <c r="C51" s="53"/>
      <c r="D51" s="107"/>
      <c r="E51" s="107"/>
      <c r="F51" s="107"/>
      <c r="G51" s="108"/>
      <c r="H51" s="108"/>
      <c r="I51" s="108"/>
    </row>
    <row r="52" ht="11.4" spans="1:9">
      <c r="A52" s="3"/>
      <c r="B52" s="53" t="s">
        <v>43</v>
      </c>
      <c r="C52" s="53"/>
      <c r="D52" s="107"/>
      <c r="E52" s="107"/>
      <c r="F52" s="109">
        <f>H8</f>
        <v>44314</v>
      </c>
      <c r="G52" s="109"/>
      <c r="H52" s="109"/>
      <c r="I52" s="109"/>
    </row>
    <row r="53" ht="12.75" spans="1:9">
      <c r="A53" s="110"/>
      <c r="B53" s="111"/>
      <c r="C53" s="111"/>
      <c r="D53" s="110"/>
      <c r="E53" s="112"/>
      <c r="F53" s="113"/>
      <c r="G53" s="110"/>
      <c r="H53" s="110"/>
      <c r="I53" s="110"/>
    </row>
    <row r="54" ht="16.35" spans="1:9">
      <c r="A54" s="70"/>
      <c r="B54" s="114"/>
      <c r="C54" s="114"/>
      <c r="D54" s="70"/>
      <c r="E54" s="115"/>
      <c r="F54" s="116"/>
      <c r="G54" s="70"/>
      <c r="H54" s="70"/>
      <c r="I54" s="70"/>
    </row>
  </sheetData>
  <autoFilter ref="A17:I46">
    <extLst/>
  </autoFilter>
  <mergeCells count="48">
    <mergeCell ref="A1:I1"/>
    <mergeCell ref="A2:I2"/>
    <mergeCell ref="A3:I3"/>
    <mergeCell ref="A4:I4"/>
    <mergeCell ref="A5:I5"/>
    <mergeCell ref="A6:D6"/>
    <mergeCell ref="E6:F6"/>
    <mergeCell ref="G6:I6"/>
    <mergeCell ref="A7:D7"/>
    <mergeCell ref="G7:I7"/>
    <mergeCell ref="A8:D8"/>
    <mergeCell ref="E8:G8"/>
    <mergeCell ref="H8:I8"/>
    <mergeCell ref="A9:D9"/>
    <mergeCell ref="E9:G9"/>
    <mergeCell ref="H9:I9"/>
    <mergeCell ref="B10:D10"/>
    <mergeCell ref="E10:G10"/>
    <mergeCell ref="H10:I10"/>
    <mergeCell ref="A11:D11"/>
    <mergeCell ref="E11:G11"/>
    <mergeCell ref="H11:I11"/>
    <mergeCell ref="A12:D12"/>
    <mergeCell ref="E12:F12"/>
    <mergeCell ref="G12:I12"/>
    <mergeCell ref="A13:D13"/>
    <mergeCell ref="E13:F13"/>
    <mergeCell ref="G13:I13"/>
    <mergeCell ref="A14:B14"/>
    <mergeCell ref="C14:I14"/>
    <mergeCell ref="A15:I15"/>
    <mergeCell ref="B16:C16"/>
    <mergeCell ref="H16:I16"/>
    <mergeCell ref="B17:C17"/>
    <mergeCell ref="H17:I17"/>
    <mergeCell ref="D51:E51"/>
    <mergeCell ref="D52:E52"/>
    <mergeCell ref="F52:I52"/>
    <mergeCell ref="F18:F29"/>
    <mergeCell ref="F30:F32"/>
    <mergeCell ref="F33:F34"/>
    <mergeCell ref="F36:F37"/>
    <mergeCell ref="F41:F45"/>
    <mergeCell ref="G18:G29"/>
    <mergeCell ref="G30:G32"/>
    <mergeCell ref="G33:G34"/>
    <mergeCell ref="G36:G37"/>
    <mergeCell ref="G41:G45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N113"/>
  <sheetViews>
    <sheetView topLeftCell="A37" workbookViewId="0">
      <selection activeCell="A14" sqref="A14:B14"/>
    </sheetView>
  </sheetViews>
  <sheetFormatPr defaultColWidth="10.6666666666667" defaultRowHeight="12"/>
  <cols>
    <col min="1" max="1" width="6.07407407407407" style="4" customWidth="1"/>
    <col min="2" max="2" width="12.7407407407407" style="5" customWidth="1"/>
    <col min="3" max="3" width="14.0740740740741" style="5" customWidth="1"/>
    <col min="4" max="4" width="11.8518518518519" style="5" customWidth="1"/>
    <col min="5" max="5" width="8.74074074074074" style="4" customWidth="1"/>
    <col min="6" max="6" width="10.2222222222222" style="4" customWidth="1"/>
    <col min="7" max="7" width="12.5925925925926" style="6" customWidth="1"/>
    <col min="8" max="8" width="14.8148148148148" style="4" customWidth="1"/>
    <col min="9" max="12" width="10.6666666666667" style="4" customWidth="1"/>
    <col min="13" max="16384" width="10.6666666666667" style="4"/>
  </cols>
  <sheetData>
    <row r="1" ht="21" customHeight="1" spans="1:8">
      <c r="A1" s="7" t="s">
        <v>44</v>
      </c>
      <c r="B1" s="8"/>
      <c r="C1" s="8"/>
      <c r="D1" s="8"/>
      <c r="E1" s="8"/>
      <c r="F1" s="8"/>
      <c r="G1" s="8"/>
      <c r="H1" s="8"/>
    </row>
    <row r="2" ht="41.1" customHeight="1" spans="1:8">
      <c r="A2" s="9" t="s">
        <v>45</v>
      </c>
      <c r="B2" s="10"/>
      <c r="C2" s="10"/>
      <c r="D2" s="10"/>
      <c r="E2" s="10"/>
      <c r="F2" s="10"/>
      <c r="G2" s="10"/>
      <c r="H2" s="10"/>
    </row>
    <row r="3" ht="17.4" spans="1:8">
      <c r="A3" s="11" t="s">
        <v>46</v>
      </c>
      <c r="B3" s="12"/>
      <c r="C3" s="12"/>
      <c r="D3" s="12"/>
      <c r="E3" s="12"/>
      <c r="F3" s="12"/>
      <c r="G3" s="12"/>
      <c r="H3" s="12"/>
    </row>
    <row r="4" ht="18.95" customHeight="1" spans="1:8">
      <c r="A4" s="13" t="s">
        <v>47</v>
      </c>
      <c r="B4" s="13"/>
      <c r="C4" s="13"/>
      <c r="D4" s="13"/>
      <c r="E4" s="13"/>
      <c r="F4" s="13"/>
      <c r="G4" s="13"/>
      <c r="H4" s="13"/>
    </row>
    <row r="5" ht="18" customHeight="1" spans="1:11">
      <c r="A5" s="14" t="s">
        <v>48</v>
      </c>
      <c r="B5" s="14"/>
      <c r="C5" s="14"/>
      <c r="D5" s="14"/>
      <c r="E5" s="14"/>
      <c r="F5" s="14"/>
      <c r="G5" s="14"/>
      <c r="H5" s="14"/>
      <c r="K5" s="65"/>
    </row>
    <row r="6" ht="15.75" customHeight="1" spans="1:10">
      <c r="A6" s="15" t="s">
        <v>2</v>
      </c>
      <c r="B6" s="15"/>
      <c r="C6" s="15"/>
      <c r="D6" s="15"/>
      <c r="E6" s="16" t="s">
        <v>49</v>
      </c>
      <c r="F6" s="16"/>
      <c r="G6" s="17" t="str">
        <f>[1]报关单!A13</f>
        <v>JMBMT20210427S-53-B</v>
      </c>
      <c r="H6" s="17"/>
      <c r="I6" s="19"/>
      <c r="J6" s="19"/>
    </row>
    <row r="7" ht="15.75" customHeight="1" spans="1:8">
      <c r="A7" s="18" t="s">
        <v>4</v>
      </c>
      <c r="B7" s="18"/>
      <c r="C7" s="18"/>
      <c r="D7" s="18"/>
      <c r="E7" s="19" t="s">
        <v>5</v>
      </c>
      <c r="F7" s="19"/>
      <c r="G7" s="20" t="str">
        <f>G6</f>
        <v>JMBMT20210427S-53-B</v>
      </c>
      <c r="H7" s="20"/>
    </row>
    <row r="8" ht="15.75" customHeight="1" spans="1:8">
      <c r="A8" s="21" t="s">
        <v>6</v>
      </c>
      <c r="B8" s="21"/>
      <c r="C8" s="21"/>
      <c r="D8" s="21"/>
      <c r="E8" s="22" t="s">
        <v>50</v>
      </c>
      <c r="F8" s="22"/>
      <c r="G8" s="22"/>
      <c r="H8" s="23">
        <f>[1]报关发票!H8</f>
        <v>44314</v>
      </c>
    </row>
    <row r="9" ht="15.75" customHeight="1" spans="1:8">
      <c r="A9" s="24" t="s">
        <v>8</v>
      </c>
      <c r="B9" s="24"/>
      <c r="C9" s="24"/>
      <c r="D9" s="24"/>
      <c r="E9" s="22" t="s">
        <v>9</v>
      </c>
      <c r="F9" s="22"/>
      <c r="G9" s="22"/>
      <c r="H9" s="23">
        <f>H8</f>
        <v>44314</v>
      </c>
    </row>
    <row r="10" ht="24" customHeight="1" spans="1:8">
      <c r="A10" s="25" t="s">
        <v>10</v>
      </c>
      <c r="B10" s="26" t="s">
        <v>11</v>
      </c>
      <c r="C10" s="26"/>
      <c r="D10" s="26"/>
      <c r="E10" s="27" t="s">
        <v>12</v>
      </c>
      <c r="F10" s="27"/>
      <c r="G10" s="28" t="s">
        <v>51</v>
      </c>
      <c r="H10" s="28"/>
    </row>
    <row r="11" ht="39" customHeight="1" spans="1:8">
      <c r="A11" s="24" t="s">
        <v>13</v>
      </c>
      <c r="B11" s="24"/>
      <c r="C11" s="24"/>
      <c r="D11" s="24"/>
      <c r="E11" s="19" t="s">
        <v>14</v>
      </c>
      <c r="F11" s="19"/>
      <c r="G11" s="19"/>
      <c r="H11" s="20"/>
    </row>
    <row r="12" ht="15" customHeight="1" spans="1:9">
      <c r="A12" s="29" t="s">
        <v>15</v>
      </c>
      <c r="B12" s="29"/>
      <c r="C12" s="29"/>
      <c r="D12" s="29"/>
      <c r="E12" s="30" t="s">
        <v>52</v>
      </c>
      <c r="F12" s="22"/>
      <c r="G12" s="31" t="s">
        <v>17</v>
      </c>
      <c r="H12" s="31"/>
      <c r="I12" s="66"/>
    </row>
    <row r="13" ht="15" customHeight="1" spans="1:9">
      <c r="A13" s="32" t="s">
        <v>18</v>
      </c>
      <c r="B13" s="33"/>
      <c r="C13" s="34"/>
      <c r="D13" s="34"/>
      <c r="E13" s="22" t="s">
        <v>19</v>
      </c>
      <c r="F13" s="22"/>
      <c r="G13" s="35"/>
      <c r="H13" s="35"/>
      <c r="I13" s="67"/>
    </row>
    <row r="14" ht="24" customHeight="1" spans="1:8">
      <c r="A14" s="36" t="s">
        <v>53</v>
      </c>
      <c r="B14" s="36"/>
      <c r="C14" s="36"/>
      <c r="D14" s="36"/>
      <c r="E14" s="36"/>
      <c r="F14" s="36"/>
      <c r="G14" s="36"/>
      <c r="H14" s="36"/>
    </row>
    <row r="15" ht="15" customHeight="1" spans="1:8">
      <c r="A15" s="37" t="s">
        <v>21</v>
      </c>
      <c r="B15" s="38"/>
      <c r="C15" s="37"/>
      <c r="D15" s="37"/>
      <c r="E15" s="37"/>
      <c r="F15" s="37"/>
      <c r="G15" s="37"/>
      <c r="H15" s="37"/>
    </row>
    <row r="16" s="1" customFormat="1" ht="15" customHeight="1" spans="1:8">
      <c r="A16" s="3" t="s">
        <v>54</v>
      </c>
      <c r="B16" s="39" t="s">
        <v>55</v>
      </c>
      <c r="C16" s="39" t="s">
        <v>23</v>
      </c>
      <c r="D16" s="39"/>
      <c r="E16" s="40" t="s">
        <v>28</v>
      </c>
      <c r="F16" s="40"/>
      <c r="G16" s="41" t="s">
        <v>56</v>
      </c>
      <c r="H16" s="3" t="s">
        <v>57</v>
      </c>
    </row>
    <row r="17" s="1" customFormat="1" ht="36.95" customHeight="1" spans="1:8">
      <c r="A17" s="42" t="s">
        <v>29</v>
      </c>
      <c r="B17" s="43" t="s">
        <v>58</v>
      </c>
      <c r="C17" s="44" t="s">
        <v>30</v>
      </c>
      <c r="D17" s="44"/>
      <c r="E17" s="42" t="s">
        <v>35</v>
      </c>
      <c r="F17" s="42"/>
      <c r="G17" s="45" t="s">
        <v>59</v>
      </c>
      <c r="H17" s="42" t="s">
        <v>60</v>
      </c>
    </row>
    <row r="18" s="2" customFormat="1" ht="21" customHeight="1" spans="1:8">
      <c r="A18" s="46">
        <v>1</v>
      </c>
      <c r="B18" s="47" t="str">
        <f>[1]报关发票!B18</f>
        <v>8413910000</v>
      </c>
      <c r="C18" s="47" t="str">
        <f>[1]报关发票!C18</f>
        <v>泵联器</v>
      </c>
      <c r="D18" s="47" t="str">
        <f>[1]报关发票!D18</f>
        <v>Pump coupling device</v>
      </c>
      <c r="E18" s="47">
        <f>[1]报关发票!E18</f>
        <v>2</v>
      </c>
      <c r="F18" s="47" t="str">
        <f>[1]报关发票!F18</f>
        <v>件</v>
      </c>
      <c r="G18" s="48">
        <f t="shared" ref="G18:G46" si="0">H18/E18</f>
        <v>52.4615384615385</v>
      </c>
      <c r="H18" s="48">
        <f>[1]汇总!L4</f>
        <v>104.923076923077</v>
      </c>
    </row>
    <row r="19" s="2" customFormat="1" ht="21" customHeight="1" spans="1:8">
      <c r="A19" s="46">
        <v>2</v>
      </c>
      <c r="B19" s="47" t="str">
        <f>[1]报关发票!B19</f>
        <v>8413910000</v>
      </c>
      <c r="C19" s="47" t="str">
        <f>[1]报关发票!C19</f>
        <v>泵轴</v>
      </c>
      <c r="D19" s="47" t="str">
        <f>[1]报关发票!D19</f>
        <v>Pump shaft</v>
      </c>
      <c r="E19" s="47">
        <f>[1]报关发票!E19</f>
        <v>5</v>
      </c>
      <c r="F19" s="47" t="str">
        <f>[1]报关发票!F19</f>
        <v>件</v>
      </c>
      <c r="G19" s="48">
        <f t="shared" si="0"/>
        <v>206.923076923076</v>
      </c>
      <c r="H19" s="48">
        <f>[1]汇总!L5</f>
        <v>1034.61538461538</v>
      </c>
    </row>
    <row r="20" s="2" customFormat="1" ht="21" customHeight="1" spans="1:8">
      <c r="A20" s="46">
        <v>3</v>
      </c>
      <c r="B20" s="47" t="str">
        <f>[1]报关发票!B20</f>
        <v>8413910000</v>
      </c>
      <c r="C20" s="47" t="str">
        <f>[1]报关发票!C20</f>
        <v>导叶</v>
      </c>
      <c r="D20" s="47" t="str">
        <f>[1]报关发票!D20</f>
        <v>Guide vane</v>
      </c>
      <c r="E20" s="47">
        <f>[1]报关发票!E20</f>
        <v>200</v>
      </c>
      <c r="F20" s="47" t="str">
        <f>[1]报关发票!F20</f>
        <v>件</v>
      </c>
      <c r="G20" s="48">
        <f t="shared" si="0"/>
        <v>67.6923076923075</v>
      </c>
      <c r="H20" s="48">
        <f>[1]汇总!L6</f>
        <v>13538.4615384615</v>
      </c>
    </row>
    <row r="21" s="2" customFormat="1" ht="21" customHeight="1" spans="1:8">
      <c r="A21" s="46">
        <v>4</v>
      </c>
      <c r="B21" s="47" t="str">
        <f>[1]报关发票!B21</f>
        <v>8413910000</v>
      </c>
      <c r="C21" s="47" t="str">
        <f>[1]报关发票!C21</f>
        <v>底座</v>
      </c>
      <c r="D21" s="47" t="str">
        <f>[1]报关发票!D21</f>
        <v>Base</v>
      </c>
      <c r="E21" s="47">
        <f>[1]报关发票!E21</f>
        <v>2</v>
      </c>
      <c r="F21" s="47" t="str">
        <f>[1]报关发票!F21</f>
        <v>件</v>
      </c>
      <c r="G21" s="48">
        <f t="shared" si="0"/>
        <v>430.769230769231</v>
      </c>
      <c r="H21" s="48">
        <f>[1]汇总!L7</f>
        <v>861.538461538462</v>
      </c>
    </row>
    <row r="22" s="2" customFormat="1" ht="21" customHeight="1" spans="1:8">
      <c r="A22" s="46">
        <v>5</v>
      </c>
      <c r="B22" s="47" t="str">
        <f>[1]报关发票!B22</f>
        <v>8413910000</v>
      </c>
      <c r="C22" s="47" t="str">
        <f>[1]报关发票!C22</f>
        <v>端盖螺柱</v>
      </c>
      <c r="D22" s="47" t="str">
        <f>[1]报关发票!D22</f>
        <v>End cover stud</v>
      </c>
      <c r="E22" s="47">
        <f>[1]报关发票!E22</f>
        <v>100</v>
      </c>
      <c r="F22" s="47" t="str">
        <f>[1]报关发票!F22</f>
        <v>件</v>
      </c>
      <c r="G22" s="48">
        <f t="shared" si="0"/>
        <v>0.923076923076923</v>
      </c>
      <c r="H22" s="48">
        <f>[1]汇总!L8</f>
        <v>92.3076923076923</v>
      </c>
    </row>
    <row r="23" s="2" customFormat="1" ht="21" customHeight="1" spans="1:13">
      <c r="A23" s="46">
        <v>6</v>
      </c>
      <c r="B23" s="47" t="str">
        <f>[1]报关发票!B23</f>
        <v>8413910000</v>
      </c>
      <c r="C23" s="47" t="str">
        <f>[1]报关发票!C23</f>
        <v>联轴器</v>
      </c>
      <c r="D23" s="47" t="str">
        <f>[1]报关发票!D23</f>
        <v>Coupling</v>
      </c>
      <c r="E23" s="47">
        <f>[1]报关发票!E23</f>
        <v>5</v>
      </c>
      <c r="F23" s="47" t="str">
        <f>[1]报关发票!F23</f>
        <v>件</v>
      </c>
      <c r="G23" s="48">
        <f t="shared" si="0"/>
        <v>60.923076923077</v>
      </c>
      <c r="H23" s="48">
        <f>[1]汇总!L9</f>
        <v>304.615384615385</v>
      </c>
      <c r="J23" s="24"/>
      <c r="K23" s="24"/>
      <c r="L23" s="24"/>
      <c r="M23" s="24"/>
    </row>
    <row r="24" s="2" customFormat="1" ht="21" customHeight="1" spans="1:8">
      <c r="A24" s="46">
        <v>7</v>
      </c>
      <c r="B24" s="47" t="str">
        <f>[1]报关发票!B24</f>
        <v>8413910000</v>
      </c>
      <c r="C24" s="47" t="str">
        <f>[1]报关发票!C24</f>
        <v>盘根</v>
      </c>
      <c r="D24" s="47" t="str">
        <f>[1]报关发票!D24</f>
        <v>Packing</v>
      </c>
      <c r="E24" s="47">
        <f>[1]报关发票!E24</f>
        <v>360</v>
      </c>
      <c r="F24" s="47" t="str">
        <f>[1]报关发票!F24</f>
        <v>公斤</v>
      </c>
      <c r="G24" s="48">
        <f t="shared" si="0"/>
        <v>5.53846153846153</v>
      </c>
      <c r="H24" s="48">
        <f>[1]汇总!L10</f>
        <v>1993.84615384615</v>
      </c>
    </row>
    <row r="25" s="2" customFormat="1" ht="21" customHeight="1" spans="1:8">
      <c r="A25" s="46">
        <v>8</v>
      </c>
      <c r="B25" s="47" t="str">
        <f>[1]报关发票!B25</f>
        <v>8413910000</v>
      </c>
      <c r="C25" s="47" t="str">
        <f>[1]报关发票!C25</f>
        <v>填料环</v>
      </c>
      <c r="D25" s="47" t="str">
        <f>[1]报关发票!D25</f>
        <v>Packing ring</v>
      </c>
      <c r="E25" s="47">
        <f>[1]报关发票!E25</f>
        <v>60</v>
      </c>
      <c r="F25" s="47" t="str">
        <f>[1]报关发票!F25</f>
        <v>件</v>
      </c>
      <c r="G25" s="48">
        <f t="shared" si="0"/>
        <v>5.07692307692308</v>
      </c>
      <c r="H25" s="48">
        <f>[1]汇总!L11</f>
        <v>304.615384615385</v>
      </c>
    </row>
    <row r="26" s="2" customFormat="1" ht="21" customHeight="1" spans="1:8">
      <c r="A26" s="46">
        <v>9</v>
      </c>
      <c r="B26" s="47" t="str">
        <f>[1]报关发票!B26</f>
        <v>8413910000</v>
      </c>
      <c r="C26" s="47" t="str">
        <f>[1]报关发票!C26</f>
        <v>叶轮</v>
      </c>
      <c r="D26" s="47" t="str">
        <f>[1]报关发票!D26</f>
        <v>impeller</v>
      </c>
      <c r="E26" s="47">
        <f>[1]报关发票!E26</f>
        <v>300</v>
      </c>
      <c r="F26" s="47" t="str">
        <f>[1]报关发票!F26</f>
        <v>件</v>
      </c>
      <c r="G26" s="48">
        <f t="shared" si="0"/>
        <v>66.923076923077</v>
      </c>
      <c r="H26" s="48">
        <f>[1]汇总!L12</f>
        <v>20076.9230769231</v>
      </c>
    </row>
    <row r="27" s="2" customFormat="1" ht="21" customHeight="1" spans="1:8">
      <c r="A27" s="46">
        <v>10</v>
      </c>
      <c r="B27" s="47" t="str">
        <f>[1]报关发票!B27</f>
        <v>8413910000</v>
      </c>
      <c r="C27" s="47" t="str">
        <f>[1]报关发票!C27</f>
        <v>导叶稳钉</v>
      </c>
      <c r="D27" s="47" t="str">
        <f>[1]报关发票!D27</f>
        <v>pin</v>
      </c>
      <c r="E27" s="47">
        <f>[1]报关发票!E27</f>
        <v>300</v>
      </c>
      <c r="F27" s="47" t="str">
        <f>[1]报关发票!F27</f>
        <v>件</v>
      </c>
      <c r="G27" s="48">
        <f t="shared" si="0"/>
        <v>0.153846153846154</v>
      </c>
      <c r="H27" s="48">
        <f>[1]汇总!L13</f>
        <v>46.1538461538462</v>
      </c>
    </row>
    <row r="28" s="2" customFormat="1" ht="21" customHeight="1" spans="1:8">
      <c r="A28" s="46">
        <v>11</v>
      </c>
      <c r="B28" s="47" t="str">
        <f>[1]报关发票!B28</f>
        <v>8413910000</v>
      </c>
      <c r="C28" s="47" t="str">
        <f>[1]报关发票!C28</f>
        <v>轴承挡套甲</v>
      </c>
      <c r="D28" s="47" t="str">
        <f>[1]报关发票!D28</f>
        <v>Bearing shield sleeve A</v>
      </c>
      <c r="E28" s="47">
        <f>[1]报关发票!E28</f>
        <v>50</v>
      </c>
      <c r="F28" s="47" t="str">
        <f>[1]报关发票!F28</f>
        <v>件</v>
      </c>
      <c r="G28" s="48">
        <f t="shared" si="0"/>
        <v>6.46153846153846</v>
      </c>
      <c r="H28" s="48">
        <f>[1]汇总!L14</f>
        <v>323.076923076923</v>
      </c>
    </row>
    <row r="29" s="2" customFormat="1" ht="21" customHeight="1" spans="1:8">
      <c r="A29" s="46">
        <v>12</v>
      </c>
      <c r="B29" s="47" t="str">
        <f>[1]报关发票!B29</f>
        <v>8413910000</v>
      </c>
      <c r="C29" s="47" t="str">
        <f>[1]报关发票!C29</f>
        <v>轴承挡套乙</v>
      </c>
      <c r="D29" s="47" t="str">
        <f>[1]报关发票!D29</f>
        <v>Bearing shield sleeve B</v>
      </c>
      <c r="E29" s="47">
        <f>[1]报关发票!E29</f>
        <v>50</v>
      </c>
      <c r="F29" s="47" t="str">
        <f>[1]报关发票!F29</f>
        <v>件</v>
      </c>
      <c r="G29" s="48">
        <f t="shared" si="0"/>
        <v>6.46153846153846</v>
      </c>
      <c r="H29" s="48">
        <f>[1]汇总!L15</f>
        <v>323.076923076923</v>
      </c>
    </row>
    <row r="30" s="2" customFormat="1" ht="21" customHeight="1" spans="1:8">
      <c r="A30" s="46">
        <v>13</v>
      </c>
      <c r="B30" s="47" t="str">
        <f>[1]报关发票!B30</f>
        <v>8536200000</v>
      </c>
      <c r="C30" s="47" t="str">
        <f>[1]报关发票!C30</f>
        <v>漏电断路器</v>
      </c>
      <c r="D30" s="47" t="str">
        <f>[1]报关发票!D30</f>
        <v>Leakage circuit breaker</v>
      </c>
      <c r="E30" s="47">
        <f>[1]报关发票!E30</f>
        <v>60</v>
      </c>
      <c r="F30" s="47" t="str">
        <f>[1]报关发票!F30</f>
        <v>件</v>
      </c>
      <c r="G30" s="48">
        <f t="shared" si="0"/>
        <v>12.4369230769231</v>
      </c>
      <c r="H30" s="48">
        <f>[1]汇总!L16</f>
        <v>746.215384615385</v>
      </c>
    </row>
    <row r="31" s="2" customFormat="1" ht="21" customHeight="1" spans="1:8">
      <c r="A31" s="46">
        <v>14</v>
      </c>
      <c r="B31" s="47" t="str">
        <f>[1]报关发票!B31</f>
        <v>8536200000</v>
      </c>
      <c r="C31" s="47" t="str">
        <f>[1]报关发票!C31</f>
        <v>万能式断路器</v>
      </c>
      <c r="D31" s="47" t="str">
        <f>[1]报关发票!D31</f>
        <v>Circuit breaker</v>
      </c>
      <c r="E31" s="47">
        <f>[1]报关发票!E31</f>
        <v>2</v>
      </c>
      <c r="F31" s="47" t="str">
        <f>[1]报关发票!F31</f>
        <v>件</v>
      </c>
      <c r="G31" s="48">
        <f t="shared" si="0"/>
        <v>1075.67307692308</v>
      </c>
      <c r="H31" s="48">
        <f>[1]汇总!L17</f>
        <v>2151.34615384615</v>
      </c>
    </row>
    <row r="32" s="2" customFormat="1" ht="21" customHeight="1" spans="1:8">
      <c r="A32" s="46">
        <v>15</v>
      </c>
      <c r="B32" s="47" t="str">
        <f>[1]报关发票!B32</f>
        <v>8536909000</v>
      </c>
      <c r="C32" s="47" t="str">
        <f>[1]报关发票!C32</f>
        <v>接触器</v>
      </c>
      <c r="D32" s="47" t="str">
        <f>[1]报关发票!D32</f>
        <v>contactor </v>
      </c>
      <c r="E32" s="47">
        <f>[1]报关发票!E32</f>
        <v>40</v>
      </c>
      <c r="F32" s="47" t="str">
        <f>[1]报关发票!F32</f>
        <v>件</v>
      </c>
      <c r="G32" s="48">
        <f t="shared" si="0"/>
        <v>20.4138461538462</v>
      </c>
      <c r="H32" s="48">
        <f>[1]汇总!L18</f>
        <v>816.553846153846</v>
      </c>
    </row>
    <row r="33" s="2" customFormat="1" ht="21" customHeight="1" spans="1:8">
      <c r="A33" s="46">
        <v>16</v>
      </c>
      <c r="B33" s="47" t="str">
        <f>[1]报关发票!B33</f>
        <v>9405500000</v>
      </c>
      <c r="C33" s="47" t="str">
        <f>[1]报关发票!C33</f>
        <v>LED球泡灯</v>
      </c>
      <c r="D33" s="47" t="str">
        <f>[1]报关发票!D33</f>
        <v>LED bulb</v>
      </c>
      <c r="E33" s="47">
        <f>[1]报关发票!E33</f>
        <v>600</v>
      </c>
      <c r="F33" s="47" t="str">
        <f>[1]报关发票!F33</f>
        <v>个</v>
      </c>
      <c r="G33" s="48">
        <f t="shared" si="0"/>
        <v>6.92307692307692</v>
      </c>
      <c r="H33" s="48">
        <f>[1]汇总!L19</f>
        <v>4153.84615384615</v>
      </c>
    </row>
    <row r="34" s="2" customFormat="1" ht="21" customHeight="1" spans="1:8">
      <c r="A34" s="46">
        <v>17</v>
      </c>
      <c r="B34" s="47" t="str">
        <f>[1]报关发票!B34</f>
        <v>9405500000</v>
      </c>
      <c r="C34" s="47" t="str">
        <f>[1]报关发票!C34</f>
        <v>LED球泡灯</v>
      </c>
      <c r="D34" s="47" t="str">
        <f>[1]报关发票!D34</f>
        <v>LED bulb</v>
      </c>
      <c r="E34" s="47">
        <f>[1]报关发票!E34</f>
        <v>300</v>
      </c>
      <c r="F34" s="47" t="str">
        <f>[1]报关发票!F34</f>
        <v>只</v>
      </c>
      <c r="G34" s="48">
        <f t="shared" si="0"/>
        <v>5.84615384615383</v>
      </c>
      <c r="H34" s="48">
        <f>[1]汇总!L20</f>
        <v>1753.84615384615</v>
      </c>
    </row>
    <row r="35" s="2" customFormat="1" ht="21" customHeight="1" spans="1:8">
      <c r="A35" s="46">
        <v>18</v>
      </c>
      <c r="B35" s="47" t="str">
        <f>[1]报关发票!B35</f>
        <v>8413910000</v>
      </c>
      <c r="C35" s="47" t="str">
        <f>[1]报关发票!C35</f>
        <v>盘根</v>
      </c>
      <c r="D35" s="47" t="str">
        <f>[1]报关发票!D35</f>
        <v>Packing</v>
      </c>
      <c r="E35" s="47">
        <f>[1]报关发票!E35</f>
        <v>300</v>
      </c>
      <c r="F35" s="47" t="str">
        <f>[1]报关发票!F35</f>
        <v>公斤</v>
      </c>
      <c r="G35" s="48">
        <f t="shared" si="0"/>
        <v>10</v>
      </c>
      <c r="H35" s="48">
        <f>[1]汇总!L21</f>
        <v>3000</v>
      </c>
    </row>
    <row r="36" s="2" customFormat="1" ht="21" customHeight="1" spans="1:8">
      <c r="A36" s="46">
        <v>19</v>
      </c>
      <c r="B36" s="47" t="str">
        <f>[1]报关发票!B36</f>
        <v>8481300000</v>
      </c>
      <c r="C36" s="47" t="str">
        <f>[1]报关发票!C36</f>
        <v>止回阀</v>
      </c>
      <c r="D36" s="47" t="str">
        <f>[1]报关发票!D36</f>
        <v>check valve</v>
      </c>
      <c r="E36" s="47">
        <f>[1]报关发票!E36</f>
        <v>6</v>
      </c>
      <c r="F36" s="47" t="str">
        <f>[1]报关发票!F36</f>
        <v>件</v>
      </c>
      <c r="G36" s="48">
        <f t="shared" si="0"/>
        <v>392.307692307692</v>
      </c>
      <c r="H36" s="48">
        <f>[1]汇总!L22</f>
        <v>2353.84615384615</v>
      </c>
    </row>
    <row r="37" s="2" customFormat="1" ht="21" customHeight="1" spans="1:8">
      <c r="A37" s="46">
        <v>20</v>
      </c>
      <c r="B37" s="47" t="str">
        <f>[1]报关发票!B37</f>
        <v>8481400000</v>
      </c>
      <c r="C37" s="47" t="str">
        <f>[1]报关发票!C37</f>
        <v>闸阀</v>
      </c>
      <c r="D37" s="47" t="str">
        <f>[1]报关发票!D37</f>
        <v>gate</v>
      </c>
      <c r="E37" s="47">
        <f>[1]报关发票!E37</f>
        <v>6</v>
      </c>
      <c r="F37" s="47" t="str">
        <f>[1]报关发票!F37</f>
        <v>个</v>
      </c>
      <c r="G37" s="48">
        <f t="shared" si="0"/>
        <v>484.615384615385</v>
      </c>
      <c r="H37" s="48">
        <f>[1]汇总!L23</f>
        <v>2907.69230769231</v>
      </c>
    </row>
    <row r="38" s="2" customFormat="1" ht="21" customHeight="1" spans="1:8">
      <c r="A38" s="46">
        <v>21</v>
      </c>
      <c r="B38" s="47" t="str">
        <f>[1]报关发票!B38</f>
        <v>8536200000</v>
      </c>
      <c r="C38" s="47" t="str">
        <f>[1]报关发票!C38</f>
        <v>剩余电流动作断路器</v>
      </c>
      <c r="D38" s="47" t="str">
        <f>[1]报关发票!D38</f>
        <v>residual current operated circuit-breaker</v>
      </c>
      <c r="E38" s="47">
        <f>[1]报关发票!E38</f>
        <v>18</v>
      </c>
      <c r="F38" s="47" t="str">
        <f>[1]报关发票!F38</f>
        <v>件</v>
      </c>
      <c r="G38" s="48">
        <f t="shared" si="0"/>
        <v>60.25641025641</v>
      </c>
      <c r="H38" s="48">
        <f>[1]汇总!L24</f>
        <v>1084.61538461538</v>
      </c>
    </row>
    <row r="39" s="2" customFormat="1" ht="21" customHeight="1" spans="1:8">
      <c r="A39" s="46">
        <v>22</v>
      </c>
      <c r="B39" s="47" t="str">
        <f>[1]报关发票!B39</f>
        <v>8531200000</v>
      </c>
      <c r="C39" s="47" t="str">
        <f>[1]报关发票!C39</f>
        <v>软起动柜操作面板</v>
      </c>
      <c r="D39" s="47" t="str">
        <f>[1]报关发票!D39</f>
        <v>CONTROL PANEL</v>
      </c>
      <c r="E39" s="47">
        <f>[1]报关发票!E39</f>
        <v>3</v>
      </c>
      <c r="F39" s="47" t="str">
        <f>[1]报关发票!F39</f>
        <v>件</v>
      </c>
      <c r="G39" s="48">
        <f t="shared" si="0"/>
        <v>444.615384615383</v>
      </c>
      <c r="H39" s="48">
        <f>[1]汇总!L25</f>
        <v>1333.84615384615</v>
      </c>
    </row>
    <row r="40" s="2" customFormat="1" ht="21" customHeight="1" spans="1:8">
      <c r="A40" s="46">
        <v>23</v>
      </c>
      <c r="B40" s="47" t="str">
        <f>[1]报关发票!B40</f>
        <v>3926909090</v>
      </c>
      <c r="C40" s="47" t="str">
        <f>[1]报关发票!C40</f>
        <v>电缆挂钩</v>
      </c>
      <c r="D40" s="47" t="str">
        <f>[1]报关发票!D40</f>
        <v>Cable hook</v>
      </c>
      <c r="E40" s="47">
        <f>[1]报关发票!E40</f>
        <v>2000</v>
      </c>
      <c r="F40" s="47" t="str">
        <f>[1]报关发票!F40</f>
        <v>个</v>
      </c>
      <c r="G40" s="48">
        <f t="shared" si="0"/>
        <v>0.5</v>
      </c>
      <c r="H40" s="48">
        <f>[1]汇总!L26</f>
        <v>1000</v>
      </c>
    </row>
    <row r="41" s="2" customFormat="1" ht="21" customHeight="1" spans="1:8">
      <c r="A41" s="46">
        <v>24</v>
      </c>
      <c r="B41" s="47" t="str">
        <f>[1]报关发票!B41</f>
        <v>8413709190</v>
      </c>
      <c r="C41" s="47" t="str">
        <f>[1]报关发票!C41</f>
        <v>潜水泵</v>
      </c>
      <c r="D41" s="47" t="str">
        <f>[1]报关发票!D41</f>
        <v>Submersible pump</v>
      </c>
      <c r="E41" s="47">
        <f>[1]报关发票!E41</f>
        <v>30</v>
      </c>
      <c r="F41" s="47" t="str">
        <f>[1]报关发票!F41</f>
        <v>台</v>
      </c>
      <c r="G41" s="48">
        <f t="shared" si="0"/>
        <v>491.53846153846</v>
      </c>
      <c r="H41" s="48">
        <f>[1]汇总!L27</f>
        <v>14746.1538461538</v>
      </c>
    </row>
    <row r="42" s="2" customFormat="1" ht="21" customHeight="1" spans="1:8">
      <c r="A42" s="46">
        <v>25</v>
      </c>
      <c r="B42" s="47" t="str">
        <f>[1]报关发票!B42</f>
        <v>8413910000</v>
      </c>
      <c r="C42" s="47" t="str">
        <f>[1]报关发票!C42</f>
        <v>机械密封</v>
      </c>
      <c r="D42" s="47" t="str">
        <f>[1]报关发票!D42</f>
        <v>Mechanical seal</v>
      </c>
      <c r="E42" s="47">
        <f>[1]报关发票!E42</f>
        <v>100</v>
      </c>
      <c r="F42" s="47" t="str">
        <f>[1]报关发票!F42</f>
        <v>件</v>
      </c>
      <c r="G42" s="48">
        <f t="shared" si="0"/>
        <v>23.0769230769231</v>
      </c>
      <c r="H42" s="48">
        <f>[1]汇总!L28</f>
        <v>2307.69230769231</v>
      </c>
    </row>
    <row r="43" s="2" customFormat="1" ht="21" customHeight="1" spans="1:8">
      <c r="A43" s="46">
        <v>26</v>
      </c>
      <c r="B43" s="47" t="str">
        <f>[1]报关发票!B43</f>
        <v>8413910000</v>
      </c>
      <c r="C43" s="47" t="str">
        <f>[1]报关发票!C43</f>
        <v>键</v>
      </c>
      <c r="D43" s="47" t="str">
        <f>[1]报关发票!D43</f>
        <v>key</v>
      </c>
      <c r="E43" s="47">
        <f>[1]报关发票!E43</f>
        <v>50</v>
      </c>
      <c r="F43" s="47" t="str">
        <f>[1]报关发票!F43</f>
        <v>件</v>
      </c>
      <c r="G43" s="48">
        <f t="shared" si="0"/>
        <v>0.307692307692308</v>
      </c>
      <c r="H43" s="48">
        <f>[1]汇总!L29</f>
        <v>15.3846153846154</v>
      </c>
    </row>
    <row r="44" s="2" customFormat="1" ht="21" customHeight="1" spans="1:8">
      <c r="A44" s="46">
        <v>27</v>
      </c>
      <c r="B44" s="47" t="str">
        <f>[1]报关发票!B44</f>
        <v>8413910000</v>
      </c>
      <c r="C44" s="47" t="str">
        <f>[1]报关发票!C44</f>
        <v>叶轮</v>
      </c>
      <c r="D44" s="47" t="str">
        <f>[1]报关发票!D44</f>
        <v>impeller</v>
      </c>
      <c r="E44" s="47">
        <f>[1]报关发票!E44</f>
        <v>50</v>
      </c>
      <c r="F44" s="47" t="str">
        <f>[1]报关发票!F44</f>
        <v>件</v>
      </c>
      <c r="G44" s="48">
        <f t="shared" si="0"/>
        <v>26.1538461538462</v>
      </c>
      <c r="H44" s="48">
        <f>[1]汇总!L30</f>
        <v>1307.69230769231</v>
      </c>
    </row>
    <row r="45" s="2" customFormat="1" ht="21" customHeight="1" spans="1:8">
      <c r="A45" s="46">
        <v>28</v>
      </c>
      <c r="B45" s="47" t="str">
        <f>[1]报关发票!B45</f>
        <v>8413910000</v>
      </c>
      <c r="C45" s="47" t="str">
        <f>[1]报关发票!C45</f>
        <v>轴头螺母</v>
      </c>
      <c r="D45" s="47" t="str">
        <f>[1]报关发票!D45</f>
        <v>shaft head nut</v>
      </c>
      <c r="E45" s="47">
        <f>[1]报关发票!E45</f>
        <v>50</v>
      </c>
      <c r="F45" s="47" t="str">
        <f>[1]报关发票!F45</f>
        <v>件</v>
      </c>
      <c r="G45" s="48">
        <f t="shared" si="0"/>
        <v>1.07692307692308</v>
      </c>
      <c r="H45" s="48">
        <f>[1]汇总!L31</f>
        <v>53.8461538461538</v>
      </c>
    </row>
    <row r="46" s="2" customFormat="1" ht="21" customHeight="1" spans="1:8">
      <c r="A46" s="46">
        <v>29</v>
      </c>
      <c r="B46" s="47" t="str">
        <f>[1]报关发票!B46</f>
        <v>8536300000</v>
      </c>
      <c r="C46" s="47" t="str">
        <f>[1]报关发票!C46</f>
        <v>电动机综合保护器</v>
      </c>
      <c r="D46" s="47" t="str">
        <f>[1]报关发票!D46</f>
        <v>electromotor integrative protector</v>
      </c>
      <c r="E46" s="47">
        <f>[1]报关发票!E46</f>
        <v>15</v>
      </c>
      <c r="F46" s="47" t="str">
        <f>[1]报关发票!F46</f>
        <v>件</v>
      </c>
      <c r="G46" s="48">
        <f t="shared" si="0"/>
        <v>14.2564102564103</v>
      </c>
      <c r="H46" s="48">
        <f>[1]汇总!L32</f>
        <v>213.846153846154</v>
      </c>
    </row>
    <row r="47" s="3" customFormat="1" ht="17.1" customHeight="1" spans="1:13">
      <c r="A47" s="38" t="s">
        <v>41</v>
      </c>
      <c r="B47" s="49"/>
      <c r="C47" s="50"/>
      <c r="D47" s="50"/>
      <c r="E47" s="38">
        <f>SUM(E18:E46)</f>
        <v>5064</v>
      </c>
      <c r="F47" s="38"/>
      <c r="G47" s="51"/>
      <c r="H47" s="51">
        <f>SUM(H18:H46)</f>
        <v>78950.5769230768</v>
      </c>
      <c r="M47" s="68"/>
    </row>
    <row r="48" s="1" customFormat="1" ht="12.75" spans="2:8">
      <c r="B48" s="52"/>
      <c r="C48" s="53"/>
      <c r="D48" s="54"/>
      <c r="G48" s="55" t="s">
        <v>61</v>
      </c>
      <c r="H48" s="56"/>
    </row>
    <row r="49" s="1" customFormat="1" spans="2:13">
      <c r="B49" s="52"/>
      <c r="C49" s="53"/>
      <c r="D49" s="54"/>
      <c r="G49" s="55" t="s">
        <v>62</v>
      </c>
      <c r="H49" s="56">
        <f>[1]报关发票!H50</f>
        <v>7500</v>
      </c>
      <c r="M49" s="69"/>
    </row>
    <row r="50" s="1" customFormat="1" spans="2:13">
      <c r="B50" s="52"/>
      <c r="C50" s="53"/>
      <c r="D50" s="54"/>
      <c r="G50" s="55" t="s">
        <v>63</v>
      </c>
      <c r="H50" s="56">
        <f>[1]报关发票!H51</f>
        <v>0</v>
      </c>
      <c r="M50" s="69"/>
    </row>
    <row r="51" s="1" customFormat="1" spans="2:13">
      <c r="B51" s="57" t="s">
        <v>42</v>
      </c>
      <c r="C51" s="53"/>
      <c r="D51" s="54"/>
      <c r="G51" s="41" t="s">
        <v>64</v>
      </c>
      <c r="H51" s="58">
        <f>H47+H49+H50</f>
        <v>86450.5769230768</v>
      </c>
      <c r="M51" s="69"/>
    </row>
    <row r="52" s="1" customFormat="1" spans="2:14">
      <c r="B52" s="53" t="s">
        <v>43</v>
      </c>
      <c r="G52" s="59"/>
      <c r="H52" s="60"/>
      <c r="N52" s="69"/>
    </row>
    <row r="53" s="1" customFormat="1" spans="2:8">
      <c r="B53" s="52"/>
      <c r="G53" s="61">
        <f>H8</f>
        <v>44314</v>
      </c>
      <c r="H53" s="61"/>
    </row>
    <row r="54" s="1" customFormat="1" ht="12.75" spans="2:8">
      <c r="B54" s="52"/>
      <c r="C54" s="54"/>
      <c r="D54" s="54"/>
      <c r="G54" s="41"/>
      <c r="H54" s="41"/>
    </row>
    <row r="55" s="1" customFormat="1" ht="16.35" spans="1:9">
      <c r="A55" s="62"/>
      <c r="B55" s="62"/>
      <c r="C55" s="63"/>
      <c r="D55" s="63"/>
      <c r="E55" s="62"/>
      <c r="F55" s="63"/>
      <c r="G55" s="62"/>
      <c r="H55" s="62"/>
      <c r="I55" s="70"/>
    </row>
    <row r="56" spans="3:4">
      <c r="C56" s="64"/>
      <c r="D56" s="64"/>
    </row>
    <row r="57" spans="3:4">
      <c r="C57" s="64"/>
      <c r="D57" s="64"/>
    </row>
    <row r="58" spans="3:4">
      <c r="C58" s="64"/>
      <c r="D58" s="64"/>
    </row>
    <row r="59" spans="3:4">
      <c r="C59" s="64"/>
      <c r="D59" s="64"/>
    </row>
    <row r="60" spans="3:4">
      <c r="C60" s="64"/>
      <c r="D60" s="64"/>
    </row>
    <row r="61" spans="3:4">
      <c r="C61" s="64"/>
      <c r="D61" s="64"/>
    </row>
    <row r="62" spans="3:4">
      <c r="C62" s="64"/>
      <c r="D62" s="64"/>
    </row>
    <row r="63" spans="3:4">
      <c r="C63" s="64"/>
      <c r="D63" s="64"/>
    </row>
    <row r="64" spans="3:4">
      <c r="C64" s="64"/>
      <c r="D64" s="64"/>
    </row>
    <row r="65" spans="3:4">
      <c r="C65" s="64"/>
      <c r="D65" s="64"/>
    </row>
    <row r="66" spans="3:4">
      <c r="C66" s="64"/>
      <c r="D66" s="64"/>
    </row>
    <row r="67" spans="3:4">
      <c r="C67" s="64"/>
      <c r="D67" s="64"/>
    </row>
    <row r="68" spans="3:4">
      <c r="C68" s="64"/>
      <c r="D68" s="64"/>
    </row>
    <row r="69" spans="3:4">
      <c r="C69" s="64"/>
      <c r="D69" s="64"/>
    </row>
    <row r="70" spans="3:4">
      <c r="C70" s="64"/>
      <c r="D70" s="64"/>
    </row>
    <row r="71" spans="3:4">
      <c r="C71" s="64"/>
      <c r="D71" s="64"/>
    </row>
    <row r="72" spans="3:4">
      <c r="C72" s="64"/>
      <c r="D72" s="64"/>
    </row>
    <row r="73" spans="3:4">
      <c r="C73" s="64"/>
      <c r="D73" s="64"/>
    </row>
    <row r="74" spans="3:4">
      <c r="C74" s="64"/>
      <c r="D74" s="64"/>
    </row>
    <row r="75" spans="3:4">
      <c r="C75" s="64"/>
      <c r="D75" s="64"/>
    </row>
    <row r="76" spans="3:4">
      <c r="C76" s="64"/>
      <c r="D76" s="64"/>
    </row>
    <row r="77" spans="3:4">
      <c r="C77" s="64"/>
      <c r="D77" s="64"/>
    </row>
    <row r="78" spans="3:4">
      <c r="C78" s="64"/>
      <c r="D78" s="64"/>
    </row>
    <row r="79" spans="3:4">
      <c r="C79" s="64"/>
      <c r="D79" s="64"/>
    </row>
    <row r="80" spans="3:4">
      <c r="C80" s="64"/>
      <c r="D80" s="64"/>
    </row>
    <row r="81" spans="3:4">
      <c r="C81" s="64"/>
      <c r="D81" s="64"/>
    </row>
    <row r="82" spans="3:4">
      <c r="C82" s="64"/>
      <c r="D82" s="64"/>
    </row>
    <row r="83" spans="3:4">
      <c r="C83" s="64"/>
      <c r="D83" s="64"/>
    </row>
    <row r="84" spans="3:4">
      <c r="C84" s="64"/>
      <c r="D84" s="64"/>
    </row>
    <row r="85" spans="3:4">
      <c r="C85" s="64"/>
      <c r="D85" s="64"/>
    </row>
    <row r="86" spans="3:4">
      <c r="C86" s="64"/>
      <c r="D86" s="64"/>
    </row>
    <row r="87" spans="3:4">
      <c r="C87" s="64"/>
      <c r="D87" s="64"/>
    </row>
    <row r="88" spans="3:4">
      <c r="C88" s="64"/>
      <c r="D88" s="64"/>
    </row>
    <row r="89" spans="3:4">
      <c r="C89" s="64"/>
      <c r="D89" s="64"/>
    </row>
    <row r="90" spans="3:4">
      <c r="C90" s="64"/>
      <c r="D90" s="64"/>
    </row>
    <row r="91" spans="3:4">
      <c r="C91" s="64"/>
      <c r="D91" s="64"/>
    </row>
    <row r="92" spans="3:4">
      <c r="C92" s="64"/>
      <c r="D92" s="64"/>
    </row>
    <row r="93" spans="3:4">
      <c r="C93" s="64"/>
      <c r="D93" s="64"/>
    </row>
    <row r="94" spans="3:4">
      <c r="C94" s="64"/>
      <c r="D94" s="64"/>
    </row>
    <row r="95" spans="3:4">
      <c r="C95" s="64"/>
      <c r="D95" s="64"/>
    </row>
    <row r="96" spans="3:4">
      <c r="C96" s="64"/>
      <c r="D96" s="64"/>
    </row>
    <row r="97" spans="3:4">
      <c r="C97" s="64"/>
      <c r="D97" s="64"/>
    </row>
    <row r="98" spans="3:4">
      <c r="C98" s="64"/>
      <c r="D98" s="64"/>
    </row>
    <row r="99" spans="3:4">
      <c r="C99" s="64"/>
      <c r="D99" s="64"/>
    </row>
    <row r="100" spans="3:4">
      <c r="C100" s="64"/>
      <c r="D100" s="64"/>
    </row>
    <row r="101" spans="3:4">
      <c r="C101" s="64"/>
      <c r="D101" s="64"/>
    </row>
    <row r="102" spans="3:4">
      <c r="C102" s="64"/>
      <c r="D102" s="64"/>
    </row>
    <row r="103" spans="3:4">
      <c r="C103" s="64"/>
      <c r="D103" s="64"/>
    </row>
    <row r="104" spans="3:4">
      <c r="C104" s="64"/>
      <c r="D104" s="64"/>
    </row>
    <row r="105" spans="3:4">
      <c r="C105" s="64"/>
      <c r="D105" s="64"/>
    </row>
    <row r="106" spans="3:4">
      <c r="C106" s="64"/>
      <c r="D106" s="64"/>
    </row>
    <row r="107" spans="3:4">
      <c r="C107" s="64"/>
      <c r="D107" s="64"/>
    </row>
    <row r="108" spans="3:4">
      <c r="C108" s="64"/>
      <c r="D108" s="64"/>
    </row>
    <row r="109" spans="3:4">
      <c r="C109" s="64"/>
      <c r="D109" s="64"/>
    </row>
    <row r="110" spans="3:4">
      <c r="C110" s="64"/>
      <c r="D110" s="64"/>
    </row>
    <row r="111" spans="3:4">
      <c r="C111" s="64"/>
      <c r="D111" s="64"/>
    </row>
    <row r="112" spans="3:4">
      <c r="C112" s="64"/>
      <c r="D112" s="64"/>
    </row>
    <row r="113" spans="3:4">
      <c r="C113" s="64"/>
      <c r="D113" s="64"/>
    </row>
  </sheetData>
  <mergeCells count="34">
    <mergeCell ref="A1:H1"/>
    <mergeCell ref="A2:H2"/>
    <mergeCell ref="A3:H3"/>
    <mergeCell ref="A4:H4"/>
    <mergeCell ref="A5:H5"/>
    <mergeCell ref="A6:D6"/>
    <mergeCell ref="E6:F6"/>
    <mergeCell ref="G6:H6"/>
    <mergeCell ref="A7:D7"/>
    <mergeCell ref="G7:H7"/>
    <mergeCell ref="A8:D8"/>
    <mergeCell ref="E8:G8"/>
    <mergeCell ref="A9:D9"/>
    <mergeCell ref="E9:G9"/>
    <mergeCell ref="B10:D10"/>
    <mergeCell ref="E10:F10"/>
    <mergeCell ref="G10:H10"/>
    <mergeCell ref="A11:D11"/>
    <mergeCell ref="E11:G11"/>
    <mergeCell ref="A12:D12"/>
    <mergeCell ref="E12:F12"/>
    <mergeCell ref="G12:H12"/>
    <mergeCell ref="A13:B13"/>
    <mergeCell ref="E13:F13"/>
    <mergeCell ref="G13:H13"/>
    <mergeCell ref="A14:B14"/>
    <mergeCell ref="C14:H14"/>
    <mergeCell ref="A15:H15"/>
    <mergeCell ref="C16:D16"/>
    <mergeCell ref="E16:F16"/>
    <mergeCell ref="C17:D17"/>
    <mergeCell ref="E17:F17"/>
    <mergeCell ref="J23:M23"/>
    <mergeCell ref="G53:H53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箱单</vt:lpstr>
      <vt:lpstr>清关发票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CGSYXZ2</dc:creator>
  <cp:lastModifiedBy>CGSYXZ2</cp:lastModifiedBy>
  <dcterms:created xsi:type="dcterms:W3CDTF">2021-04-28T00:53:00Z</dcterms:created>
  <dcterms:modified xsi:type="dcterms:W3CDTF">2021-04-28T02:55:43Z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2052-11.8.2.9067</vt:lpwstr>
  </property>
</Properties>
</file>