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箱单" sheetId="1" r:id="rId1"/>
    <sheet name="清关发票" sheetId="2" r:id="rId2"/>
  </sheets>
  <externalReferences>
    <externalReference r:id="rId3"/>
  </externalReferences>
  <definedNames>
    <definedName name="_xlnm._FilterDatabase" localSheetId="0" hidden="1">箱单!$A$17:$I$112</definedName>
  </definedNames>
  <calcPr calcId="144525"/>
</workbook>
</file>

<file path=xl/sharedStrings.xml><?xml version="1.0" encoding="utf-8"?>
<sst xmlns="http://schemas.openxmlformats.org/spreadsheetml/2006/main" count="79" uniqueCount="56">
  <si>
    <t>LIST OF PACKAGES</t>
  </si>
  <si>
    <t>箱件清单</t>
  </si>
  <si>
    <r>
      <rPr>
        <b/>
        <sz val="9"/>
        <rFont val="宋体"/>
        <charset val="134"/>
      </rPr>
      <t>项目名称：刚果金</t>
    </r>
    <r>
      <rPr>
        <b/>
        <sz val="9"/>
        <rFont val="Times New Roman"/>
        <charset val="134"/>
      </rPr>
      <t xml:space="preserve"> MUSONOI PROJECT</t>
    </r>
  </si>
  <si>
    <t>发票号:</t>
  </si>
  <si>
    <t>PROJECT: MUSONOI PROJECT</t>
  </si>
  <si>
    <t>2) INVOICE NO.: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</si>
  <si>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</si>
  <si>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3) INVOICE DATE:</t>
  </si>
  <si>
    <t>TO: JIMOND MINING MANAGEMENT COMPANY SARL</t>
  </si>
  <si>
    <t>4) P.O.L.:</t>
  </si>
  <si>
    <t>CHINA</t>
  </si>
  <si>
    <t>Musonoi Mining plant, kolwezi , DRC Consignee: Chen Cong Mobile: +260 762165006 Mail: chencong@jchxmc.com</t>
  </si>
  <si>
    <t>5) ORIGIN OF COUNTRY</t>
  </si>
  <si>
    <t>6) SHIPPING MARK: BMT</t>
  </si>
  <si>
    <t>7) VESSEL:</t>
  </si>
  <si>
    <t>8) TERMS: CPT</t>
  </si>
  <si>
    <t>9) B/L NO.:</t>
  </si>
  <si>
    <t>10) TOTAL:</t>
  </si>
  <si>
    <t>DETAILS AS FOLLOWING</t>
  </si>
  <si>
    <r>
      <rPr>
        <b/>
        <sz val="9"/>
        <rFont val="Lingoes Unicode"/>
        <charset val="134"/>
      </rPr>
      <t>序号</t>
    </r>
  </si>
  <si>
    <t>货物名称</t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</si>
  <si>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</si>
  <si>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</si>
  <si>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</si>
  <si>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</si>
  <si>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</si>
  <si>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</si>
  <si>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</si>
  <si>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</si>
  <si>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</si>
  <si>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</si>
  <si>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</si>
  <si>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</si>
  <si>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t>TOTAL</t>
  </si>
  <si>
    <t>SIGNATURE:</t>
  </si>
  <si>
    <t>DATE:</t>
  </si>
  <si>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</si>
  <si>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</si>
  <si>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</si>
  <si>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</si>
  <si>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</si>
  <si>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</si>
  <si>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</si>
  <si>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SHANGHAI, CHINA</t>
  </si>
  <si>
    <t>10) TOTAL AMOUNT: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</si>
  <si>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</si>
  <si>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</si>
  <si>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</si>
  <si>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</si>
  <si>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HS CODE</t>
  </si>
  <si>
    <t>UNIT PRICE(USD)
FOB</t>
  </si>
  <si>
    <t>AMOUNT (USD)
FOB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</si>
  <si>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</si>
  <si>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</si>
  <si>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</si>
  <si>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CPT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</si>
</sst>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  <numFmt numFmtId="177" formatCode="m/d/yyyy;@"/>
    <numFmt numFmtId="178" formatCode="0.00_);[Red]\(0.00\)"/>
    <numFmt numFmtId="179" formatCode="0_ "/>
    <numFmt numFmtId="180" formatCode="#,##0.00_ "/>
    <numFmt numFmtId="181" formatCode="[$-409]d\-mmm\-yy;@"/>
    <numFmt numFmtId="182" formatCode="0.00_ "/>
    <numFmt numFmtId="183" formatCode="[$-409]d/mmm/yy;@"/>
  </numFmts>
  <fonts count="37">
    <font>
      <sz val="11"/>
      <color indexed="8"/>
      <name val="宋体"/>
      <charset val="134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6"/>
      <name val="Times New Roman"/>
      <charset val="134"/>
    </font>
    <font>
      <b/>
      <sz val="14"/>
      <name val="宋体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name val="宋体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9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VNI-Helve-Condense"/>
      <charset val="134"/>
    </font>
    <font>
      <sz val="11"/>
      <color rgb="FFFA7D00"/>
      <name val="宋体"/>
      <charset val="0"/>
      <scheme val="minor"/>
    </font>
    <font>
      <b/>
      <u/>
      <sz val="16"/>
      <name val="宋体"/>
      <charset val="134"/>
    </font>
    <font>
      <b/>
      <sz val="9"/>
      <name val="Lingoes Unicode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5" fillId="16" borderId="1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4" borderId="9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0" fillId="22" borderId="13" applyNumberFormat="0" applyAlignment="0" applyProtection="0">
      <alignment vertical="center"/>
    </xf>
    <xf numFmtId="0" fontId="29" fillId="22" borderId="12" applyNumberFormat="0" applyAlignment="0" applyProtection="0">
      <alignment vertical="center"/>
    </xf>
    <xf numFmtId="0" fontId="32" fillId="31" borderId="14" applyNumberForma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3" fillId="0" borderId="0"/>
    <xf numFmtId="0" fontId="22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0" borderId="0">
      <alignment vertical="top"/>
      <protection locked="0"/>
    </xf>
  </cellStyleXfs>
  <cellXfs count="111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right" vertical="center" wrapText="1"/>
    </xf>
    <xf numFmtId="0" fontId="1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36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1" fillId="0" borderId="4" xfId="50" applyFont="1" applyFill="1" applyBorder="1" applyAlignment="1" applyProtection="1">
      <alignment horizontal="center" vertical="center" wrapText="1"/>
      <protection locked="0"/>
    </xf>
    <xf numFmtId="43" fontId="1" fillId="0" borderId="4" xfId="8" applyFont="1" applyFill="1" applyBorder="1" applyAlignment="1">
      <alignment horizontal="center" vertical="center" wrapText="1"/>
    </xf>
    <xf numFmtId="40" fontId="1" fillId="0" borderId="0" xfId="0" applyNumberFormat="1" applyFont="1" applyFill="1" applyBorder="1" applyAlignment="1"/>
    <xf numFmtId="0" fontId="10" fillId="0" borderId="0" xfId="0" applyFont="1" applyFill="1" applyBorder="1" applyAlignment="1"/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43" fontId="2" fillId="0" borderId="2" xfId="8" applyFont="1" applyFill="1" applyBorder="1" applyAlignment="1">
      <alignment horizontal="center" vertical="center"/>
    </xf>
    <xf numFmtId="43" fontId="2" fillId="2" borderId="2" xfId="8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NumberFormat="1" applyFont="1" applyFill="1" applyAlignment="1">
      <alignment horizontal="center" vertical="center" wrapText="1"/>
    </xf>
    <xf numFmtId="43" fontId="2" fillId="0" borderId="0" xfId="8" applyFont="1" applyFill="1" applyAlignment="1">
      <alignment horizontal="center" vertical="center"/>
    </xf>
    <xf numFmtId="43" fontId="1" fillId="2" borderId="0" xfId="8" applyFont="1" applyFill="1" applyAlignment="1">
      <alignment vertical="center"/>
    </xf>
    <xf numFmtId="0" fontId="2" fillId="0" borderId="0" xfId="36" applyNumberFormat="1" applyFont="1" applyFill="1" applyBorder="1" applyAlignment="1">
      <alignment horizontal="center" vertical="center"/>
    </xf>
    <xf numFmtId="180" fontId="1" fillId="2" borderId="0" xfId="0" applyNumberFormat="1" applyFont="1" applyFill="1" applyBorder="1" applyAlignment="1">
      <alignment vertical="center"/>
    </xf>
    <xf numFmtId="178" fontId="1" fillId="0" borderId="0" xfId="0" applyNumberFormat="1" applyFont="1" applyFill="1" applyBorder="1" applyAlignment="1">
      <alignment horizontal="center" vertical="center"/>
    </xf>
    <xf numFmtId="182" fontId="1" fillId="0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vertical="top"/>
      <protection locked="0"/>
    </xf>
    <xf numFmtId="182" fontId="13" fillId="0" borderId="0" xfId="0" applyNumberFormat="1" applyFont="1" applyFill="1" applyBorder="1" applyAlignment="1" applyProtection="1">
      <alignment vertical="top"/>
      <protection locked="0"/>
    </xf>
    <xf numFmtId="182" fontId="3" fillId="0" borderId="0" xfId="0" applyNumberFormat="1" applyFont="1" applyFill="1" applyBorder="1" applyAlignment="1">
      <alignment horizontal="center" vertical="center"/>
    </xf>
    <xf numFmtId="182" fontId="3" fillId="0" borderId="0" xfId="0" applyNumberFormat="1" applyFont="1" applyFill="1" applyBorder="1" applyAlignment="1">
      <alignment horizontal="center" vertical="center" wrapText="1"/>
    </xf>
    <xf numFmtId="182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82" fontId="2" fillId="0" borderId="1" xfId="0" applyNumberFormat="1" applyFont="1" applyFill="1" applyBorder="1" applyAlignment="1">
      <alignment horizontal="left" vertical="center"/>
    </xf>
    <xf numFmtId="182" fontId="2" fillId="0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182" fontId="2" fillId="0" borderId="0" xfId="0" applyNumberFormat="1" applyFont="1" applyFill="1" applyBorder="1" applyAlignment="1">
      <alignment horizontal="left" vertical="center"/>
    </xf>
    <xf numFmtId="182" fontId="2" fillId="0" borderId="0" xfId="0" applyNumberFormat="1" applyFont="1" applyFill="1" applyBorder="1" applyAlignment="1">
      <alignment horizontal="right" vertical="center" wrapText="1"/>
    </xf>
    <xf numFmtId="183" fontId="2" fillId="0" borderId="0" xfId="0" applyNumberFormat="1" applyFont="1" applyFill="1" applyBorder="1" applyAlignment="1">
      <alignment horizontal="right" vertical="center" wrapText="1"/>
    </xf>
    <xf numFmtId="182" fontId="2" fillId="0" borderId="0" xfId="0" applyNumberFormat="1" applyFont="1" applyFill="1" applyBorder="1" applyAlignment="1">
      <alignment vertical="center"/>
    </xf>
    <xf numFmtId="182" fontId="10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182" fontId="2" fillId="0" borderId="0" xfId="0" applyNumberFormat="1" applyFont="1" applyFill="1" applyBorder="1" applyAlignment="1">
      <alignment horizontal="center" vertical="center" wrapText="1"/>
    </xf>
    <xf numFmtId="182" fontId="2" fillId="0" borderId="2" xfId="0" applyNumberFormat="1" applyFont="1" applyFill="1" applyBorder="1" applyAlignment="1">
      <alignment horizontal="left" vertical="center"/>
    </xf>
    <xf numFmtId="182" fontId="2" fillId="0" borderId="2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82" fontId="2" fillId="0" borderId="3" xfId="0" applyNumberFormat="1" applyFont="1" applyFill="1" applyBorder="1" applyAlignment="1">
      <alignment horizontal="center" vertical="center"/>
    </xf>
    <xf numFmtId="182" fontId="2" fillId="0" borderId="0" xfId="0" applyNumberFormat="1" applyFont="1" applyFill="1" applyBorder="1" applyAlignment="1">
      <alignment horizontal="center" vertical="center"/>
    </xf>
    <xf numFmtId="182" fontId="1" fillId="0" borderId="5" xfId="0" applyNumberFormat="1" applyFont="1" applyFill="1" applyBorder="1" applyAlignment="1">
      <alignment horizontal="center" vertical="center" wrapText="1"/>
    </xf>
    <xf numFmtId="182" fontId="1" fillId="0" borderId="4" xfId="0" applyNumberFormat="1" applyFont="1" applyFill="1" applyBorder="1" applyAlignment="1">
      <alignment horizontal="center" vertical="center" wrapText="1"/>
    </xf>
    <xf numFmtId="182" fontId="1" fillId="0" borderId="6" xfId="0" applyNumberFormat="1" applyFont="1" applyFill="1" applyBorder="1" applyAlignment="1">
      <alignment horizontal="center" vertical="center" wrapText="1"/>
    </xf>
    <xf numFmtId="182" fontId="1" fillId="0" borderId="7" xfId="0" applyNumberFormat="1" applyFont="1" applyFill="1" applyBorder="1" applyAlignment="1">
      <alignment horizontal="center" vertical="center" wrapText="1"/>
    </xf>
    <xf numFmtId="182" fontId="1" fillId="0" borderId="4" xfId="0" applyNumberFormat="1" applyFont="1" applyFill="1" applyBorder="1" applyAlignment="1">
      <alignment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82" fontId="1" fillId="0" borderId="0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82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182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Font="1" applyFill="1" applyBorder="1" applyAlignment="1">
      <alignment horizontal="center" vertical="center" wrapText="1"/>
    </xf>
    <xf numFmtId="181" fontId="2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82" fontId="1" fillId="0" borderId="2" xfId="0" applyNumberFormat="1" applyFont="1" applyFill="1" applyBorder="1" applyAlignment="1">
      <alignment horizontal="center" vertical="center"/>
    </xf>
    <xf numFmtId="182" fontId="1" fillId="0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182" fontId="12" fillId="0" borderId="0" xfId="0" applyNumberFormat="1" applyFont="1" applyFill="1" applyBorder="1" applyAlignment="1">
      <alignment horizontal="center" vertical="center"/>
    </xf>
    <xf numFmtId="182" fontId="12" fillId="0" borderId="0" xfId="0" applyNumberFormat="1" applyFont="1" applyFill="1" applyBorder="1" applyAlignment="1">
      <alignment horizontal="center" vertical="center" wrapText="1"/>
    </xf>
    <xf numFmtId="179" fontId="13" fillId="0" borderId="0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07.191\&#36152;&#26131;&#37096;&#20849;&#20139;&#25991;&#20214;\2021&#24180;&#25991;&#26723;\&#21018;&#26524;&#37329;\JMBMT20210616S-91%20&#31302;&#26494;&#23612;&#20108;&#26399;\JMBMT20210616S-91%20&#27719;&#24635;(1)(1)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箱单模板"/>
      <sheetName val="报关单"/>
      <sheetName val="报关发票"/>
      <sheetName val="箱单"/>
      <sheetName val="清关发票"/>
    </sheetNames>
    <sheetDataSet>
      <sheetData sheetId="0">
        <row r="2">
          <cell r="D2" t="str">
            <v>8202100000</v>
          </cell>
          <cell r="E2" t="str">
            <v>钢锯弓</v>
          </cell>
          <cell r="F2" t="str">
            <v>Hacksaw bow</v>
          </cell>
          <cell r="G2">
            <v>10</v>
          </cell>
        </row>
        <row r="2">
          <cell r="I2" t="str">
            <v>pc</v>
          </cell>
        </row>
        <row r="2">
          <cell r="L2">
            <v>37.5</v>
          </cell>
        </row>
        <row r="2">
          <cell r="N2">
            <v>5</v>
          </cell>
          <cell r="O2">
            <v>5.29</v>
          </cell>
        </row>
        <row r="2">
          <cell r="U2">
            <v>1</v>
          </cell>
          <cell r="V2">
            <v>0.02</v>
          </cell>
        </row>
        <row r="3">
          <cell r="D3" t="str">
            <v>8413200000</v>
          </cell>
          <cell r="E3" t="str">
            <v>锯条</v>
          </cell>
          <cell r="F3" t="str">
            <v>Saw blade</v>
          </cell>
          <cell r="G3">
            <v>200</v>
          </cell>
        </row>
        <row r="3">
          <cell r="I3" t="str">
            <v>pc</v>
          </cell>
        </row>
        <row r="3">
          <cell r="L3">
            <v>13.125</v>
          </cell>
        </row>
        <row r="3">
          <cell r="N3">
            <v>3.5</v>
          </cell>
          <cell r="O3">
            <v>3.71</v>
          </cell>
        </row>
        <row r="4">
          <cell r="D4" t="str">
            <v>3810100000</v>
          </cell>
          <cell r="E4" t="str">
            <v>焊熔剂</v>
          </cell>
          <cell r="F4" t="str">
            <v>Solder flux</v>
          </cell>
          <cell r="G4">
            <v>3</v>
          </cell>
        </row>
        <row r="4">
          <cell r="I4" t="str">
            <v>box</v>
          </cell>
        </row>
        <row r="4">
          <cell r="L4">
            <v>53.4375</v>
          </cell>
        </row>
        <row r="4">
          <cell r="N4">
            <v>3</v>
          </cell>
          <cell r="O4">
            <v>3.18</v>
          </cell>
        </row>
        <row r="4">
          <cell r="U4">
            <v>1</v>
          </cell>
          <cell r="V4">
            <v>0.07</v>
          </cell>
        </row>
        <row r="5">
          <cell r="D5" t="str">
            <v>3919109900</v>
          </cell>
          <cell r="E5" t="str">
            <v>黄蜡胶布</v>
          </cell>
          <cell r="F5" t="str">
            <v>Yellow wax tape</v>
          </cell>
          <cell r="G5">
            <v>50</v>
          </cell>
        </row>
        <row r="5">
          <cell r="I5" t="str">
            <v>pc</v>
          </cell>
        </row>
        <row r="5">
          <cell r="L5">
            <v>93.75</v>
          </cell>
        </row>
        <row r="5">
          <cell r="N5">
            <v>4</v>
          </cell>
          <cell r="O5">
            <v>4.24</v>
          </cell>
        </row>
        <row r="6">
          <cell r="D6" t="str">
            <v>8214100000</v>
          </cell>
          <cell r="E6" t="str">
            <v>壁纸刀片</v>
          </cell>
          <cell r="F6" t="str">
            <v>Wallpaper blade</v>
          </cell>
          <cell r="G6">
            <v>30</v>
          </cell>
        </row>
        <row r="6">
          <cell r="I6" t="str">
            <v>box</v>
          </cell>
        </row>
        <row r="6">
          <cell r="L6">
            <v>15.890625</v>
          </cell>
        </row>
        <row r="6">
          <cell r="N6">
            <v>1</v>
          </cell>
          <cell r="O6">
            <v>1.06</v>
          </cell>
        </row>
        <row r="7">
          <cell r="D7" t="str">
            <v>9017300000</v>
          </cell>
          <cell r="E7" t="str">
            <v>外径千分尺</v>
          </cell>
          <cell r="F7" t="str">
            <v>Outside micrometer</v>
          </cell>
          <cell r="G7">
            <v>3</v>
          </cell>
        </row>
        <row r="7">
          <cell r="I7" t="str">
            <v>set</v>
          </cell>
        </row>
        <row r="7">
          <cell r="L7">
            <v>67.03125</v>
          </cell>
        </row>
        <row r="7">
          <cell r="N7">
            <v>2</v>
          </cell>
          <cell r="O7">
            <v>2.12</v>
          </cell>
        </row>
        <row r="8">
          <cell r="D8" t="str">
            <v>9017800000</v>
          </cell>
          <cell r="E8" t="str">
            <v>卷尺</v>
          </cell>
          <cell r="F8" t="str">
            <v>tape measure</v>
          </cell>
          <cell r="G8">
            <v>5</v>
          </cell>
        </row>
        <row r="8">
          <cell r="I8" t="str">
            <v>pc</v>
          </cell>
        </row>
        <row r="8">
          <cell r="L8">
            <v>6.3984375</v>
          </cell>
        </row>
        <row r="8">
          <cell r="N8">
            <v>1</v>
          </cell>
          <cell r="O8">
            <v>1.06</v>
          </cell>
        </row>
        <row r="9">
          <cell r="D9" t="str">
            <v>9030900090</v>
          </cell>
          <cell r="E9" t="str">
            <v>绝缘电阻表</v>
          </cell>
          <cell r="F9" t="str">
            <v>Digital insulation resistance meter</v>
          </cell>
          <cell r="G9">
            <v>2</v>
          </cell>
        </row>
        <row r="9">
          <cell r="I9" t="str">
            <v>pc</v>
          </cell>
        </row>
        <row r="9">
          <cell r="L9">
            <v>103.59375</v>
          </cell>
        </row>
        <row r="9">
          <cell r="N9">
            <v>3</v>
          </cell>
          <cell r="O9">
            <v>3.16</v>
          </cell>
        </row>
        <row r="10">
          <cell r="D10" t="str">
            <v>9030900090</v>
          </cell>
          <cell r="E10" t="str">
            <v>绝缘电阻表</v>
          </cell>
          <cell r="F10" t="str">
            <v>Digital insulation resistance meter</v>
          </cell>
          <cell r="G10">
            <v>2</v>
          </cell>
        </row>
        <row r="10">
          <cell r="I10" t="str">
            <v>pc</v>
          </cell>
        </row>
        <row r="10">
          <cell r="L10">
            <v>83.28125</v>
          </cell>
        </row>
        <row r="10">
          <cell r="N10">
            <v>3</v>
          </cell>
          <cell r="O10">
            <v>3.18</v>
          </cell>
        </row>
        <row r="11">
          <cell r="D11" t="str">
            <v>6307200000</v>
          </cell>
          <cell r="E11" t="str">
            <v>安全背甲</v>
          </cell>
          <cell r="F11" t="str">
            <v>Safety back clip</v>
          </cell>
          <cell r="G11">
            <v>20</v>
          </cell>
        </row>
        <row r="11">
          <cell r="I11" t="str">
            <v>pc</v>
          </cell>
        </row>
        <row r="11">
          <cell r="L11">
            <v>134.1875</v>
          </cell>
        </row>
        <row r="11">
          <cell r="N11">
            <v>14</v>
          </cell>
          <cell r="O11">
            <v>14.8</v>
          </cell>
        </row>
        <row r="11">
          <cell r="U11">
            <v>1</v>
          </cell>
          <cell r="V11">
            <v>0.01</v>
          </cell>
        </row>
        <row r="12">
          <cell r="D12" t="str">
            <v>8511409900</v>
          </cell>
          <cell r="E12" t="str">
            <v>旋转马达</v>
          </cell>
          <cell r="F12" t="str">
            <v>Rotating motor</v>
          </cell>
          <cell r="G12">
            <v>1</v>
          </cell>
        </row>
        <row r="12">
          <cell r="I12" t="str">
            <v>pc</v>
          </cell>
        </row>
        <row r="12">
          <cell r="L12">
            <v>975</v>
          </cell>
        </row>
        <row r="12">
          <cell r="N12">
            <v>70.5</v>
          </cell>
          <cell r="O12">
            <v>81</v>
          </cell>
        </row>
        <row r="12">
          <cell r="U12">
            <v>1</v>
          </cell>
          <cell r="V12">
            <v>0.1</v>
          </cell>
        </row>
        <row r="13">
          <cell r="D13" t="str">
            <v>8536909000</v>
          </cell>
          <cell r="E13" t="str">
            <v>快开</v>
          </cell>
          <cell r="F13" t="str">
            <v>DC circuit breaker</v>
          </cell>
          <cell r="G13">
            <v>1</v>
          </cell>
        </row>
        <row r="13">
          <cell r="I13" t="str">
            <v>pc</v>
          </cell>
        </row>
        <row r="13">
          <cell r="L13">
            <v>4190.625</v>
          </cell>
        </row>
        <row r="13">
          <cell r="N13">
            <v>140</v>
          </cell>
          <cell r="O13">
            <v>150</v>
          </cell>
        </row>
        <row r="13">
          <cell r="U13">
            <v>1</v>
          </cell>
          <cell r="V13">
            <v>0.62</v>
          </cell>
        </row>
        <row r="14">
          <cell r="D14" t="str">
            <v>3926909090</v>
          </cell>
          <cell r="E14" t="str">
            <v>尼龙扎带</v>
          </cell>
          <cell r="F14" t="str">
            <v>Nylon cable tie</v>
          </cell>
          <cell r="G14">
            <v>25</v>
          </cell>
        </row>
        <row r="14">
          <cell r="I14" t="str">
            <v>pc</v>
          </cell>
        </row>
        <row r="14">
          <cell r="L14">
            <v>100.78125</v>
          </cell>
        </row>
        <row r="14">
          <cell r="N14">
            <v>8</v>
          </cell>
          <cell r="O14">
            <v>9.33</v>
          </cell>
        </row>
        <row r="14">
          <cell r="U14">
            <v>9</v>
          </cell>
          <cell r="V14">
            <v>0.31</v>
          </cell>
        </row>
        <row r="15">
          <cell r="D15" t="str">
            <v>5906101000</v>
          </cell>
          <cell r="E15" t="str">
            <v>绝缘胶布</v>
          </cell>
          <cell r="F15" t="str">
            <v>Insulating tape</v>
          </cell>
          <cell r="G15">
            <v>3000</v>
          </cell>
        </row>
        <row r="15">
          <cell r="I15" t="str">
            <v>pc</v>
          </cell>
        </row>
        <row r="15">
          <cell r="L15">
            <v>1012.5</v>
          </cell>
        </row>
        <row r="15">
          <cell r="N15">
            <v>84</v>
          </cell>
          <cell r="O15">
            <v>97.67</v>
          </cell>
        </row>
        <row r="16">
          <cell r="D16" t="str">
            <v>8204110000</v>
          </cell>
          <cell r="E16" t="str">
            <v>内六角扳手</v>
          </cell>
          <cell r="F16" t="str">
            <v>Allen wrench</v>
          </cell>
          <cell r="G16">
            <v>2</v>
          </cell>
        </row>
        <row r="16">
          <cell r="I16" t="str">
            <v>pc</v>
          </cell>
        </row>
        <row r="16">
          <cell r="L16">
            <v>7.5</v>
          </cell>
        </row>
        <row r="16">
          <cell r="N16">
            <v>1</v>
          </cell>
          <cell r="O16">
            <v>1.09</v>
          </cell>
        </row>
        <row r="16">
          <cell r="U16">
            <v>1</v>
          </cell>
          <cell r="V16">
            <v>0.03</v>
          </cell>
        </row>
        <row r="17">
          <cell r="D17" t="str">
            <v>8214100000</v>
          </cell>
          <cell r="E17" t="str">
            <v>塑柄推钮美工刀8节18x100mm</v>
          </cell>
          <cell r="F17" t="str">
            <v>Wallpaper knife</v>
          </cell>
          <cell r="G17">
            <v>20</v>
          </cell>
        </row>
        <row r="17">
          <cell r="I17" t="str">
            <v>pc</v>
          </cell>
        </row>
        <row r="17">
          <cell r="L17">
            <v>52.96875</v>
          </cell>
        </row>
        <row r="17">
          <cell r="N17">
            <v>1</v>
          </cell>
          <cell r="O17">
            <v>1.09</v>
          </cell>
        </row>
        <row r="18">
          <cell r="D18" t="str">
            <v>9017200000</v>
          </cell>
          <cell r="E18" t="str">
            <v>坡度规</v>
          </cell>
          <cell r="F18" t="str">
            <v>Grade gauge</v>
          </cell>
          <cell r="G18">
            <v>5</v>
          </cell>
        </row>
        <row r="18">
          <cell r="I18" t="str">
            <v>pc</v>
          </cell>
        </row>
        <row r="18">
          <cell r="L18">
            <v>32.5</v>
          </cell>
        </row>
        <row r="18">
          <cell r="N18">
            <v>0.5</v>
          </cell>
          <cell r="O18">
            <v>0.55</v>
          </cell>
        </row>
        <row r="19">
          <cell r="D19" t="str">
            <v>9017300000</v>
          </cell>
          <cell r="E19" t="str">
            <v>机械式游标卡尺0-200mm</v>
          </cell>
          <cell r="F19" t="str">
            <v>Mechanical vernier caliper 0-200mm</v>
          </cell>
          <cell r="G19">
            <v>6</v>
          </cell>
        </row>
        <row r="19">
          <cell r="I19" t="str">
            <v>pc</v>
          </cell>
        </row>
        <row r="19">
          <cell r="L19">
            <v>316.875</v>
          </cell>
        </row>
        <row r="19">
          <cell r="N19">
            <v>3</v>
          </cell>
          <cell r="O19">
            <v>3.27</v>
          </cell>
        </row>
        <row r="20">
          <cell r="D20" t="str">
            <v>8537109090</v>
          </cell>
          <cell r="E20" t="str">
            <v>配电箱</v>
          </cell>
          <cell r="F20" t="str">
            <v>Distribution box</v>
          </cell>
          <cell r="G20">
            <v>20</v>
          </cell>
        </row>
        <row r="20">
          <cell r="I20" t="str">
            <v>pc</v>
          </cell>
        </row>
        <row r="20">
          <cell r="L20">
            <v>1125</v>
          </cell>
        </row>
        <row r="20">
          <cell r="N20">
            <v>214</v>
          </cell>
          <cell r="O20">
            <v>235</v>
          </cell>
        </row>
        <row r="20">
          <cell r="U20">
            <v>7</v>
          </cell>
          <cell r="V20">
            <v>1.7</v>
          </cell>
        </row>
        <row r="21">
          <cell r="D21" t="str">
            <v>3926909090</v>
          </cell>
          <cell r="E21" t="str">
            <v>尼龙扎带</v>
          </cell>
          <cell r="F21" t="str">
            <v>Nylon cable tie</v>
          </cell>
          <cell r="G21">
            <v>25</v>
          </cell>
        </row>
        <row r="21">
          <cell r="I21" t="str">
            <v>pc</v>
          </cell>
        </row>
        <row r="21">
          <cell r="L21">
            <v>234.375</v>
          </cell>
        </row>
        <row r="21">
          <cell r="N21">
            <v>11</v>
          </cell>
          <cell r="O21">
            <v>13</v>
          </cell>
        </row>
        <row r="21">
          <cell r="U21">
            <v>1</v>
          </cell>
          <cell r="V21">
            <v>0.04</v>
          </cell>
        </row>
        <row r="22">
          <cell r="D22" t="str">
            <v>8501109990</v>
          </cell>
          <cell r="E22" t="str">
            <v>振动给料机电机</v>
          </cell>
          <cell r="F22" t="str">
            <v>Vibrating feeder motor</v>
          </cell>
          <cell r="G22">
            <v>6</v>
          </cell>
        </row>
        <row r="22">
          <cell r="I22" t="str">
            <v>set</v>
          </cell>
        </row>
        <row r="22">
          <cell r="L22">
            <v>280.3125</v>
          </cell>
        </row>
        <row r="22">
          <cell r="N22">
            <v>48</v>
          </cell>
          <cell r="O22">
            <v>57</v>
          </cell>
        </row>
        <row r="22">
          <cell r="U22">
            <v>1</v>
          </cell>
          <cell r="V22">
            <v>0.01</v>
          </cell>
        </row>
        <row r="23">
          <cell r="D23" t="str">
            <v>8413709190</v>
          </cell>
          <cell r="E23" t="str">
            <v>电动排污潜水泵</v>
          </cell>
          <cell r="F23" t="str">
            <v>Electric sewage submersible pump</v>
          </cell>
          <cell r="G23">
            <v>30</v>
          </cell>
        </row>
        <row r="23">
          <cell r="I23" t="str">
            <v>set</v>
          </cell>
        </row>
        <row r="23">
          <cell r="L23">
            <v>17971.875</v>
          </cell>
        </row>
        <row r="23">
          <cell r="N23">
            <v>1830</v>
          </cell>
          <cell r="O23">
            <v>1980</v>
          </cell>
        </row>
        <row r="23">
          <cell r="U23">
            <v>30</v>
          </cell>
          <cell r="V23">
            <v>1.74</v>
          </cell>
        </row>
        <row r="24">
          <cell r="D24" t="str">
            <v>3926201100</v>
          </cell>
          <cell r="E24" t="str">
            <v>12kv橡胶绝缘手套</v>
          </cell>
          <cell r="F24" t="str">
            <v>High voltage insulated gloves</v>
          </cell>
          <cell r="G24">
            <v>10</v>
          </cell>
        </row>
        <row r="24">
          <cell r="I24" t="str">
            <v>pair</v>
          </cell>
        </row>
        <row r="24">
          <cell r="L24">
            <v>60.03125</v>
          </cell>
        </row>
        <row r="24">
          <cell r="N24">
            <v>12.5</v>
          </cell>
          <cell r="O24">
            <v>9</v>
          </cell>
        </row>
        <row r="24">
          <cell r="U24">
            <v>1</v>
          </cell>
          <cell r="V24">
            <v>0.08</v>
          </cell>
        </row>
        <row r="25">
          <cell r="D25" t="str">
            <v>7419999100</v>
          </cell>
          <cell r="E25" t="str">
            <v>开口铜接线鼻子</v>
          </cell>
          <cell r="F25" t="str">
            <v>Open copper wiring nose</v>
          </cell>
          <cell r="G25">
            <v>600</v>
          </cell>
        </row>
        <row r="25">
          <cell r="I25" t="str">
            <v>pc</v>
          </cell>
        </row>
        <row r="25">
          <cell r="L25">
            <v>87.221875</v>
          </cell>
        </row>
        <row r="25">
          <cell r="N25">
            <v>15</v>
          </cell>
          <cell r="O25">
            <v>15.18</v>
          </cell>
        </row>
        <row r="25">
          <cell r="U25">
            <v>3</v>
          </cell>
          <cell r="V25">
            <v>0.05</v>
          </cell>
        </row>
        <row r="26">
          <cell r="D26" t="str">
            <v>7419999100</v>
          </cell>
          <cell r="E26" t="str">
            <v>铜接线鼻子</v>
          </cell>
          <cell r="F26" t="str">
            <v>Copper wiring nose</v>
          </cell>
          <cell r="G26">
            <v>400</v>
          </cell>
        </row>
        <row r="26">
          <cell r="I26" t="str">
            <v>pc</v>
          </cell>
        </row>
        <row r="26">
          <cell r="L26">
            <v>1394.84375</v>
          </cell>
        </row>
        <row r="26">
          <cell r="N26">
            <v>68.55</v>
          </cell>
          <cell r="O26">
            <v>69.88</v>
          </cell>
        </row>
        <row r="27">
          <cell r="D27" t="str">
            <v>7419999100</v>
          </cell>
          <cell r="E27" t="str">
            <v>铜接线鼻子</v>
          </cell>
          <cell r="F27" t="str">
            <v>Copper wiring nose</v>
          </cell>
          <cell r="G27">
            <v>200</v>
          </cell>
        </row>
        <row r="27">
          <cell r="I27" t="str">
            <v>pc</v>
          </cell>
        </row>
        <row r="27">
          <cell r="L27">
            <v>474.6</v>
          </cell>
        </row>
        <row r="27">
          <cell r="N27">
            <v>15.25</v>
          </cell>
          <cell r="O27">
            <v>15.44</v>
          </cell>
        </row>
        <row r="28">
          <cell r="D28" t="str">
            <v>40092100</v>
          </cell>
          <cell r="E28" t="str">
            <v>喷浆管</v>
          </cell>
          <cell r="F28" t="str">
            <v>Shotcrete pipe</v>
          </cell>
          <cell r="G28">
            <v>200</v>
          </cell>
        </row>
        <row r="28">
          <cell r="I28" t="str">
            <v>meter</v>
          </cell>
        </row>
        <row r="28">
          <cell r="L28">
            <v>2154.0625</v>
          </cell>
        </row>
        <row r="28">
          <cell r="N28">
            <v>560</v>
          </cell>
          <cell r="O28">
            <v>634</v>
          </cell>
        </row>
        <row r="28">
          <cell r="U28">
            <v>1</v>
          </cell>
          <cell r="V28">
            <v>3</v>
          </cell>
        </row>
        <row r="29">
          <cell r="D29" t="str">
            <v>8467299000</v>
          </cell>
          <cell r="E29" t="str">
            <v>充电电锤</v>
          </cell>
          <cell r="F29" t="str">
            <v>Charging hammer</v>
          </cell>
          <cell r="G29">
            <v>4</v>
          </cell>
        </row>
        <row r="29">
          <cell r="I29" t="str">
            <v>set</v>
          </cell>
        </row>
        <row r="29">
          <cell r="L29">
            <v>5281.25</v>
          </cell>
        </row>
        <row r="29">
          <cell r="N29">
            <v>40</v>
          </cell>
          <cell r="O29">
            <v>44</v>
          </cell>
        </row>
        <row r="29">
          <cell r="U29">
            <v>2</v>
          </cell>
          <cell r="V29">
            <v>0.17</v>
          </cell>
        </row>
        <row r="30">
          <cell r="D30" t="str">
            <v>8460901000</v>
          </cell>
          <cell r="E30" t="str">
            <v>立式砂轮机</v>
          </cell>
          <cell r="F30" t="str">
            <v>Vertical grinder</v>
          </cell>
          <cell r="G30">
            <v>1</v>
          </cell>
        </row>
        <row r="30">
          <cell r="I30" t="str">
            <v>set</v>
          </cell>
        </row>
        <row r="30">
          <cell r="L30">
            <v>543.96875</v>
          </cell>
        </row>
        <row r="30">
          <cell r="N30">
            <v>130</v>
          </cell>
          <cell r="O30">
            <v>135</v>
          </cell>
        </row>
        <row r="30">
          <cell r="U30">
            <v>1</v>
          </cell>
          <cell r="V30">
            <v>0.55</v>
          </cell>
        </row>
        <row r="31">
          <cell r="D31" t="str">
            <v>3917210000</v>
          </cell>
          <cell r="E31" t="str">
            <v>高压电缆终端头</v>
          </cell>
          <cell r="F31" t="str">
            <v>High-voltage cable terminal head</v>
          </cell>
          <cell r="G31">
            <v>80</v>
          </cell>
        </row>
        <row r="31">
          <cell r="I31" t="str">
            <v>set</v>
          </cell>
        </row>
        <row r="31">
          <cell r="L31">
            <v>3478.28125</v>
          </cell>
        </row>
        <row r="31">
          <cell r="N31">
            <v>160</v>
          </cell>
          <cell r="O31">
            <v>180</v>
          </cell>
        </row>
        <row r="31">
          <cell r="U31">
            <v>1</v>
          </cell>
          <cell r="V31">
            <v>2.19</v>
          </cell>
        </row>
        <row r="32">
          <cell r="D32" t="str">
            <v>3919109900</v>
          </cell>
          <cell r="E32" t="str">
            <v>黄腊绸带</v>
          </cell>
          <cell r="F32" t="str">
            <v>Yellow wax ribbon</v>
          </cell>
          <cell r="G32">
            <v>100</v>
          </cell>
        </row>
        <row r="32">
          <cell r="I32" t="str">
            <v>meter</v>
          </cell>
        </row>
        <row r="32">
          <cell r="L32">
            <v>187.5</v>
          </cell>
        </row>
        <row r="32">
          <cell r="N32">
            <v>1</v>
          </cell>
          <cell r="O32">
            <v>1.04</v>
          </cell>
        </row>
        <row r="32">
          <cell r="U32">
            <v>4</v>
          </cell>
          <cell r="V32">
            <v>2.07</v>
          </cell>
        </row>
        <row r="33">
          <cell r="D33" t="str">
            <v>3919109900</v>
          </cell>
          <cell r="E33" t="str">
            <v>四色胶带</v>
          </cell>
          <cell r="F33" t="str">
            <v>Four-color tape</v>
          </cell>
          <cell r="G33">
            <v>6000</v>
          </cell>
        </row>
        <row r="33">
          <cell r="I33" t="str">
            <v>pc</v>
          </cell>
        </row>
        <row r="33">
          <cell r="L33">
            <v>2025</v>
          </cell>
        </row>
        <row r="33">
          <cell r="N33">
            <v>210</v>
          </cell>
          <cell r="O33">
            <v>218.76</v>
          </cell>
        </row>
        <row r="34">
          <cell r="D34" t="str">
            <v>3919109900</v>
          </cell>
          <cell r="E34" t="str">
            <v>自粘性防水胶带</v>
          </cell>
          <cell r="F34" t="str">
            <v>Self-adhesive waterproof tape</v>
          </cell>
          <cell r="G34">
            <v>500</v>
          </cell>
        </row>
        <row r="34">
          <cell r="I34" t="str">
            <v>pc</v>
          </cell>
        </row>
        <row r="34">
          <cell r="L34">
            <v>328.125</v>
          </cell>
        </row>
        <row r="34">
          <cell r="N34">
            <v>50</v>
          </cell>
          <cell r="O34">
            <v>52.08</v>
          </cell>
        </row>
        <row r="35">
          <cell r="D35" t="str">
            <v>5607500000</v>
          </cell>
          <cell r="E35" t="str">
            <v>工程线</v>
          </cell>
          <cell r="F35" t="str">
            <v>Engineering line</v>
          </cell>
          <cell r="G35">
            <v>30</v>
          </cell>
        </row>
        <row r="35">
          <cell r="I35" t="str">
            <v>kg</v>
          </cell>
        </row>
        <row r="35">
          <cell r="L35">
            <v>111.234375</v>
          </cell>
        </row>
        <row r="35">
          <cell r="N35">
            <v>30</v>
          </cell>
          <cell r="O35">
            <v>31.25</v>
          </cell>
        </row>
        <row r="36">
          <cell r="D36" t="str">
            <v>6804221000</v>
          </cell>
          <cell r="E36" t="str">
            <v>砂轮片</v>
          </cell>
          <cell r="F36" t="str">
            <v>Grinding wheel</v>
          </cell>
          <cell r="G36">
            <v>10</v>
          </cell>
        </row>
        <row r="36">
          <cell r="I36" t="str">
            <v>pc</v>
          </cell>
        </row>
        <row r="36">
          <cell r="L36">
            <v>24.375</v>
          </cell>
        </row>
        <row r="36">
          <cell r="N36">
            <v>5</v>
          </cell>
          <cell r="O36">
            <v>5.21</v>
          </cell>
        </row>
        <row r="37">
          <cell r="D37" t="str">
            <v>7307220000</v>
          </cell>
          <cell r="E37" t="str">
            <v>钢制弯头</v>
          </cell>
          <cell r="F37" t="str">
            <v>Steel Elbow</v>
          </cell>
          <cell r="G37">
            <v>10</v>
          </cell>
        </row>
        <row r="37">
          <cell r="I37" t="str">
            <v>pc</v>
          </cell>
        </row>
        <row r="37">
          <cell r="L37">
            <v>271.875</v>
          </cell>
        </row>
        <row r="37">
          <cell r="N37">
            <v>40</v>
          </cell>
          <cell r="O37">
            <v>41.67</v>
          </cell>
        </row>
        <row r="38">
          <cell r="D38" t="str">
            <v>7326909000</v>
          </cell>
          <cell r="E38" t="str">
            <v>木柄</v>
          </cell>
          <cell r="F38" t="str">
            <v>Wooden handle</v>
          </cell>
          <cell r="G38">
            <v>100</v>
          </cell>
        </row>
        <row r="38">
          <cell r="I38" t="str">
            <v>pc</v>
          </cell>
        </row>
        <row r="38">
          <cell r="L38">
            <v>150</v>
          </cell>
        </row>
        <row r="38">
          <cell r="N38">
            <v>70</v>
          </cell>
          <cell r="O38">
            <v>72.92</v>
          </cell>
        </row>
        <row r="39">
          <cell r="D39" t="str">
            <v>8201400090</v>
          </cell>
          <cell r="E39" t="str">
            <v>消防斧</v>
          </cell>
          <cell r="F39" t="str">
            <v>Fire axe</v>
          </cell>
          <cell r="G39">
            <v>5</v>
          </cell>
        </row>
        <row r="39">
          <cell r="I39" t="str">
            <v>pc</v>
          </cell>
        </row>
        <row r="39">
          <cell r="L39">
            <v>25.390625</v>
          </cell>
        </row>
        <row r="39">
          <cell r="N39">
            <v>5</v>
          </cell>
          <cell r="O39">
            <v>5.21</v>
          </cell>
        </row>
        <row r="40">
          <cell r="D40" t="str">
            <v>8515809090</v>
          </cell>
          <cell r="E40" t="str">
            <v>塑料法兰头电加热器</v>
          </cell>
          <cell r="F40" t="str">
            <v>Plastic flange head electric heater</v>
          </cell>
          <cell r="G40">
            <v>2</v>
          </cell>
        </row>
        <row r="40">
          <cell r="I40" t="str">
            <v>pc</v>
          </cell>
        </row>
        <row r="40">
          <cell r="L40">
            <v>142.1875</v>
          </cell>
        </row>
        <row r="40">
          <cell r="N40">
            <v>10</v>
          </cell>
          <cell r="O40">
            <v>10.42</v>
          </cell>
        </row>
        <row r="41">
          <cell r="D41" t="str">
            <v>8536901900</v>
          </cell>
          <cell r="E41" t="str">
            <v>高压电缆热缩户内终端头(3芯)</v>
          </cell>
          <cell r="F41" t="str">
            <v>High-voltage cable heat-shrinkable indoor terminal (3-core)</v>
          </cell>
          <cell r="G41">
            <v>50</v>
          </cell>
        </row>
        <row r="41">
          <cell r="I41" t="str">
            <v>pc</v>
          </cell>
        </row>
        <row r="41">
          <cell r="L41">
            <v>590.625</v>
          </cell>
        </row>
        <row r="41">
          <cell r="N41">
            <v>43</v>
          </cell>
          <cell r="O41">
            <v>48</v>
          </cell>
        </row>
        <row r="42">
          <cell r="D42" t="str">
            <v>9026209090</v>
          </cell>
          <cell r="E42" t="str">
            <v>耐震压力表</v>
          </cell>
          <cell r="F42" t="str">
            <v>Vibration-resistant pressure gauge</v>
          </cell>
          <cell r="G42">
            <v>8</v>
          </cell>
        </row>
        <row r="42">
          <cell r="I42" t="str">
            <v>pc</v>
          </cell>
        </row>
        <row r="42">
          <cell r="L42">
            <v>162.5</v>
          </cell>
        </row>
        <row r="42">
          <cell r="N42">
            <v>10</v>
          </cell>
          <cell r="O42">
            <v>10.4</v>
          </cell>
        </row>
        <row r="43">
          <cell r="D43" t="str">
            <v>9030332000</v>
          </cell>
          <cell r="E43" t="str">
            <v>红外高精度测温枪</v>
          </cell>
          <cell r="F43" t="str">
            <v>Infrared high precision temperature measuring gun</v>
          </cell>
          <cell r="G43">
            <v>2</v>
          </cell>
        </row>
        <row r="43">
          <cell r="I43" t="str">
            <v>pc</v>
          </cell>
        </row>
        <row r="43">
          <cell r="L43">
            <v>69.0625</v>
          </cell>
        </row>
        <row r="43">
          <cell r="N43">
            <v>1</v>
          </cell>
          <cell r="O43">
            <v>1.04</v>
          </cell>
        </row>
        <row r="44">
          <cell r="D44" t="str">
            <v>8536200000</v>
          </cell>
          <cell r="E44" t="str">
            <v>户外高压真空断路器</v>
          </cell>
          <cell r="F44" t="str">
            <v>High voltage vacuum circuit breaker</v>
          </cell>
          <cell r="G44">
            <v>1</v>
          </cell>
        </row>
        <row r="44">
          <cell r="I44" t="str">
            <v>pc</v>
          </cell>
        </row>
        <row r="44">
          <cell r="L44">
            <v>2460.9375</v>
          </cell>
        </row>
        <row r="44">
          <cell r="N44">
            <v>250</v>
          </cell>
          <cell r="O44">
            <v>270</v>
          </cell>
        </row>
        <row r="44">
          <cell r="U44">
            <v>1</v>
          </cell>
          <cell r="V44">
            <v>1.046</v>
          </cell>
        </row>
        <row r="45">
          <cell r="D45" t="str">
            <v>3926909090</v>
          </cell>
          <cell r="E45" t="str">
            <v>无缝风筒</v>
          </cell>
          <cell r="F45" t="str">
            <v>Air duct</v>
          </cell>
          <cell r="G45">
            <v>1000</v>
          </cell>
        </row>
        <row r="45">
          <cell r="I45" t="str">
            <v>meter</v>
          </cell>
        </row>
        <row r="45">
          <cell r="L45">
            <v>3993.75</v>
          </cell>
        </row>
        <row r="45">
          <cell r="N45">
            <v>1650</v>
          </cell>
          <cell r="O45">
            <v>1670</v>
          </cell>
        </row>
        <row r="45">
          <cell r="U45">
            <v>1</v>
          </cell>
          <cell r="V45">
            <v>2.501</v>
          </cell>
        </row>
        <row r="46">
          <cell r="D46" t="str">
            <v>7312100000</v>
          </cell>
          <cell r="E46" t="str">
            <v>钢丝绳</v>
          </cell>
          <cell r="F46" t="str">
            <v>Wire rope</v>
          </cell>
          <cell r="G46">
            <v>5990</v>
          </cell>
        </row>
        <row r="46">
          <cell r="I46" t="str">
            <v>kg</v>
          </cell>
        </row>
        <row r="46">
          <cell r="L46">
            <v>11455.875</v>
          </cell>
        </row>
        <row r="46">
          <cell r="N46">
            <v>6228</v>
          </cell>
          <cell r="O46">
            <v>6420</v>
          </cell>
        </row>
        <row r="46">
          <cell r="U46">
            <v>1</v>
          </cell>
          <cell r="V46">
            <v>3.179</v>
          </cell>
        </row>
        <row r="47">
          <cell r="D47" t="str">
            <v>6307200000</v>
          </cell>
          <cell r="E47" t="str">
            <v>救生衣</v>
          </cell>
          <cell r="F47" t="str">
            <v>life jacket</v>
          </cell>
          <cell r="G47">
            <v>15</v>
          </cell>
        </row>
        <row r="47">
          <cell r="I47" t="str">
            <v>pc</v>
          </cell>
        </row>
        <row r="47">
          <cell r="L47">
            <v>149.6375</v>
          </cell>
        </row>
        <row r="47">
          <cell r="N47">
            <v>3.25</v>
          </cell>
          <cell r="O47">
            <v>3.35</v>
          </cell>
        </row>
        <row r="47">
          <cell r="U47">
            <v>1</v>
          </cell>
          <cell r="V47">
            <v>0.166</v>
          </cell>
        </row>
        <row r="48">
          <cell r="D48" t="str">
            <v>9031809090</v>
          </cell>
          <cell r="E48" t="str">
            <v>多参数气体测定器</v>
          </cell>
          <cell r="F48" t="str">
            <v>Multi-parameter gas analyzer</v>
          </cell>
          <cell r="G48">
            <v>10</v>
          </cell>
        </row>
        <row r="48">
          <cell r="I48" t="str">
            <v>set</v>
          </cell>
        </row>
        <row r="48">
          <cell r="L48">
            <v>4062.5</v>
          </cell>
        </row>
        <row r="48">
          <cell r="N48">
            <v>5</v>
          </cell>
          <cell r="O48">
            <v>5.5</v>
          </cell>
        </row>
        <row r="48">
          <cell r="U48">
            <v>1</v>
          </cell>
          <cell r="V48">
            <v>0.024</v>
          </cell>
        </row>
        <row r="49">
          <cell r="D49" t="str">
            <v>8504329000</v>
          </cell>
          <cell r="E49" t="str">
            <v>行灯变压器</v>
          </cell>
          <cell r="F49" t="str">
            <v>lamp Transformer</v>
          </cell>
          <cell r="G49">
            <v>14</v>
          </cell>
        </row>
        <row r="49">
          <cell r="I49" t="str">
            <v>set</v>
          </cell>
        </row>
        <row r="49">
          <cell r="L49">
            <v>4815</v>
          </cell>
        </row>
        <row r="49">
          <cell r="N49">
            <v>694</v>
          </cell>
          <cell r="O49">
            <v>722</v>
          </cell>
        </row>
        <row r="49">
          <cell r="U49">
            <v>14</v>
          </cell>
          <cell r="V49">
            <v>0.66</v>
          </cell>
        </row>
        <row r="50">
          <cell r="D50" t="str">
            <v>7217900000</v>
          </cell>
          <cell r="E50" t="str">
            <v>铁丝</v>
          </cell>
          <cell r="F50" t="str">
            <v>iron wire</v>
          </cell>
          <cell r="G50">
            <v>400</v>
          </cell>
        </row>
        <row r="50">
          <cell r="I50" t="str">
            <v>kg</v>
          </cell>
        </row>
        <row r="50">
          <cell r="L50">
            <v>666.25</v>
          </cell>
        </row>
        <row r="50">
          <cell r="N50">
            <v>400</v>
          </cell>
          <cell r="O50">
            <v>425</v>
          </cell>
        </row>
        <row r="50">
          <cell r="U50">
            <v>1</v>
          </cell>
          <cell r="V50">
            <v>0.698</v>
          </cell>
        </row>
        <row r="51">
          <cell r="D51" t="str">
            <v>8431432000</v>
          </cell>
          <cell r="E51" t="str">
            <v>钎头</v>
          </cell>
          <cell r="F51" t="str">
            <v>Cylindrical bit</v>
          </cell>
          <cell r="G51">
            <v>100</v>
          </cell>
        </row>
        <row r="51">
          <cell r="I51" t="str">
            <v>pc</v>
          </cell>
        </row>
        <row r="51">
          <cell r="L51">
            <v>437.5</v>
          </cell>
        </row>
        <row r="51">
          <cell r="N51">
            <v>35.3</v>
          </cell>
          <cell r="O51">
            <v>38.5</v>
          </cell>
        </row>
        <row r="51">
          <cell r="U51">
            <v>2</v>
          </cell>
          <cell r="V51">
            <v>0.03</v>
          </cell>
        </row>
        <row r="52">
          <cell r="D52" t="str">
            <v>85015200</v>
          </cell>
          <cell r="E52" t="str">
            <v>电机</v>
          </cell>
          <cell r="F52" t="str">
            <v>Motor</v>
          </cell>
          <cell r="G52">
            <v>4</v>
          </cell>
        </row>
        <row r="52">
          <cell r="I52" t="str">
            <v>set</v>
          </cell>
        </row>
        <row r="52">
          <cell r="L52">
            <v>1584.375</v>
          </cell>
        </row>
        <row r="52">
          <cell r="N52">
            <v>260</v>
          </cell>
          <cell r="O52">
            <v>265</v>
          </cell>
        </row>
        <row r="52">
          <cell r="U52">
            <v>1</v>
          </cell>
          <cell r="V52">
            <v>0.368</v>
          </cell>
        </row>
        <row r="53">
          <cell r="D53" t="str">
            <v>7307190000</v>
          </cell>
          <cell r="E53" t="str">
            <v>衬套</v>
          </cell>
          <cell r="F53" t="str">
            <v>bushing</v>
          </cell>
          <cell r="G53">
            <v>20</v>
          </cell>
        </row>
        <row r="53">
          <cell r="I53" t="str">
            <v>pc</v>
          </cell>
        </row>
        <row r="53">
          <cell r="L53">
            <v>33.75</v>
          </cell>
        </row>
        <row r="53">
          <cell r="N53">
            <v>3.15</v>
          </cell>
          <cell r="O53">
            <v>3.42</v>
          </cell>
        </row>
        <row r="53">
          <cell r="U53">
            <v>9</v>
          </cell>
          <cell r="V53">
            <v>0.81</v>
          </cell>
        </row>
        <row r="54">
          <cell r="D54" t="str">
            <v>7318160000</v>
          </cell>
          <cell r="E54" t="str">
            <v>元宝螺母</v>
          </cell>
          <cell r="F54" t="str">
            <v>Ingot nut</v>
          </cell>
          <cell r="G54">
            <v>30</v>
          </cell>
        </row>
        <row r="54">
          <cell r="I54" t="str">
            <v>pc</v>
          </cell>
        </row>
        <row r="54">
          <cell r="L54">
            <v>28.125</v>
          </cell>
        </row>
        <row r="54">
          <cell r="N54">
            <v>2.4</v>
          </cell>
          <cell r="O54">
            <v>2.61</v>
          </cell>
        </row>
        <row r="55">
          <cell r="D55" t="str">
            <v>7318240000</v>
          </cell>
          <cell r="E55" t="str">
            <v>定位销</v>
          </cell>
          <cell r="F55" t="str">
            <v>Positioning pin</v>
          </cell>
          <cell r="G55">
            <v>60</v>
          </cell>
        </row>
        <row r="55">
          <cell r="I55" t="str">
            <v>pc</v>
          </cell>
        </row>
        <row r="55">
          <cell r="L55">
            <v>22.5</v>
          </cell>
        </row>
        <row r="55">
          <cell r="N55">
            <v>0.5</v>
          </cell>
          <cell r="O55">
            <v>0.54</v>
          </cell>
        </row>
        <row r="56">
          <cell r="D56" t="str">
            <v>7320209000</v>
          </cell>
          <cell r="E56" t="str">
            <v>镐柄弹簧</v>
          </cell>
          <cell r="F56" t="str">
            <v>Bristle spring</v>
          </cell>
          <cell r="G56">
            <v>60</v>
          </cell>
        </row>
        <row r="56">
          <cell r="I56" t="str">
            <v>pc</v>
          </cell>
        </row>
        <row r="56">
          <cell r="L56">
            <v>33.75</v>
          </cell>
        </row>
        <row r="56">
          <cell r="N56">
            <v>0.6</v>
          </cell>
          <cell r="O56">
            <v>0.65</v>
          </cell>
        </row>
        <row r="57">
          <cell r="D57" t="str">
            <v>7320209000</v>
          </cell>
          <cell r="E57" t="str">
            <v>开关弹簧及钢球</v>
          </cell>
          <cell r="F57" t="str">
            <v>Switch spring and steel ball</v>
          </cell>
          <cell r="G57">
            <v>30</v>
          </cell>
        </row>
        <row r="57">
          <cell r="I57" t="str">
            <v>pc</v>
          </cell>
        </row>
        <row r="57">
          <cell r="L57">
            <v>101.25</v>
          </cell>
        </row>
        <row r="57">
          <cell r="N57">
            <v>1.35</v>
          </cell>
          <cell r="O57">
            <v>1.47</v>
          </cell>
        </row>
        <row r="58">
          <cell r="D58" t="str">
            <v>7320209000</v>
          </cell>
          <cell r="E58" t="str">
            <v>头部弹簧</v>
          </cell>
          <cell r="F58" t="str">
            <v>Head spring</v>
          </cell>
          <cell r="G58">
            <v>60</v>
          </cell>
        </row>
        <row r="58">
          <cell r="I58" t="str">
            <v>pc</v>
          </cell>
        </row>
        <row r="58">
          <cell r="L58">
            <v>135</v>
          </cell>
        </row>
        <row r="58">
          <cell r="N58">
            <v>23</v>
          </cell>
          <cell r="O58">
            <v>25</v>
          </cell>
        </row>
        <row r="59">
          <cell r="D59" t="str">
            <v>7320209000</v>
          </cell>
          <cell r="E59" t="str">
            <v>阻塞阀弹簧</v>
          </cell>
          <cell r="F59" t="str">
            <v>Blocking valve spring</v>
          </cell>
          <cell r="G59">
            <v>60</v>
          </cell>
        </row>
        <row r="59">
          <cell r="I59" t="str">
            <v>pc</v>
          </cell>
        </row>
        <row r="59">
          <cell r="L59">
            <v>16.875</v>
          </cell>
        </row>
        <row r="59">
          <cell r="N59">
            <v>0.1</v>
          </cell>
          <cell r="O59">
            <v>0.11</v>
          </cell>
        </row>
        <row r="60">
          <cell r="D60" t="str">
            <v>7326901900</v>
          </cell>
          <cell r="E60" t="str">
            <v>镐柄</v>
          </cell>
          <cell r="F60" t="str">
            <v>Broomstick</v>
          </cell>
          <cell r="G60">
            <v>3</v>
          </cell>
        </row>
        <row r="60">
          <cell r="I60" t="str">
            <v>pc</v>
          </cell>
        </row>
        <row r="60">
          <cell r="L60">
            <v>27</v>
          </cell>
        </row>
        <row r="60">
          <cell r="N60">
            <v>1.75</v>
          </cell>
          <cell r="O60">
            <v>1.9</v>
          </cell>
        </row>
        <row r="61">
          <cell r="D61" t="str">
            <v>8414909090</v>
          </cell>
          <cell r="E61" t="str">
            <v>挡尘板</v>
          </cell>
          <cell r="F61" t="str">
            <v>Dust baffle</v>
          </cell>
          <cell r="G61">
            <v>20</v>
          </cell>
        </row>
        <row r="61">
          <cell r="I61" t="str">
            <v>pc</v>
          </cell>
        </row>
        <row r="61">
          <cell r="L61">
            <v>33.75</v>
          </cell>
        </row>
        <row r="61">
          <cell r="N61">
            <v>2.7</v>
          </cell>
          <cell r="O61">
            <v>2.94</v>
          </cell>
        </row>
        <row r="62">
          <cell r="D62" t="str">
            <v>8414909090</v>
          </cell>
          <cell r="E62" t="str">
            <v>阀</v>
          </cell>
          <cell r="F62" t="str">
            <v>valve</v>
          </cell>
          <cell r="G62">
            <v>30</v>
          </cell>
        </row>
        <row r="62">
          <cell r="I62" t="str">
            <v>pc</v>
          </cell>
        </row>
        <row r="62">
          <cell r="L62">
            <v>270</v>
          </cell>
        </row>
        <row r="62">
          <cell r="N62">
            <v>16</v>
          </cell>
          <cell r="O62">
            <v>17.39</v>
          </cell>
        </row>
        <row r="63">
          <cell r="D63" t="str">
            <v>8414909090</v>
          </cell>
          <cell r="E63" t="str">
            <v>阀柜</v>
          </cell>
          <cell r="F63" t="str">
            <v>Valve cabinet</v>
          </cell>
          <cell r="G63">
            <v>30</v>
          </cell>
        </row>
        <row r="63">
          <cell r="I63" t="str">
            <v>pc</v>
          </cell>
        </row>
        <row r="63">
          <cell r="L63">
            <v>270</v>
          </cell>
        </row>
        <row r="63">
          <cell r="N63">
            <v>16</v>
          </cell>
          <cell r="O63">
            <v>17.39</v>
          </cell>
        </row>
        <row r="64">
          <cell r="D64" t="str">
            <v>8414909090</v>
          </cell>
          <cell r="E64" t="str">
            <v>翼形十字轴</v>
          </cell>
          <cell r="F64" t="str">
            <v>Wing-shaped cross shaft</v>
          </cell>
          <cell r="G64">
            <v>10</v>
          </cell>
        </row>
        <row r="64">
          <cell r="I64" t="str">
            <v>pc</v>
          </cell>
        </row>
        <row r="64">
          <cell r="L64">
            <v>16.875</v>
          </cell>
        </row>
        <row r="64">
          <cell r="N64">
            <v>0.5</v>
          </cell>
          <cell r="O64">
            <v>0.54</v>
          </cell>
        </row>
        <row r="65">
          <cell r="D65" t="str">
            <v>8431432000</v>
          </cell>
          <cell r="E65" t="str">
            <v>风镐钎</v>
          </cell>
          <cell r="F65" t="str">
            <v>Wind brazing</v>
          </cell>
          <cell r="G65">
            <v>30</v>
          </cell>
        </row>
        <row r="65">
          <cell r="I65" t="str">
            <v>pc</v>
          </cell>
        </row>
        <row r="65">
          <cell r="L65">
            <v>134.0625</v>
          </cell>
        </row>
        <row r="65">
          <cell r="N65">
            <v>55</v>
          </cell>
          <cell r="O65">
            <v>33.7</v>
          </cell>
        </row>
        <row r="66">
          <cell r="D66" t="str">
            <v>8431432000</v>
          </cell>
          <cell r="E66" t="str">
            <v>风管接头</v>
          </cell>
          <cell r="F66" t="str">
            <v>Duct joint</v>
          </cell>
          <cell r="G66">
            <v>30</v>
          </cell>
        </row>
        <row r="66">
          <cell r="I66" t="str">
            <v>pc</v>
          </cell>
        </row>
        <row r="66">
          <cell r="L66">
            <v>21.328125</v>
          </cell>
        </row>
        <row r="66">
          <cell r="N66">
            <v>2.5</v>
          </cell>
          <cell r="O66">
            <v>2.72</v>
          </cell>
        </row>
        <row r="67">
          <cell r="D67" t="str">
            <v>8431432000</v>
          </cell>
          <cell r="E67" t="str">
            <v>缸体</v>
          </cell>
          <cell r="F67" t="str">
            <v>Cylinder</v>
          </cell>
          <cell r="G67">
            <v>20</v>
          </cell>
        </row>
        <row r="67">
          <cell r="I67" t="str">
            <v>pc</v>
          </cell>
        </row>
        <row r="67">
          <cell r="L67">
            <v>560.625</v>
          </cell>
        </row>
        <row r="67">
          <cell r="N67">
            <v>88.8</v>
          </cell>
          <cell r="O67">
            <v>54.41</v>
          </cell>
        </row>
        <row r="68">
          <cell r="D68" t="str">
            <v>8467190000</v>
          </cell>
          <cell r="E68" t="str">
            <v>风镐</v>
          </cell>
          <cell r="F68" t="str">
            <v>Pneumatic pick</v>
          </cell>
          <cell r="G68">
            <v>3</v>
          </cell>
        </row>
        <row r="68">
          <cell r="I68" t="str">
            <v>pc</v>
          </cell>
        </row>
        <row r="68">
          <cell r="L68">
            <v>188.90625</v>
          </cell>
        </row>
        <row r="68">
          <cell r="N68">
            <v>30</v>
          </cell>
          <cell r="O68">
            <v>18.38</v>
          </cell>
        </row>
        <row r="69">
          <cell r="D69" t="str">
            <v>8467920000</v>
          </cell>
          <cell r="E69" t="str">
            <v>锤体</v>
          </cell>
          <cell r="F69" t="str">
            <v>Hammer body</v>
          </cell>
          <cell r="G69">
            <v>30</v>
          </cell>
        </row>
        <row r="69">
          <cell r="I69" t="str">
            <v>pc</v>
          </cell>
        </row>
        <row r="69">
          <cell r="L69">
            <v>182.8125</v>
          </cell>
        </row>
        <row r="69">
          <cell r="N69">
            <v>27</v>
          </cell>
          <cell r="O69">
            <v>29.35</v>
          </cell>
        </row>
        <row r="70">
          <cell r="D70" t="str">
            <v>8467999000</v>
          </cell>
          <cell r="E70" t="str">
            <v>导气罩</v>
          </cell>
          <cell r="F70" t="str">
            <v>Air duct</v>
          </cell>
          <cell r="G70">
            <v>10</v>
          </cell>
        </row>
        <row r="70">
          <cell r="I70" t="str">
            <v>pc</v>
          </cell>
        </row>
        <row r="70">
          <cell r="L70">
            <v>18.28125</v>
          </cell>
        </row>
        <row r="70">
          <cell r="N70">
            <v>1.35</v>
          </cell>
          <cell r="O70">
            <v>1.47</v>
          </cell>
        </row>
        <row r="71">
          <cell r="D71" t="str">
            <v>8467999000</v>
          </cell>
          <cell r="E71" t="str">
            <v>垫板</v>
          </cell>
          <cell r="F71" t="str">
            <v>Pad</v>
          </cell>
          <cell r="G71">
            <v>20</v>
          </cell>
        </row>
        <row r="71">
          <cell r="I71" t="str">
            <v>pc</v>
          </cell>
        </row>
        <row r="71">
          <cell r="L71">
            <v>36.5625</v>
          </cell>
        </row>
        <row r="71">
          <cell r="N71">
            <v>2.3</v>
          </cell>
          <cell r="O71">
            <v>2.5</v>
          </cell>
        </row>
        <row r="72">
          <cell r="D72" t="str">
            <v>8467999000</v>
          </cell>
          <cell r="E72" t="str">
            <v>阀柜垫板</v>
          </cell>
          <cell r="F72" t="str">
            <v>Valve cabinet backing plate</v>
          </cell>
          <cell r="G72">
            <v>30</v>
          </cell>
        </row>
        <row r="72">
          <cell r="I72" t="str">
            <v>pc</v>
          </cell>
        </row>
        <row r="72">
          <cell r="L72">
            <v>48.75</v>
          </cell>
        </row>
        <row r="72">
          <cell r="N72">
            <v>3.4</v>
          </cell>
          <cell r="O72">
            <v>3.7</v>
          </cell>
        </row>
        <row r="73">
          <cell r="D73" t="str">
            <v>8467999000</v>
          </cell>
          <cell r="E73" t="str">
            <v>风镐提把</v>
          </cell>
          <cell r="F73" t="str">
            <v>Pneumatic pick handle</v>
          </cell>
          <cell r="G73">
            <v>5</v>
          </cell>
        </row>
        <row r="73">
          <cell r="I73" t="str">
            <v>pc</v>
          </cell>
        </row>
        <row r="73">
          <cell r="L73">
            <v>48.75</v>
          </cell>
        </row>
        <row r="73">
          <cell r="N73">
            <v>2.9</v>
          </cell>
          <cell r="O73">
            <v>3.15</v>
          </cell>
        </row>
        <row r="74">
          <cell r="D74" t="str">
            <v>8467999000</v>
          </cell>
          <cell r="E74" t="str">
            <v>镐体</v>
          </cell>
          <cell r="F74" t="str">
            <v>Pickaxe body</v>
          </cell>
          <cell r="G74">
            <v>10</v>
          </cell>
        </row>
        <row r="74">
          <cell r="I74" t="str">
            <v>pc</v>
          </cell>
        </row>
        <row r="74">
          <cell r="L74">
            <v>280.3125</v>
          </cell>
        </row>
        <row r="74">
          <cell r="N74">
            <v>44.4</v>
          </cell>
          <cell r="O74">
            <v>27.21</v>
          </cell>
        </row>
        <row r="75">
          <cell r="D75" t="str">
            <v>8467999000</v>
          </cell>
          <cell r="E75" t="str">
            <v>固定缸套</v>
          </cell>
          <cell r="F75" t="str">
            <v>Fixed cylinder liner</v>
          </cell>
          <cell r="G75">
            <v>10</v>
          </cell>
        </row>
        <row r="75">
          <cell r="I75" t="str">
            <v>pc</v>
          </cell>
        </row>
        <row r="75">
          <cell r="L75">
            <v>18.28125</v>
          </cell>
        </row>
        <row r="75">
          <cell r="N75">
            <v>1.6</v>
          </cell>
          <cell r="O75">
            <v>1.74</v>
          </cell>
        </row>
        <row r="76">
          <cell r="D76" t="str">
            <v>8467999000</v>
          </cell>
          <cell r="E76" t="str">
            <v>联接管</v>
          </cell>
          <cell r="F76" t="str">
            <v>Connecting pipe</v>
          </cell>
          <cell r="G76">
            <v>10</v>
          </cell>
        </row>
        <row r="76">
          <cell r="I76" t="str">
            <v>pc</v>
          </cell>
        </row>
        <row r="76">
          <cell r="L76">
            <v>18.28125</v>
          </cell>
        </row>
        <row r="76">
          <cell r="N76">
            <v>1.8</v>
          </cell>
          <cell r="O76">
            <v>1.96</v>
          </cell>
        </row>
        <row r="77">
          <cell r="D77" t="str">
            <v>8467999000</v>
          </cell>
          <cell r="E77" t="str">
            <v>联接管垫圈</v>
          </cell>
          <cell r="F77" t="str">
            <v>Connection pipe gasket</v>
          </cell>
          <cell r="G77">
            <v>10</v>
          </cell>
        </row>
        <row r="77">
          <cell r="I77" t="str">
            <v>pc</v>
          </cell>
        </row>
        <row r="77">
          <cell r="L77">
            <v>5.078125</v>
          </cell>
        </row>
        <row r="77">
          <cell r="N77">
            <v>0.3</v>
          </cell>
          <cell r="O77">
            <v>0.33</v>
          </cell>
        </row>
        <row r="78">
          <cell r="D78" t="str">
            <v>8467999000</v>
          </cell>
          <cell r="E78" t="str">
            <v>联接套</v>
          </cell>
          <cell r="F78" t="str">
            <v>Connection sleeve</v>
          </cell>
          <cell r="G78">
            <v>10</v>
          </cell>
        </row>
        <row r="78">
          <cell r="I78" t="str">
            <v>pc</v>
          </cell>
        </row>
        <row r="78">
          <cell r="L78">
            <v>132.03125</v>
          </cell>
        </row>
        <row r="78">
          <cell r="N78">
            <v>21.7</v>
          </cell>
          <cell r="O78">
            <v>13.3</v>
          </cell>
        </row>
        <row r="79">
          <cell r="D79" t="str">
            <v>8467999000</v>
          </cell>
          <cell r="E79" t="str">
            <v>钎套</v>
          </cell>
          <cell r="F79" t="str">
            <v>Drill sleeve</v>
          </cell>
          <cell r="G79">
            <v>10</v>
          </cell>
        </row>
        <row r="79">
          <cell r="I79" t="str">
            <v>pc</v>
          </cell>
        </row>
        <row r="79">
          <cell r="L79">
            <v>18.28125</v>
          </cell>
        </row>
        <row r="79">
          <cell r="N79">
            <v>1.6</v>
          </cell>
          <cell r="O79">
            <v>1.74</v>
          </cell>
        </row>
        <row r="80">
          <cell r="D80" t="str">
            <v>8467999000</v>
          </cell>
          <cell r="E80" t="str">
            <v>阻塞阀</v>
          </cell>
          <cell r="F80" t="str">
            <v>Blocking valve</v>
          </cell>
          <cell r="G80">
            <v>20</v>
          </cell>
        </row>
        <row r="80">
          <cell r="I80" t="str">
            <v>pc</v>
          </cell>
        </row>
        <row r="80">
          <cell r="L80">
            <v>36.5625</v>
          </cell>
        </row>
        <row r="80">
          <cell r="N80">
            <v>1</v>
          </cell>
          <cell r="O80">
            <v>1.09</v>
          </cell>
        </row>
        <row r="81">
          <cell r="D81" t="str">
            <v>8467999000</v>
          </cell>
          <cell r="E81" t="str">
            <v>阻塞阀套</v>
          </cell>
          <cell r="F81" t="str">
            <v>Blocking valve sleeve</v>
          </cell>
          <cell r="G81">
            <v>20</v>
          </cell>
        </row>
        <row r="81">
          <cell r="I81" t="str">
            <v>pc</v>
          </cell>
        </row>
        <row r="81">
          <cell r="L81">
            <v>264.0625</v>
          </cell>
        </row>
        <row r="81">
          <cell r="N81">
            <v>43.5</v>
          </cell>
          <cell r="O81">
            <v>47.29</v>
          </cell>
        </row>
        <row r="82">
          <cell r="D82" t="str">
            <v>8536610000</v>
          </cell>
          <cell r="E82" t="str">
            <v>防水灯口</v>
          </cell>
          <cell r="F82" t="str">
            <v>Waterproof lamp head (plastic)</v>
          </cell>
          <cell r="G82">
            <v>1000</v>
          </cell>
        </row>
        <row r="82">
          <cell r="I82" t="str">
            <v>pc</v>
          </cell>
        </row>
        <row r="82">
          <cell r="L82">
            <v>300</v>
          </cell>
        </row>
        <row r="82">
          <cell r="N82">
            <v>72</v>
          </cell>
          <cell r="O82">
            <v>75</v>
          </cell>
        </row>
        <row r="83">
          <cell r="D83" t="str">
            <v>8547100000</v>
          </cell>
          <cell r="E83" t="str">
            <v>绝缘支柱</v>
          </cell>
          <cell r="F83" t="str">
            <v>Insulated pillar</v>
          </cell>
          <cell r="G83">
            <v>600</v>
          </cell>
        </row>
        <row r="83">
          <cell r="I83" t="str">
            <v>pc</v>
          </cell>
        </row>
        <row r="83">
          <cell r="L83">
            <v>393.75</v>
          </cell>
        </row>
        <row r="83">
          <cell r="N83">
            <v>187.5</v>
          </cell>
          <cell r="O83">
            <v>195</v>
          </cell>
        </row>
        <row r="84">
          <cell r="D84" t="str">
            <v>3926909090</v>
          </cell>
          <cell r="E84" t="str">
            <v>电缆挂钩</v>
          </cell>
          <cell r="F84" t="str">
            <v>Cable hook</v>
          </cell>
          <cell r="G84">
            <v>2000</v>
          </cell>
        </row>
        <row r="84">
          <cell r="I84" t="str">
            <v>pc</v>
          </cell>
        </row>
        <row r="84">
          <cell r="L84">
            <v>1218.75</v>
          </cell>
        </row>
        <row r="84">
          <cell r="N84">
            <v>277.5</v>
          </cell>
          <cell r="O84">
            <v>300</v>
          </cell>
        </row>
        <row r="84">
          <cell r="U84">
            <v>1</v>
          </cell>
          <cell r="V84">
            <v>1.5</v>
          </cell>
        </row>
        <row r="85">
          <cell r="D85" t="str">
            <v>8481400000</v>
          </cell>
          <cell r="E85" t="str">
            <v>法兰闸阀</v>
          </cell>
          <cell r="F85" t="str">
            <v>Flange gate valve</v>
          </cell>
          <cell r="G85">
            <v>20</v>
          </cell>
        </row>
        <row r="85">
          <cell r="I85" t="str">
            <v>pc</v>
          </cell>
        </row>
        <row r="85">
          <cell r="L85">
            <v>8353.125</v>
          </cell>
        </row>
        <row r="85">
          <cell r="N85">
            <v>1250</v>
          </cell>
          <cell r="O85">
            <v>1330</v>
          </cell>
        </row>
        <row r="85">
          <cell r="U85">
            <v>2</v>
          </cell>
          <cell r="V85">
            <v>1.85</v>
          </cell>
        </row>
        <row r="86">
          <cell r="D86" t="str">
            <v>8481201000</v>
          </cell>
          <cell r="E86" t="str">
            <v>抓斗配气阀</v>
          </cell>
          <cell r="F86" t="str">
            <v>Grab valve</v>
          </cell>
          <cell r="G86">
            <v>2</v>
          </cell>
        </row>
        <row r="86">
          <cell r="I86" t="str">
            <v>pc</v>
          </cell>
        </row>
        <row r="86">
          <cell r="L86">
            <v>771.875</v>
          </cell>
        </row>
        <row r="86">
          <cell r="N86">
            <v>8.5</v>
          </cell>
          <cell r="O86">
            <v>13</v>
          </cell>
        </row>
        <row r="86">
          <cell r="U86">
            <v>3</v>
          </cell>
          <cell r="V86">
            <v>0.16</v>
          </cell>
        </row>
        <row r="87">
          <cell r="D87" t="str">
            <v>8511409900</v>
          </cell>
          <cell r="E87" t="str">
            <v>回转减速机</v>
          </cell>
          <cell r="F87" t="str">
            <v>Rotary reducer</v>
          </cell>
          <cell r="G87">
            <v>2</v>
          </cell>
        </row>
        <row r="87">
          <cell r="I87" t="str">
            <v>pc</v>
          </cell>
        </row>
        <row r="87">
          <cell r="L87">
            <v>1312.5</v>
          </cell>
        </row>
        <row r="87">
          <cell r="N87">
            <v>130</v>
          </cell>
          <cell r="O87">
            <v>150.4</v>
          </cell>
        </row>
        <row r="88">
          <cell r="D88">
            <v>8424300000</v>
          </cell>
          <cell r="E88" t="str">
            <v>混凝土喷浆机</v>
          </cell>
          <cell r="F88" t="str">
            <v>Concrete shotcrete machine</v>
          </cell>
          <cell r="G88">
            <v>4</v>
          </cell>
        </row>
        <row r="88">
          <cell r="I88" t="str">
            <v>set</v>
          </cell>
        </row>
        <row r="88">
          <cell r="L88">
            <v>5000</v>
          </cell>
        </row>
        <row r="88">
          <cell r="N88">
            <v>2280</v>
          </cell>
          <cell r="O88">
            <v>2400</v>
          </cell>
        </row>
        <row r="88">
          <cell r="U88">
            <v>4</v>
          </cell>
          <cell r="V88">
            <v>3.56</v>
          </cell>
        </row>
        <row r="89">
          <cell r="D89">
            <v>8504349000</v>
          </cell>
          <cell r="E89" t="str">
            <v>变压器</v>
          </cell>
          <cell r="F89" t="str">
            <v>transformer</v>
          </cell>
          <cell r="G89">
            <v>4</v>
          </cell>
        </row>
        <row r="89">
          <cell r="I89" t="str">
            <v>set</v>
          </cell>
        </row>
        <row r="89">
          <cell r="L89">
            <v>42500</v>
          </cell>
        </row>
        <row r="89">
          <cell r="N89">
            <v>7200</v>
          </cell>
          <cell r="O89">
            <v>7600</v>
          </cell>
        </row>
        <row r="89">
          <cell r="U89">
            <v>10</v>
          </cell>
          <cell r="V89">
            <v>39.26</v>
          </cell>
        </row>
        <row r="90">
          <cell r="D90">
            <v>8504349000</v>
          </cell>
          <cell r="E90" t="str">
            <v>变压器</v>
          </cell>
          <cell r="F90" t="str">
            <v>transformer</v>
          </cell>
          <cell r="G90">
            <v>4</v>
          </cell>
        </row>
        <row r="90">
          <cell r="I90" t="str">
            <v>set</v>
          </cell>
        </row>
        <row r="90">
          <cell r="L90">
            <v>38750</v>
          </cell>
        </row>
        <row r="90">
          <cell r="N90">
            <v>6400</v>
          </cell>
          <cell r="O90">
            <v>6800</v>
          </cell>
        </row>
        <row r="91">
          <cell r="D91">
            <v>8504349000</v>
          </cell>
          <cell r="E91" t="str">
            <v>变压器</v>
          </cell>
          <cell r="F91" t="str">
            <v>transformer</v>
          </cell>
          <cell r="G91">
            <v>1</v>
          </cell>
        </row>
        <row r="91">
          <cell r="I91" t="str">
            <v>set</v>
          </cell>
        </row>
        <row r="91">
          <cell r="L91">
            <v>14218.75</v>
          </cell>
        </row>
        <row r="91">
          <cell r="N91">
            <v>2450</v>
          </cell>
          <cell r="O91">
            <v>2550</v>
          </cell>
        </row>
        <row r="92">
          <cell r="D92">
            <v>8504349000</v>
          </cell>
          <cell r="E92" t="str">
            <v>变压器</v>
          </cell>
          <cell r="F92" t="str">
            <v>transformer</v>
          </cell>
          <cell r="G92">
            <v>1</v>
          </cell>
        </row>
        <row r="92">
          <cell r="I92" t="str">
            <v>set</v>
          </cell>
        </row>
        <row r="92">
          <cell r="L92">
            <v>16562.5</v>
          </cell>
        </row>
        <row r="92">
          <cell r="N92">
            <v>2900</v>
          </cell>
          <cell r="O92">
            <v>3000</v>
          </cell>
        </row>
        <row r="93">
          <cell r="D93">
            <v>8414599100</v>
          </cell>
          <cell r="E93" t="str">
            <v>局部通风机</v>
          </cell>
          <cell r="F93" t="str">
            <v>local fan</v>
          </cell>
          <cell r="G93">
            <v>4</v>
          </cell>
        </row>
        <row r="93">
          <cell r="I93" t="str">
            <v>set</v>
          </cell>
        </row>
        <row r="93">
          <cell r="L93">
            <v>2500</v>
          </cell>
        </row>
        <row r="93">
          <cell r="N93">
            <v>800</v>
          </cell>
          <cell r="O93">
            <v>880</v>
          </cell>
        </row>
        <row r="93">
          <cell r="U93">
            <v>4</v>
          </cell>
          <cell r="V93">
            <v>7.92</v>
          </cell>
        </row>
        <row r="94">
          <cell r="D94">
            <v>8414599101</v>
          </cell>
          <cell r="E94" t="str">
            <v>局部通风机</v>
          </cell>
          <cell r="F94" t="str">
            <v>local fan</v>
          </cell>
          <cell r="G94">
            <v>4</v>
          </cell>
        </row>
        <row r="94">
          <cell r="I94" t="str">
            <v>set</v>
          </cell>
        </row>
        <row r="94">
          <cell r="L94">
            <v>3125</v>
          </cell>
        </row>
        <row r="94">
          <cell r="N94">
            <v>1600</v>
          </cell>
          <cell r="O94">
            <v>1800</v>
          </cell>
        </row>
        <row r="94">
          <cell r="U94">
            <v>4</v>
          </cell>
          <cell r="V94">
            <v>8.9585</v>
          </cell>
        </row>
        <row r="95">
          <cell r="D95">
            <v>8413503190</v>
          </cell>
          <cell r="E95" t="str">
            <v>注浆泵</v>
          </cell>
          <cell r="F95" t="str">
            <v>grouting pump</v>
          </cell>
          <cell r="G95">
            <v>1</v>
          </cell>
        </row>
        <row r="95">
          <cell r="I95" t="str">
            <v>set</v>
          </cell>
        </row>
        <row r="95">
          <cell r="L95">
            <v>9140.625</v>
          </cell>
        </row>
        <row r="95">
          <cell r="N95">
            <v>600</v>
          </cell>
          <cell r="O95">
            <v>650</v>
          </cell>
        </row>
        <row r="95">
          <cell r="U95">
            <v>1</v>
          </cell>
          <cell r="V95">
            <v>2.43</v>
          </cell>
        </row>
        <row r="96">
          <cell r="D96" t="str">
            <v>8544601200</v>
          </cell>
          <cell r="E96" t="str">
            <v>高压电缆</v>
          </cell>
          <cell r="F96" t="str">
            <v>Cross-linked PVC high voltage cable</v>
          </cell>
          <cell r="G96">
            <v>3000</v>
          </cell>
        </row>
        <row r="96">
          <cell r="I96" t="str">
            <v>meter</v>
          </cell>
        </row>
        <row r="96">
          <cell r="L96">
            <v>182203.125</v>
          </cell>
        </row>
        <row r="96">
          <cell r="N96">
            <v>20640</v>
          </cell>
          <cell r="O96">
            <v>21570</v>
          </cell>
        </row>
        <row r="96">
          <cell r="U96">
            <v>3</v>
          </cell>
          <cell r="V96">
            <v>31.104</v>
          </cell>
        </row>
      </sheetData>
      <sheetData sheetId="1"/>
      <sheetData sheetId="2">
        <row r="13">
          <cell r="A13" t="str">
            <v>JMBMT20210616S-91</v>
          </cell>
        </row>
      </sheetData>
      <sheetData sheetId="3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JMBMT20210616S-91</v>
          </cell>
        </row>
        <row r="8">
          <cell r="H8">
            <v>44364</v>
          </cell>
        </row>
        <row r="117">
          <cell r="H117">
            <v>51562.5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1"/>
  <sheetViews>
    <sheetView tabSelected="1" topLeftCell="A104" workbookViewId="0">
      <selection activeCell="F119" sqref="F119:I119"/>
    </sheetView>
  </sheetViews>
  <sheetFormatPr defaultColWidth="7.7037037037037" defaultRowHeight="10.8"/>
  <cols>
    <col min="1" max="1" width="5.77777777777778" style="66" customWidth="1"/>
    <col min="2" max="2" width="13.9259259259259" style="66" customWidth="1"/>
    <col min="3" max="3" width="12.1481481481481" style="66" customWidth="1"/>
    <col min="4" max="4" width="12.5925925925926" style="66" customWidth="1"/>
    <col min="5" max="5" width="12.1481481481481" style="66" customWidth="1"/>
    <col min="6" max="6" width="9.18518518518519" style="67" customWidth="1"/>
    <col min="7" max="7" width="9.03703703703704" style="67" customWidth="1"/>
    <col min="8" max="8" width="8.44444444444444" style="66" customWidth="1"/>
    <col min="9" max="9" width="10.0740740740741" style="66" customWidth="1"/>
    <col min="10" max="16384" width="7.7037037037037" style="66"/>
  </cols>
  <sheetData>
    <row r="1" ht="17.4" spans="1:9">
      <c r="A1" s="8" t="str">
        <f>[1]报关发票!A1</f>
        <v>BEIJING MENERGY TRADING LIMITED</v>
      </c>
      <c r="B1" s="8"/>
      <c r="C1" s="8"/>
      <c r="D1" s="8"/>
      <c r="E1" s="68"/>
      <c r="F1" s="69"/>
      <c r="G1" s="68"/>
      <c r="H1" s="8"/>
      <c r="I1" s="8"/>
    </row>
    <row r="2" ht="36" customHeight="1" spans="1:9">
      <c r="A2" s="9" t="str">
        <f>[1]报关发票!A2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9"/>
      <c r="C2" s="9"/>
      <c r="D2" s="9"/>
      <c r="E2" s="70"/>
      <c r="F2" s="70"/>
      <c r="G2" s="70"/>
      <c r="H2" s="9"/>
      <c r="I2" s="9"/>
    </row>
    <row r="3" ht="17.4" spans="1:9">
      <c r="A3" s="71" t="str">
        <f>[1]报关发票!A3</f>
        <v>北京众诚城商贸有限公司</v>
      </c>
      <c r="B3" s="8"/>
      <c r="C3" s="8"/>
      <c r="D3" s="8"/>
      <c r="E3" s="68"/>
      <c r="F3" s="69"/>
      <c r="G3" s="68"/>
      <c r="H3" s="8"/>
      <c r="I3" s="8"/>
    </row>
    <row r="4" ht="17.4" spans="1:9">
      <c r="A4" s="8" t="s">
        <v>0</v>
      </c>
      <c r="B4" s="8"/>
      <c r="C4" s="8"/>
      <c r="D4" s="8"/>
      <c r="E4" s="68"/>
      <c r="F4" s="69"/>
      <c r="G4" s="68"/>
      <c r="H4" s="8"/>
      <c r="I4" s="8"/>
    </row>
    <row r="5" ht="18.15" spans="1:9">
      <c r="A5" s="71" t="s">
        <v>1</v>
      </c>
      <c r="B5" s="8"/>
      <c r="C5" s="8"/>
      <c r="D5" s="8"/>
      <c r="E5" s="68"/>
      <c r="F5" s="69"/>
      <c r="G5" s="68"/>
      <c r="H5" s="8"/>
      <c r="I5" s="8"/>
    </row>
    <row r="6" ht="11.4" spans="1:9">
      <c r="A6" s="15" t="s">
        <v>2</v>
      </c>
      <c r="B6" s="15"/>
      <c r="C6" s="15"/>
      <c r="D6" s="15"/>
      <c r="E6" s="72" t="s">
        <v>3</v>
      </c>
      <c r="F6" s="72"/>
      <c r="G6" s="73" t="str">
        <f>[1]报关发票!G6</f>
        <v>JMBMT20210616S-91</v>
      </c>
      <c r="H6" s="74"/>
      <c r="I6" s="74"/>
    </row>
    <row r="7" ht="11.4" spans="1:9">
      <c r="A7" s="17" t="s">
        <v>4</v>
      </c>
      <c r="B7" s="17"/>
      <c r="C7" s="17"/>
      <c r="D7" s="17"/>
      <c r="E7" s="75" t="s">
        <v>5</v>
      </c>
      <c r="F7" s="75"/>
      <c r="G7" s="76" t="str">
        <f>G6</f>
        <v>JMBMT20210616S-91</v>
      </c>
      <c r="H7" s="19"/>
      <c r="I7" s="19"/>
    </row>
    <row r="8" ht="11.4" spans="1:9">
      <c r="A8" s="20"/>
      <c r="B8" s="21"/>
      <c r="C8" s="21"/>
      <c r="D8" s="21"/>
      <c r="E8" s="75" t="s">
        <v>6</v>
      </c>
      <c r="F8" s="75"/>
      <c r="G8" s="75"/>
      <c r="H8" s="77">
        <f>[1]报关发票!H8</f>
        <v>44364</v>
      </c>
      <c r="I8" s="77"/>
    </row>
    <row r="9" ht="11.4" spans="1:9">
      <c r="A9" s="21"/>
      <c r="B9" s="21"/>
      <c r="C9" s="21"/>
      <c r="D9" s="21"/>
      <c r="E9" s="75" t="s">
        <v>7</v>
      </c>
      <c r="F9" s="75"/>
      <c r="G9" s="75"/>
      <c r="H9" s="77">
        <f>H8</f>
        <v>44364</v>
      </c>
      <c r="I9" s="77"/>
    </row>
    <row r="10" ht="11.4" spans="1:9">
      <c r="A10" s="17" t="s">
        <v>8</v>
      </c>
      <c r="B10" s="17"/>
      <c r="C10" s="17"/>
      <c r="D10" s="17"/>
      <c r="E10" s="75" t="s">
        <v>9</v>
      </c>
      <c r="F10" s="75"/>
      <c r="G10" s="75"/>
      <c r="H10" s="77" t="s">
        <v>10</v>
      </c>
      <c r="I10" s="77"/>
    </row>
    <row r="11" ht="49" customHeight="1" spans="1:9">
      <c r="A11" s="21" t="s">
        <v>11</v>
      </c>
      <c r="B11" s="21"/>
      <c r="C11" s="21"/>
      <c r="D11" s="21"/>
      <c r="E11" s="78" t="s">
        <v>12</v>
      </c>
      <c r="F11" s="78"/>
      <c r="G11" s="78"/>
      <c r="H11" s="77" t="s">
        <v>10</v>
      </c>
      <c r="I11" s="77"/>
    </row>
    <row r="12" ht="13.2" spans="1:9">
      <c r="A12" s="21" t="s">
        <v>13</v>
      </c>
      <c r="B12" s="21"/>
      <c r="C12" s="21"/>
      <c r="D12" s="21"/>
      <c r="E12" s="75" t="s">
        <v>14</v>
      </c>
      <c r="F12" s="75"/>
      <c r="G12" s="79"/>
      <c r="H12" s="80"/>
      <c r="I12" s="80"/>
    </row>
    <row r="13" ht="13.2" spans="1:9">
      <c r="A13" s="21" t="s">
        <v>15</v>
      </c>
      <c r="B13" s="21"/>
      <c r="C13" s="21"/>
      <c r="D13" s="21"/>
      <c r="E13" s="75" t="s">
        <v>16</v>
      </c>
      <c r="F13" s="75"/>
      <c r="G13" s="79"/>
      <c r="H13" s="80"/>
      <c r="I13" s="80"/>
    </row>
    <row r="14" ht="11.4" spans="1:9">
      <c r="A14" s="22" t="s">
        <v>17</v>
      </c>
      <c r="B14" s="22"/>
      <c r="C14" s="35"/>
      <c r="D14" s="35"/>
      <c r="E14" s="35"/>
      <c r="F14" s="81"/>
      <c r="G14" s="81"/>
      <c r="H14" s="35"/>
      <c r="I14" s="35"/>
    </row>
    <row r="15" ht="12.15" spans="1:9">
      <c r="A15" s="22" t="s">
        <v>18</v>
      </c>
      <c r="B15" s="22"/>
      <c r="C15" s="22"/>
      <c r="D15" s="22"/>
      <c r="E15" s="82"/>
      <c r="F15" s="83"/>
      <c r="G15" s="82"/>
      <c r="H15" s="30"/>
      <c r="I15" s="30"/>
    </row>
    <row r="16" ht="12.15" spans="1:9">
      <c r="A16" s="84" t="s">
        <v>19</v>
      </c>
      <c r="B16" s="85" t="s">
        <v>20</v>
      </c>
      <c r="C16" s="85"/>
      <c r="D16" s="86" t="s">
        <v>21</v>
      </c>
      <c r="E16" s="87" t="s">
        <v>22</v>
      </c>
      <c r="F16" s="81" t="s">
        <v>23</v>
      </c>
      <c r="G16" s="87" t="s">
        <v>24</v>
      </c>
      <c r="H16" s="33" t="s">
        <v>25</v>
      </c>
      <c r="I16" s="33"/>
    </row>
    <row r="17" ht="22.8" spans="1:9">
      <c r="A17" s="35" t="s">
        <v>26</v>
      </c>
      <c r="B17" s="37" t="s">
        <v>27</v>
      </c>
      <c r="C17" s="37"/>
      <c r="D17" s="87" t="s">
        <v>28</v>
      </c>
      <c r="E17" s="87" t="s">
        <v>29</v>
      </c>
      <c r="F17" s="81" t="s">
        <v>30</v>
      </c>
      <c r="G17" s="81" t="s">
        <v>31</v>
      </c>
      <c r="H17" s="3" t="s">
        <v>32</v>
      </c>
      <c r="I17" s="3"/>
    </row>
    <row r="18" s="64" customFormat="1" ht="20" customHeight="1" spans="1:9">
      <c r="A18" s="39">
        <v>1</v>
      </c>
      <c r="B18" s="40" t="str">
        <f>[1]汇总!E2</f>
        <v>钢锯弓</v>
      </c>
      <c r="C18" s="40" t="str">
        <f>[1]汇总!F2</f>
        <v>Hacksaw bow</v>
      </c>
      <c r="D18" s="88">
        <f>[1]汇总!O2</f>
        <v>5.29</v>
      </c>
      <c r="E18" s="89">
        <f>[1]汇总!N2</f>
        <v>5</v>
      </c>
      <c r="F18" s="88">
        <f>[1]汇总!V2</f>
        <v>0.02</v>
      </c>
      <c r="G18" s="88">
        <f>[1]汇总!U2</f>
        <v>1</v>
      </c>
      <c r="H18" s="89">
        <f>[1]汇总!G2</f>
        <v>10</v>
      </c>
      <c r="I18" s="41" t="str">
        <f>[1]汇总!I2</f>
        <v>pc</v>
      </c>
    </row>
    <row r="19" s="64" customFormat="1" ht="20" customHeight="1" spans="1:9">
      <c r="A19" s="39">
        <v>2</v>
      </c>
      <c r="B19" s="40" t="str">
        <f>[1]汇总!E3</f>
        <v>锯条</v>
      </c>
      <c r="C19" s="40" t="str">
        <f>[1]汇总!F3</f>
        <v>Saw blade</v>
      </c>
      <c r="D19" s="88">
        <f>[1]汇总!O3</f>
        <v>3.71</v>
      </c>
      <c r="E19" s="89">
        <f>[1]汇总!N3</f>
        <v>3.5</v>
      </c>
      <c r="F19" s="90"/>
      <c r="G19" s="90"/>
      <c r="H19" s="89">
        <f>[1]汇总!G3</f>
        <v>200</v>
      </c>
      <c r="I19" s="41" t="str">
        <f>[1]汇总!I3</f>
        <v>pc</v>
      </c>
    </row>
    <row r="20" s="65" customFormat="1" ht="20" customHeight="1" spans="1:9">
      <c r="A20" s="39">
        <v>3</v>
      </c>
      <c r="B20" s="40" t="str">
        <f>[1]汇总!E4</f>
        <v>焊熔剂</v>
      </c>
      <c r="C20" s="40" t="str">
        <f>[1]汇总!F4</f>
        <v>Solder flux</v>
      </c>
      <c r="D20" s="88">
        <f>[1]汇总!O4</f>
        <v>3.18</v>
      </c>
      <c r="E20" s="89">
        <f>[1]汇总!N4</f>
        <v>3</v>
      </c>
      <c r="F20" s="88">
        <f>[1]汇总!V4</f>
        <v>0.07</v>
      </c>
      <c r="G20" s="88">
        <f>[1]汇总!U4</f>
        <v>1</v>
      </c>
      <c r="H20" s="89">
        <f>[1]汇总!G4</f>
        <v>3</v>
      </c>
      <c r="I20" s="41" t="str">
        <f>[1]汇总!I4</f>
        <v>box</v>
      </c>
    </row>
    <row r="21" s="65" customFormat="1" ht="20" customHeight="1" spans="1:9">
      <c r="A21" s="39">
        <v>4</v>
      </c>
      <c r="B21" s="40" t="str">
        <f>[1]汇总!E5</f>
        <v>黄蜡胶布</v>
      </c>
      <c r="C21" s="40" t="str">
        <f>[1]汇总!F5</f>
        <v>Yellow wax tape</v>
      </c>
      <c r="D21" s="88">
        <f>[1]汇总!O5</f>
        <v>4.24</v>
      </c>
      <c r="E21" s="89">
        <f>[1]汇总!N5</f>
        <v>4</v>
      </c>
      <c r="F21" s="91"/>
      <c r="G21" s="91"/>
      <c r="H21" s="89">
        <f>[1]汇总!G5</f>
        <v>50</v>
      </c>
      <c r="I21" s="41" t="str">
        <f>[1]汇总!I5</f>
        <v>pc</v>
      </c>
    </row>
    <row r="22" s="65" customFormat="1" ht="20" customHeight="1" spans="1:9">
      <c r="A22" s="39">
        <v>5</v>
      </c>
      <c r="B22" s="40" t="str">
        <f>[1]汇总!E6</f>
        <v>壁纸刀片</v>
      </c>
      <c r="C22" s="40" t="str">
        <f>[1]汇总!F6</f>
        <v>Wallpaper blade</v>
      </c>
      <c r="D22" s="88">
        <f>[1]汇总!O6</f>
        <v>1.06</v>
      </c>
      <c r="E22" s="89">
        <f>[1]汇总!N6</f>
        <v>1</v>
      </c>
      <c r="F22" s="91"/>
      <c r="G22" s="91"/>
      <c r="H22" s="89">
        <f>[1]汇总!G6</f>
        <v>30</v>
      </c>
      <c r="I22" s="41" t="str">
        <f>[1]汇总!I6</f>
        <v>box</v>
      </c>
    </row>
    <row r="23" s="65" customFormat="1" ht="20" customHeight="1" spans="1:9">
      <c r="A23" s="39">
        <v>6</v>
      </c>
      <c r="B23" s="40" t="str">
        <f>[1]汇总!E7</f>
        <v>外径千分尺</v>
      </c>
      <c r="C23" s="40" t="str">
        <f>[1]汇总!F7</f>
        <v>Outside micrometer</v>
      </c>
      <c r="D23" s="88">
        <f>[1]汇总!O7</f>
        <v>2.12</v>
      </c>
      <c r="E23" s="89">
        <f>[1]汇总!N7</f>
        <v>2</v>
      </c>
      <c r="F23" s="91"/>
      <c r="G23" s="91"/>
      <c r="H23" s="89">
        <f>[1]汇总!G7</f>
        <v>3</v>
      </c>
      <c r="I23" s="41" t="str">
        <f>[1]汇总!I7</f>
        <v>set</v>
      </c>
    </row>
    <row r="24" s="65" customFormat="1" ht="20" customHeight="1" spans="1:9">
      <c r="A24" s="39">
        <v>7</v>
      </c>
      <c r="B24" s="40" t="str">
        <f>[1]汇总!E8</f>
        <v>卷尺</v>
      </c>
      <c r="C24" s="40" t="str">
        <f>[1]汇总!F8</f>
        <v>tape measure</v>
      </c>
      <c r="D24" s="88">
        <f>[1]汇总!O8</f>
        <v>1.06</v>
      </c>
      <c r="E24" s="89">
        <f>[1]汇总!N8</f>
        <v>1</v>
      </c>
      <c r="F24" s="91"/>
      <c r="G24" s="91"/>
      <c r="H24" s="89">
        <f>[1]汇总!G8</f>
        <v>5</v>
      </c>
      <c r="I24" s="41" t="str">
        <f>[1]汇总!I8</f>
        <v>pc</v>
      </c>
    </row>
    <row r="25" s="65" customFormat="1" ht="20" customHeight="1" spans="1:9">
      <c r="A25" s="39">
        <v>8</v>
      </c>
      <c r="B25" s="40" t="str">
        <f>[1]汇总!E9</f>
        <v>绝缘电阻表</v>
      </c>
      <c r="C25" s="40" t="str">
        <f>[1]汇总!F9</f>
        <v>Digital insulation resistance meter</v>
      </c>
      <c r="D25" s="88">
        <f>[1]汇总!O9</f>
        <v>3.16</v>
      </c>
      <c r="E25" s="89">
        <f>[1]汇总!N9</f>
        <v>3</v>
      </c>
      <c r="F25" s="91"/>
      <c r="G25" s="91"/>
      <c r="H25" s="89">
        <f>[1]汇总!G9</f>
        <v>2</v>
      </c>
      <c r="I25" s="41" t="str">
        <f>[1]汇总!I9</f>
        <v>pc</v>
      </c>
    </row>
    <row r="26" s="65" customFormat="1" ht="20" customHeight="1" spans="1:9">
      <c r="A26" s="39">
        <v>9</v>
      </c>
      <c r="B26" s="40" t="str">
        <f>[1]汇总!E10</f>
        <v>绝缘电阻表</v>
      </c>
      <c r="C26" s="40" t="str">
        <f>[1]汇总!F10</f>
        <v>Digital insulation resistance meter</v>
      </c>
      <c r="D26" s="88">
        <f>[1]汇总!O10</f>
        <v>3.18</v>
      </c>
      <c r="E26" s="89">
        <f>[1]汇总!N10</f>
        <v>3</v>
      </c>
      <c r="F26" s="90"/>
      <c r="G26" s="90"/>
      <c r="H26" s="89">
        <f>[1]汇总!G10</f>
        <v>2</v>
      </c>
      <c r="I26" s="41" t="str">
        <f>[1]汇总!I10</f>
        <v>pc</v>
      </c>
    </row>
    <row r="27" s="65" customFormat="1" ht="20" customHeight="1" spans="1:9">
      <c r="A27" s="39">
        <v>10</v>
      </c>
      <c r="B27" s="40" t="str">
        <f>[1]汇总!E11</f>
        <v>安全背甲</v>
      </c>
      <c r="C27" s="40" t="str">
        <f>[1]汇总!F11</f>
        <v>Safety back clip</v>
      </c>
      <c r="D27" s="88">
        <f>[1]汇总!O11</f>
        <v>14.8</v>
      </c>
      <c r="E27" s="89">
        <f>[1]汇总!N11</f>
        <v>14</v>
      </c>
      <c r="F27" s="92">
        <f>[1]汇总!V11</f>
        <v>0.01</v>
      </c>
      <c r="G27" s="92">
        <f>[1]汇总!U11</f>
        <v>1</v>
      </c>
      <c r="H27" s="89">
        <f>[1]汇总!G11</f>
        <v>20</v>
      </c>
      <c r="I27" s="41" t="str">
        <f>[1]汇总!I11</f>
        <v>pc</v>
      </c>
    </row>
    <row r="28" s="65" customFormat="1" ht="20" customHeight="1" spans="1:9">
      <c r="A28" s="39">
        <v>11</v>
      </c>
      <c r="B28" s="40" t="str">
        <f>[1]汇总!E12</f>
        <v>旋转马达</v>
      </c>
      <c r="C28" s="40" t="str">
        <f>[1]汇总!F12</f>
        <v>Rotating motor</v>
      </c>
      <c r="D28" s="88">
        <f>[1]汇总!O12</f>
        <v>81</v>
      </c>
      <c r="E28" s="89">
        <f>[1]汇总!N12</f>
        <v>70.5</v>
      </c>
      <c r="F28" s="92">
        <f>[1]汇总!V12</f>
        <v>0.1</v>
      </c>
      <c r="G28" s="92">
        <f>[1]汇总!U12</f>
        <v>1</v>
      </c>
      <c r="H28" s="89">
        <f>[1]汇总!G12</f>
        <v>1</v>
      </c>
      <c r="I28" s="41" t="str">
        <f>[1]汇总!I12</f>
        <v>pc</v>
      </c>
    </row>
    <row r="29" s="65" customFormat="1" ht="20" customHeight="1" spans="1:9">
      <c r="A29" s="39">
        <v>12</v>
      </c>
      <c r="B29" s="40" t="str">
        <f>[1]汇总!E13</f>
        <v>快开</v>
      </c>
      <c r="C29" s="40" t="str">
        <f>[1]汇总!F13</f>
        <v>DC circuit breaker</v>
      </c>
      <c r="D29" s="88">
        <f>[1]汇总!O13</f>
        <v>150</v>
      </c>
      <c r="E29" s="89">
        <f>[1]汇总!N13</f>
        <v>140</v>
      </c>
      <c r="F29" s="92">
        <f>[1]汇总!V13</f>
        <v>0.62</v>
      </c>
      <c r="G29" s="92">
        <f>[1]汇总!U13</f>
        <v>1</v>
      </c>
      <c r="H29" s="89">
        <f>[1]汇总!G13</f>
        <v>1</v>
      </c>
      <c r="I29" s="41" t="str">
        <f>[1]汇总!I13</f>
        <v>pc</v>
      </c>
    </row>
    <row r="30" s="65" customFormat="1" ht="20" customHeight="1" spans="1:9">
      <c r="A30" s="39">
        <v>13</v>
      </c>
      <c r="B30" s="40" t="str">
        <f>[1]汇总!E14</f>
        <v>尼龙扎带</v>
      </c>
      <c r="C30" s="40" t="str">
        <f>[1]汇总!F14</f>
        <v>Nylon cable tie</v>
      </c>
      <c r="D30" s="88">
        <f>[1]汇总!O14</f>
        <v>9.33</v>
      </c>
      <c r="E30" s="89">
        <f>[1]汇总!N14</f>
        <v>8</v>
      </c>
      <c r="F30" s="88">
        <f>[1]汇总!V14</f>
        <v>0.31</v>
      </c>
      <c r="G30" s="88">
        <f>[1]汇总!U14</f>
        <v>9</v>
      </c>
      <c r="H30" s="89">
        <f>[1]汇总!G14</f>
        <v>25</v>
      </c>
      <c r="I30" s="41" t="str">
        <f>[1]汇总!I14</f>
        <v>pc</v>
      </c>
    </row>
    <row r="31" s="65" customFormat="1" ht="20" customHeight="1" spans="1:9">
      <c r="A31" s="39">
        <v>14</v>
      </c>
      <c r="B31" s="40" t="str">
        <f>[1]汇总!E15</f>
        <v>绝缘胶布</v>
      </c>
      <c r="C31" s="40" t="str">
        <f>[1]汇总!F15</f>
        <v>Insulating tape</v>
      </c>
      <c r="D31" s="88">
        <f>[1]汇总!O15</f>
        <v>97.67</v>
      </c>
      <c r="E31" s="89">
        <f>[1]汇总!N15</f>
        <v>84</v>
      </c>
      <c r="F31" s="90"/>
      <c r="G31" s="90"/>
      <c r="H31" s="89">
        <f>[1]汇总!G15</f>
        <v>3000</v>
      </c>
      <c r="I31" s="41" t="str">
        <f>[1]汇总!I15</f>
        <v>pc</v>
      </c>
    </row>
    <row r="32" s="65" customFormat="1" ht="20" customHeight="1" spans="1:9">
      <c r="A32" s="39">
        <v>15</v>
      </c>
      <c r="B32" s="40" t="str">
        <f>[1]汇总!E16</f>
        <v>内六角扳手</v>
      </c>
      <c r="C32" s="40" t="str">
        <f>[1]汇总!F16</f>
        <v>Allen wrench</v>
      </c>
      <c r="D32" s="88">
        <f>[1]汇总!O16</f>
        <v>1.09</v>
      </c>
      <c r="E32" s="89">
        <f>[1]汇总!N16</f>
        <v>1</v>
      </c>
      <c r="F32" s="88">
        <f>[1]汇总!V16</f>
        <v>0.03</v>
      </c>
      <c r="G32" s="88">
        <f>[1]汇总!U16</f>
        <v>1</v>
      </c>
      <c r="H32" s="89">
        <f>[1]汇总!G16</f>
        <v>2</v>
      </c>
      <c r="I32" s="41" t="str">
        <f>[1]汇总!I16</f>
        <v>pc</v>
      </c>
    </row>
    <row r="33" s="65" customFormat="1" ht="20" customHeight="1" spans="1:9">
      <c r="A33" s="39">
        <v>16</v>
      </c>
      <c r="B33" s="40" t="str">
        <f>[1]汇总!E17</f>
        <v>塑柄推钮美工刀8节18x100mm</v>
      </c>
      <c r="C33" s="40" t="str">
        <f>[1]汇总!F17</f>
        <v>Wallpaper knife</v>
      </c>
      <c r="D33" s="88">
        <f>[1]汇总!O17</f>
        <v>1.09</v>
      </c>
      <c r="E33" s="89">
        <f>[1]汇总!N17</f>
        <v>1</v>
      </c>
      <c r="F33" s="91"/>
      <c r="G33" s="91"/>
      <c r="H33" s="89">
        <f>[1]汇总!G17</f>
        <v>20</v>
      </c>
      <c r="I33" s="41" t="str">
        <f>[1]汇总!I17</f>
        <v>pc</v>
      </c>
    </row>
    <row r="34" s="65" customFormat="1" ht="20" customHeight="1" spans="1:9">
      <c r="A34" s="39">
        <v>17</v>
      </c>
      <c r="B34" s="40" t="str">
        <f>[1]汇总!E18</f>
        <v>坡度规</v>
      </c>
      <c r="C34" s="40" t="str">
        <f>[1]汇总!F18</f>
        <v>Grade gauge</v>
      </c>
      <c r="D34" s="88">
        <f>[1]汇总!O18</f>
        <v>0.55</v>
      </c>
      <c r="E34" s="89">
        <f>[1]汇总!N18</f>
        <v>0.5</v>
      </c>
      <c r="F34" s="91"/>
      <c r="G34" s="91"/>
      <c r="H34" s="89">
        <f>[1]汇总!G18</f>
        <v>5</v>
      </c>
      <c r="I34" s="41" t="str">
        <f>[1]汇总!I18</f>
        <v>pc</v>
      </c>
    </row>
    <row r="35" s="65" customFormat="1" ht="20" customHeight="1" spans="1:9">
      <c r="A35" s="39">
        <v>18</v>
      </c>
      <c r="B35" s="40" t="str">
        <f>[1]汇总!E19</f>
        <v>机械式游标卡尺0-200mm</v>
      </c>
      <c r="C35" s="40" t="str">
        <f>[1]汇总!F19</f>
        <v>Mechanical vernier caliper 0-200mm</v>
      </c>
      <c r="D35" s="88">
        <f>[1]汇总!O19</f>
        <v>3.27</v>
      </c>
      <c r="E35" s="89">
        <f>[1]汇总!N19</f>
        <v>3</v>
      </c>
      <c r="F35" s="90"/>
      <c r="G35" s="90"/>
      <c r="H35" s="89">
        <f>[1]汇总!G19</f>
        <v>6</v>
      </c>
      <c r="I35" s="41" t="str">
        <f>[1]汇总!I19</f>
        <v>pc</v>
      </c>
    </row>
    <row r="36" s="65" customFormat="1" ht="20" customHeight="1" spans="1:9">
      <c r="A36" s="39">
        <v>19</v>
      </c>
      <c r="B36" s="40" t="str">
        <f>[1]汇总!E20</f>
        <v>配电箱</v>
      </c>
      <c r="C36" s="40" t="str">
        <f>[1]汇总!F20</f>
        <v>Distribution box</v>
      </c>
      <c r="D36" s="88">
        <f>[1]汇总!O20</f>
        <v>235</v>
      </c>
      <c r="E36" s="89">
        <f>[1]汇总!N20</f>
        <v>214</v>
      </c>
      <c r="F36" s="92">
        <f>[1]汇总!V20</f>
        <v>1.7</v>
      </c>
      <c r="G36" s="92">
        <f>[1]汇总!U20</f>
        <v>7</v>
      </c>
      <c r="H36" s="89">
        <f>[1]汇总!G20</f>
        <v>20</v>
      </c>
      <c r="I36" s="41" t="str">
        <f>[1]汇总!I20</f>
        <v>pc</v>
      </c>
    </row>
    <row r="37" s="65" customFormat="1" ht="20" customHeight="1" spans="1:9">
      <c r="A37" s="39">
        <v>20</v>
      </c>
      <c r="B37" s="40" t="str">
        <f>[1]汇总!E21</f>
        <v>尼龙扎带</v>
      </c>
      <c r="C37" s="40" t="str">
        <f>[1]汇总!F21</f>
        <v>Nylon cable tie</v>
      </c>
      <c r="D37" s="88">
        <f>[1]汇总!O21</f>
        <v>13</v>
      </c>
      <c r="E37" s="89">
        <f>[1]汇总!N21</f>
        <v>11</v>
      </c>
      <c r="F37" s="92">
        <f>[1]汇总!V21</f>
        <v>0.04</v>
      </c>
      <c r="G37" s="92">
        <f>[1]汇总!U21</f>
        <v>1</v>
      </c>
      <c r="H37" s="89">
        <f>[1]汇总!G21</f>
        <v>25</v>
      </c>
      <c r="I37" s="41" t="str">
        <f>[1]汇总!I21</f>
        <v>pc</v>
      </c>
    </row>
    <row r="38" s="65" customFormat="1" ht="20" customHeight="1" spans="1:9">
      <c r="A38" s="39">
        <v>21</v>
      </c>
      <c r="B38" s="40" t="str">
        <f>[1]汇总!E22</f>
        <v>振动给料机电机</v>
      </c>
      <c r="C38" s="40" t="str">
        <f>[1]汇总!F22</f>
        <v>Vibrating feeder motor</v>
      </c>
      <c r="D38" s="88">
        <f>[1]汇总!O22</f>
        <v>57</v>
      </c>
      <c r="E38" s="89">
        <f>[1]汇总!N22</f>
        <v>48</v>
      </c>
      <c r="F38" s="92">
        <f>[1]汇总!V22</f>
        <v>0.01</v>
      </c>
      <c r="G38" s="92">
        <f>[1]汇总!U22</f>
        <v>1</v>
      </c>
      <c r="H38" s="89">
        <f>[1]汇总!G22</f>
        <v>6</v>
      </c>
      <c r="I38" s="41" t="str">
        <f>[1]汇总!I22</f>
        <v>set</v>
      </c>
    </row>
    <row r="39" s="65" customFormat="1" ht="20" customHeight="1" spans="1:9">
      <c r="A39" s="39">
        <v>22</v>
      </c>
      <c r="B39" s="40" t="str">
        <f>[1]汇总!E23</f>
        <v>电动排污潜水泵</v>
      </c>
      <c r="C39" s="40" t="str">
        <f>[1]汇总!F23</f>
        <v>Electric sewage submersible pump</v>
      </c>
      <c r="D39" s="88">
        <f>[1]汇总!O23</f>
        <v>1980</v>
      </c>
      <c r="E39" s="89">
        <f>[1]汇总!N23</f>
        <v>1830</v>
      </c>
      <c r="F39" s="92">
        <f>[1]汇总!V23</f>
        <v>1.74</v>
      </c>
      <c r="G39" s="92">
        <f>[1]汇总!U23</f>
        <v>30</v>
      </c>
      <c r="H39" s="89">
        <f>[1]汇总!G23</f>
        <v>30</v>
      </c>
      <c r="I39" s="41" t="str">
        <f>[1]汇总!I23</f>
        <v>set</v>
      </c>
    </row>
    <row r="40" s="65" customFormat="1" ht="20" customHeight="1" spans="1:9">
      <c r="A40" s="39">
        <v>23</v>
      </c>
      <c r="B40" s="40" t="str">
        <f>[1]汇总!E24</f>
        <v>12kv橡胶绝缘手套</v>
      </c>
      <c r="C40" s="40" t="str">
        <f>[1]汇总!F24</f>
        <v>High voltage insulated gloves</v>
      </c>
      <c r="D40" s="88">
        <f>[1]汇总!O24</f>
        <v>9</v>
      </c>
      <c r="E40" s="89">
        <f>[1]汇总!N24</f>
        <v>12.5</v>
      </c>
      <c r="F40" s="92">
        <f>[1]汇总!V24</f>
        <v>0.08</v>
      </c>
      <c r="G40" s="92">
        <f>[1]汇总!U24</f>
        <v>1</v>
      </c>
      <c r="H40" s="89">
        <f>[1]汇总!G24</f>
        <v>10</v>
      </c>
      <c r="I40" s="41" t="str">
        <f>[1]汇总!I24</f>
        <v>pair</v>
      </c>
    </row>
    <row r="41" s="65" customFormat="1" ht="20" customHeight="1" spans="1:9">
      <c r="A41" s="39">
        <v>24</v>
      </c>
      <c r="B41" s="40" t="str">
        <f>[1]汇总!E25</f>
        <v>开口铜接线鼻子</v>
      </c>
      <c r="C41" s="40" t="str">
        <f>[1]汇总!F25</f>
        <v>Open copper wiring nose</v>
      </c>
      <c r="D41" s="88">
        <f>[1]汇总!O25</f>
        <v>15.18</v>
      </c>
      <c r="E41" s="89">
        <f>[1]汇总!N25</f>
        <v>15</v>
      </c>
      <c r="F41" s="88">
        <f>[1]汇总!V25</f>
        <v>0.05</v>
      </c>
      <c r="G41" s="88">
        <f>[1]汇总!U25</f>
        <v>3</v>
      </c>
      <c r="H41" s="89">
        <f>[1]汇总!G25</f>
        <v>600</v>
      </c>
      <c r="I41" s="41" t="str">
        <f>[1]汇总!I25</f>
        <v>pc</v>
      </c>
    </row>
    <row r="42" s="65" customFormat="1" ht="20" customHeight="1" spans="1:9">
      <c r="A42" s="39">
        <v>25</v>
      </c>
      <c r="B42" s="40" t="str">
        <f>[1]汇总!E26</f>
        <v>铜接线鼻子</v>
      </c>
      <c r="C42" s="40" t="str">
        <f>[1]汇总!F26</f>
        <v>Copper wiring nose</v>
      </c>
      <c r="D42" s="88">
        <f>[1]汇总!O26</f>
        <v>69.88</v>
      </c>
      <c r="E42" s="89">
        <f>[1]汇总!N26</f>
        <v>68.55</v>
      </c>
      <c r="F42" s="91"/>
      <c r="G42" s="91"/>
      <c r="H42" s="89">
        <f>[1]汇总!G26</f>
        <v>400</v>
      </c>
      <c r="I42" s="41" t="str">
        <f>[1]汇总!I26</f>
        <v>pc</v>
      </c>
    </row>
    <row r="43" s="65" customFormat="1" ht="20" customHeight="1" spans="1:9">
      <c r="A43" s="39">
        <v>26</v>
      </c>
      <c r="B43" s="40" t="str">
        <f>[1]汇总!E27</f>
        <v>铜接线鼻子</v>
      </c>
      <c r="C43" s="40" t="str">
        <f>[1]汇总!F27</f>
        <v>Copper wiring nose</v>
      </c>
      <c r="D43" s="88">
        <f>[1]汇总!O27</f>
        <v>15.44</v>
      </c>
      <c r="E43" s="89">
        <f>[1]汇总!N27</f>
        <v>15.25</v>
      </c>
      <c r="F43" s="90"/>
      <c r="G43" s="90"/>
      <c r="H43" s="89">
        <f>[1]汇总!G27</f>
        <v>200</v>
      </c>
      <c r="I43" s="41" t="str">
        <f>[1]汇总!I27</f>
        <v>pc</v>
      </c>
    </row>
    <row r="44" s="65" customFormat="1" ht="20" customHeight="1" spans="1:9">
      <c r="A44" s="39">
        <v>27</v>
      </c>
      <c r="B44" s="40" t="str">
        <f>[1]汇总!E28</f>
        <v>喷浆管</v>
      </c>
      <c r="C44" s="40" t="str">
        <f>[1]汇总!F28</f>
        <v>Shotcrete pipe</v>
      </c>
      <c r="D44" s="88">
        <f>[1]汇总!O28</f>
        <v>634</v>
      </c>
      <c r="E44" s="89">
        <f>[1]汇总!N28</f>
        <v>560</v>
      </c>
      <c r="F44" s="92">
        <f>[1]汇总!V28</f>
        <v>3</v>
      </c>
      <c r="G44" s="92">
        <f>[1]汇总!U28</f>
        <v>1</v>
      </c>
      <c r="H44" s="89">
        <f>[1]汇总!G28</f>
        <v>200</v>
      </c>
      <c r="I44" s="41" t="str">
        <f>[1]汇总!I28</f>
        <v>meter</v>
      </c>
    </row>
    <row r="45" s="65" customFormat="1" ht="20" customHeight="1" spans="1:9">
      <c r="A45" s="39">
        <v>28</v>
      </c>
      <c r="B45" s="40" t="str">
        <f>[1]汇总!E29</f>
        <v>充电电锤</v>
      </c>
      <c r="C45" s="40" t="str">
        <f>[1]汇总!F29</f>
        <v>Charging hammer</v>
      </c>
      <c r="D45" s="88">
        <f>[1]汇总!O29</f>
        <v>44</v>
      </c>
      <c r="E45" s="89">
        <f>[1]汇总!N29</f>
        <v>40</v>
      </c>
      <c r="F45" s="92">
        <f>[1]汇总!V29</f>
        <v>0.17</v>
      </c>
      <c r="G45" s="92">
        <f>[1]汇总!U29</f>
        <v>2</v>
      </c>
      <c r="H45" s="89">
        <f>[1]汇总!G29</f>
        <v>4</v>
      </c>
      <c r="I45" s="41" t="str">
        <f>[1]汇总!I29</f>
        <v>set</v>
      </c>
    </row>
    <row r="46" s="65" customFormat="1" ht="20" customHeight="1" spans="1:9">
      <c r="A46" s="39">
        <v>29</v>
      </c>
      <c r="B46" s="40" t="str">
        <f>[1]汇总!E30</f>
        <v>立式砂轮机</v>
      </c>
      <c r="C46" s="40" t="str">
        <f>[1]汇总!F30</f>
        <v>Vertical grinder</v>
      </c>
      <c r="D46" s="88">
        <f>[1]汇总!O30</f>
        <v>135</v>
      </c>
      <c r="E46" s="89">
        <f>[1]汇总!N30</f>
        <v>130</v>
      </c>
      <c r="F46" s="92">
        <f>[1]汇总!V30</f>
        <v>0.55</v>
      </c>
      <c r="G46" s="92">
        <f>[1]汇总!U30</f>
        <v>1</v>
      </c>
      <c r="H46" s="89">
        <f>[1]汇总!G30</f>
        <v>1</v>
      </c>
      <c r="I46" s="41" t="str">
        <f>[1]汇总!I30</f>
        <v>set</v>
      </c>
    </row>
    <row r="47" s="65" customFormat="1" ht="20" customHeight="1" spans="1:9">
      <c r="A47" s="39">
        <v>30</v>
      </c>
      <c r="B47" s="40" t="str">
        <f>[1]汇总!E31</f>
        <v>高压电缆终端头</v>
      </c>
      <c r="C47" s="40" t="str">
        <f>[1]汇总!F31</f>
        <v>High-voltage cable terminal head</v>
      </c>
      <c r="D47" s="88">
        <f>[1]汇总!O31</f>
        <v>180</v>
      </c>
      <c r="E47" s="89">
        <f>[1]汇总!N31</f>
        <v>160</v>
      </c>
      <c r="F47" s="92">
        <f>[1]汇总!V31</f>
        <v>2.19</v>
      </c>
      <c r="G47" s="92">
        <f>[1]汇总!U31</f>
        <v>1</v>
      </c>
      <c r="H47" s="89">
        <f>[1]汇总!G31</f>
        <v>80</v>
      </c>
      <c r="I47" s="41" t="str">
        <f>[1]汇总!I31</f>
        <v>set</v>
      </c>
    </row>
    <row r="48" s="65" customFormat="1" ht="20" customHeight="1" spans="1:9">
      <c r="A48" s="39">
        <v>31</v>
      </c>
      <c r="B48" s="40" t="str">
        <f>[1]汇总!E32</f>
        <v>黄腊绸带</v>
      </c>
      <c r="C48" s="40" t="str">
        <f>[1]汇总!F32</f>
        <v>Yellow wax ribbon</v>
      </c>
      <c r="D48" s="88">
        <f>[1]汇总!O32</f>
        <v>1.04</v>
      </c>
      <c r="E48" s="89">
        <f>[1]汇总!N32</f>
        <v>1</v>
      </c>
      <c r="F48" s="88">
        <f>[1]汇总!V32</f>
        <v>2.07</v>
      </c>
      <c r="G48" s="88">
        <f>[1]汇总!U32</f>
        <v>4</v>
      </c>
      <c r="H48" s="89">
        <f>[1]汇总!G32</f>
        <v>100</v>
      </c>
      <c r="I48" s="41" t="str">
        <f>[1]汇总!I32</f>
        <v>meter</v>
      </c>
    </row>
    <row r="49" s="65" customFormat="1" ht="20" customHeight="1" spans="1:9">
      <c r="A49" s="39">
        <v>32</v>
      </c>
      <c r="B49" s="40" t="str">
        <f>[1]汇总!E33</f>
        <v>四色胶带</v>
      </c>
      <c r="C49" s="40" t="str">
        <f>[1]汇总!F33</f>
        <v>Four-color tape</v>
      </c>
      <c r="D49" s="88">
        <f>[1]汇总!O33</f>
        <v>218.76</v>
      </c>
      <c r="E49" s="89">
        <f>[1]汇总!N33</f>
        <v>210</v>
      </c>
      <c r="F49" s="91"/>
      <c r="G49" s="91"/>
      <c r="H49" s="89">
        <f>[1]汇总!G33</f>
        <v>6000</v>
      </c>
      <c r="I49" s="41" t="str">
        <f>[1]汇总!I33</f>
        <v>pc</v>
      </c>
    </row>
    <row r="50" s="65" customFormat="1" ht="20" customHeight="1" spans="1:9">
      <c r="A50" s="39">
        <v>33</v>
      </c>
      <c r="B50" s="40" t="str">
        <f>[1]汇总!E34</f>
        <v>自粘性防水胶带</v>
      </c>
      <c r="C50" s="40" t="str">
        <f>[1]汇总!F34</f>
        <v>Self-adhesive waterproof tape</v>
      </c>
      <c r="D50" s="88">
        <f>[1]汇总!O34</f>
        <v>52.08</v>
      </c>
      <c r="E50" s="89">
        <f>[1]汇总!N34</f>
        <v>50</v>
      </c>
      <c r="F50" s="91"/>
      <c r="G50" s="91"/>
      <c r="H50" s="89">
        <f>[1]汇总!G34</f>
        <v>500</v>
      </c>
      <c r="I50" s="41" t="str">
        <f>[1]汇总!I34</f>
        <v>pc</v>
      </c>
    </row>
    <row r="51" s="65" customFormat="1" ht="20" customHeight="1" spans="1:9">
      <c r="A51" s="39">
        <v>34</v>
      </c>
      <c r="B51" s="40" t="str">
        <f>[1]汇总!E35</f>
        <v>工程线</v>
      </c>
      <c r="C51" s="40" t="str">
        <f>[1]汇总!F35</f>
        <v>Engineering line</v>
      </c>
      <c r="D51" s="88">
        <f>[1]汇总!O35</f>
        <v>31.25</v>
      </c>
      <c r="E51" s="89">
        <f>[1]汇总!N35</f>
        <v>30</v>
      </c>
      <c r="F51" s="91"/>
      <c r="G51" s="91"/>
      <c r="H51" s="89">
        <f>[1]汇总!G35</f>
        <v>30</v>
      </c>
      <c r="I51" s="41" t="str">
        <f>[1]汇总!I35</f>
        <v>kg</v>
      </c>
    </row>
    <row r="52" s="65" customFormat="1" ht="20" customHeight="1" spans="1:9">
      <c r="A52" s="39">
        <v>35</v>
      </c>
      <c r="B52" s="40" t="str">
        <f>[1]汇总!E36</f>
        <v>砂轮片</v>
      </c>
      <c r="C52" s="40" t="str">
        <f>[1]汇总!F36</f>
        <v>Grinding wheel</v>
      </c>
      <c r="D52" s="88">
        <f>[1]汇总!O36</f>
        <v>5.21</v>
      </c>
      <c r="E52" s="89">
        <f>[1]汇总!N36</f>
        <v>5</v>
      </c>
      <c r="F52" s="91"/>
      <c r="G52" s="91"/>
      <c r="H52" s="89">
        <f>[1]汇总!G36</f>
        <v>10</v>
      </c>
      <c r="I52" s="41" t="str">
        <f>[1]汇总!I36</f>
        <v>pc</v>
      </c>
    </row>
    <row r="53" s="65" customFormat="1" ht="20" customHeight="1" spans="1:9">
      <c r="A53" s="39">
        <v>36</v>
      </c>
      <c r="B53" s="40" t="str">
        <f>[1]汇总!E37</f>
        <v>钢制弯头</v>
      </c>
      <c r="C53" s="40" t="str">
        <f>[1]汇总!F37</f>
        <v>Steel Elbow</v>
      </c>
      <c r="D53" s="88">
        <f>[1]汇总!O37</f>
        <v>41.67</v>
      </c>
      <c r="E53" s="89">
        <f>[1]汇总!N37</f>
        <v>40</v>
      </c>
      <c r="F53" s="91"/>
      <c r="G53" s="91"/>
      <c r="H53" s="89">
        <f>[1]汇总!G37</f>
        <v>10</v>
      </c>
      <c r="I53" s="41" t="str">
        <f>[1]汇总!I37</f>
        <v>pc</v>
      </c>
    </row>
    <row r="54" s="65" customFormat="1" ht="20" customHeight="1" spans="1:9">
      <c r="A54" s="39">
        <v>37</v>
      </c>
      <c r="B54" s="40" t="str">
        <f>[1]汇总!E38</f>
        <v>木柄</v>
      </c>
      <c r="C54" s="40" t="str">
        <f>[1]汇总!F38</f>
        <v>Wooden handle</v>
      </c>
      <c r="D54" s="88">
        <f>[1]汇总!O38</f>
        <v>72.92</v>
      </c>
      <c r="E54" s="89">
        <f>[1]汇总!N38</f>
        <v>70</v>
      </c>
      <c r="F54" s="91"/>
      <c r="G54" s="91"/>
      <c r="H54" s="89">
        <f>[1]汇总!G38</f>
        <v>100</v>
      </c>
      <c r="I54" s="41" t="str">
        <f>[1]汇总!I38</f>
        <v>pc</v>
      </c>
    </row>
    <row r="55" s="65" customFormat="1" ht="20" customHeight="1" spans="1:9">
      <c r="A55" s="39">
        <v>38</v>
      </c>
      <c r="B55" s="40" t="str">
        <f>[1]汇总!E39</f>
        <v>消防斧</v>
      </c>
      <c r="C55" s="40" t="str">
        <f>[1]汇总!F39</f>
        <v>Fire axe</v>
      </c>
      <c r="D55" s="88">
        <f>[1]汇总!O39</f>
        <v>5.21</v>
      </c>
      <c r="E55" s="89">
        <f>[1]汇总!N39</f>
        <v>5</v>
      </c>
      <c r="F55" s="91"/>
      <c r="G55" s="91"/>
      <c r="H55" s="89">
        <f>[1]汇总!G39</f>
        <v>5</v>
      </c>
      <c r="I55" s="41" t="str">
        <f>[1]汇总!I39</f>
        <v>pc</v>
      </c>
    </row>
    <row r="56" s="65" customFormat="1" ht="20" customHeight="1" spans="1:9">
      <c r="A56" s="39">
        <v>39</v>
      </c>
      <c r="B56" s="40" t="str">
        <f>[1]汇总!E40</f>
        <v>塑料法兰头电加热器</v>
      </c>
      <c r="C56" s="40" t="str">
        <f>[1]汇总!F40</f>
        <v>Plastic flange head electric heater</v>
      </c>
      <c r="D56" s="88">
        <f>[1]汇总!O40</f>
        <v>10.42</v>
      </c>
      <c r="E56" s="89">
        <f>[1]汇总!N40</f>
        <v>10</v>
      </c>
      <c r="F56" s="91"/>
      <c r="G56" s="91"/>
      <c r="H56" s="89">
        <f>[1]汇总!G40</f>
        <v>2</v>
      </c>
      <c r="I56" s="41" t="str">
        <f>[1]汇总!I40</f>
        <v>pc</v>
      </c>
    </row>
    <row r="57" s="65" customFormat="1" ht="20" customHeight="1" spans="1:9">
      <c r="A57" s="39">
        <v>40</v>
      </c>
      <c r="B57" s="40" t="str">
        <f>[1]汇总!E41</f>
        <v>高压电缆热缩户内终端头(3芯)</v>
      </c>
      <c r="C57" s="40" t="str">
        <f>[1]汇总!F41</f>
        <v>High-voltage cable heat-shrinkable indoor terminal (3-core)</v>
      </c>
      <c r="D57" s="88">
        <f>[1]汇总!O41</f>
        <v>48</v>
      </c>
      <c r="E57" s="89">
        <f>[1]汇总!N41</f>
        <v>43</v>
      </c>
      <c r="F57" s="91"/>
      <c r="G57" s="91"/>
      <c r="H57" s="89">
        <f>[1]汇总!G41</f>
        <v>50</v>
      </c>
      <c r="I57" s="41" t="str">
        <f>[1]汇总!I41</f>
        <v>pc</v>
      </c>
    </row>
    <row r="58" s="65" customFormat="1" ht="20" customHeight="1" spans="1:9">
      <c r="A58" s="39">
        <v>41</v>
      </c>
      <c r="B58" s="40" t="str">
        <f>[1]汇总!E42</f>
        <v>耐震压力表</v>
      </c>
      <c r="C58" s="40" t="str">
        <f>[1]汇总!F42</f>
        <v>Vibration-resistant pressure gauge</v>
      </c>
      <c r="D58" s="88">
        <f>[1]汇总!O42</f>
        <v>10.4</v>
      </c>
      <c r="E58" s="89">
        <f>[1]汇总!N42</f>
        <v>10</v>
      </c>
      <c r="F58" s="91"/>
      <c r="G58" s="91"/>
      <c r="H58" s="89">
        <f>[1]汇总!G42</f>
        <v>8</v>
      </c>
      <c r="I58" s="41" t="str">
        <f>[1]汇总!I42</f>
        <v>pc</v>
      </c>
    </row>
    <row r="59" s="65" customFormat="1" ht="20" customHeight="1" spans="1:9">
      <c r="A59" s="39">
        <v>42</v>
      </c>
      <c r="B59" s="40" t="str">
        <f>[1]汇总!E43</f>
        <v>红外高精度测温枪</v>
      </c>
      <c r="C59" s="40" t="str">
        <f>[1]汇总!F43</f>
        <v>Infrared high precision temperature measuring gun</v>
      </c>
      <c r="D59" s="88">
        <f>[1]汇总!O43</f>
        <v>1.04</v>
      </c>
      <c r="E59" s="89">
        <f>[1]汇总!N43</f>
        <v>1</v>
      </c>
      <c r="F59" s="90"/>
      <c r="G59" s="90"/>
      <c r="H59" s="89">
        <f>[1]汇总!G43</f>
        <v>2</v>
      </c>
      <c r="I59" s="41" t="str">
        <f>[1]汇总!I43</f>
        <v>pc</v>
      </c>
    </row>
    <row r="60" s="65" customFormat="1" ht="20" customHeight="1" spans="1:9">
      <c r="A60" s="39">
        <v>43</v>
      </c>
      <c r="B60" s="40" t="str">
        <f>[1]汇总!E44</f>
        <v>户外高压真空断路器</v>
      </c>
      <c r="C60" s="40" t="str">
        <f>[1]汇总!F44</f>
        <v>High voltage vacuum circuit breaker</v>
      </c>
      <c r="D60" s="88">
        <f>[1]汇总!O44</f>
        <v>270</v>
      </c>
      <c r="E60" s="89">
        <f>[1]汇总!N44</f>
        <v>250</v>
      </c>
      <c r="F60" s="92">
        <f>[1]汇总!V44</f>
        <v>1.046</v>
      </c>
      <c r="G60" s="92">
        <f>[1]汇总!U44</f>
        <v>1</v>
      </c>
      <c r="H60" s="89">
        <f>[1]汇总!G44</f>
        <v>1</v>
      </c>
      <c r="I60" s="41" t="str">
        <f>[1]汇总!I44</f>
        <v>pc</v>
      </c>
    </row>
    <row r="61" s="65" customFormat="1" ht="20" customHeight="1" spans="1:9">
      <c r="A61" s="39">
        <v>44</v>
      </c>
      <c r="B61" s="40" t="str">
        <f>[1]汇总!E45</f>
        <v>无缝风筒</v>
      </c>
      <c r="C61" s="40" t="str">
        <f>[1]汇总!F45</f>
        <v>Air duct</v>
      </c>
      <c r="D61" s="88">
        <f>[1]汇总!O45</f>
        <v>1670</v>
      </c>
      <c r="E61" s="89">
        <f>[1]汇总!N45</f>
        <v>1650</v>
      </c>
      <c r="F61" s="92">
        <f>[1]汇总!V45</f>
        <v>2.501</v>
      </c>
      <c r="G61" s="92">
        <f>[1]汇总!U45</f>
        <v>1</v>
      </c>
      <c r="H61" s="89">
        <f>[1]汇总!G45</f>
        <v>1000</v>
      </c>
      <c r="I61" s="41" t="str">
        <f>[1]汇总!I45</f>
        <v>meter</v>
      </c>
    </row>
    <row r="62" s="65" customFormat="1" ht="20" customHeight="1" spans="1:9">
      <c r="A62" s="39">
        <v>45</v>
      </c>
      <c r="B62" s="40" t="str">
        <f>[1]汇总!E46</f>
        <v>钢丝绳</v>
      </c>
      <c r="C62" s="40" t="str">
        <f>[1]汇总!F46</f>
        <v>Wire rope</v>
      </c>
      <c r="D62" s="88">
        <f>[1]汇总!O46</f>
        <v>6420</v>
      </c>
      <c r="E62" s="89">
        <f>[1]汇总!N46</f>
        <v>6228</v>
      </c>
      <c r="F62" s="92">
        <f>[1]汇总!V46</f>
        <v>3.179</v>
      </c>
      <c r="G62" s="92">
        <f>[1]汇总!U46</f>
        <v>1</v>
      </c>
      <c r="H62" s="89">
        <f>[1]汇总!G46</f>
        <v>5990</v>
      </c>
      <c r="I62" s="41" t="str">
        <f>[1]汇总!I46</f>
        <v>kg</v>
      </c>
    </row>
    <row r="63" s="65" customFormat="1" ht="20" customHeight="1" spans="1:9">
      <c r="A63" s="39">
        <v>46</v>
      </c>
      <c r="B63" s="40" t="str">
        <f>[1]汇总!E47</f>
        <v>救生衣</v>
      </c>
      <c r="C63" s="40" t="str">
        <f>[1]汇总!F47</f>
        <v>life jacket</v>
      </c>
      <c r="D63" s="88">
        <f>[1]汇总!O47</f>
        <v>3.35</v>
      </c>
      <c r="E63" s="89">
        <f>[1]汇总!N47</f>
        <v>3.25</v>
      </c>
      <c r="F63" s="92">
        <f>[1]汇总!V47</f>
        <v>0.166</v>
      </c>
      <c r="G63" s="92">
        <f>[1]汇总!U47</f>
        <v>1</v>
      </c>
      <c r="H63" s="89">
        <f>[1]汇总!G47</f>
        <v>15</v>
      </c>
      <c r="I63" s="41" t="str">
        <f>[1]汇总!I47</f>
        <v>pc</v>
      </c>
    </row>
    <row r="64" s="65" customFormat="1" ht="20" customHeight="1" spans="1:9">
      <c r="A64" s="39">
        <v>47</v>
      </c>
      <c r="B64" s="40" t="str">
        <f>[1]汇总!E48</f>
        <v>多参数气体测定器</v>
      </c>
      <c r="C64" s="40" t="str">
        <f>[1]汇总!F48</f>
        <v>Multi-parameter gas analyzer</v>
      </c>
      <c r="D64" s="88">
        <f>[1]汇总!O48</f>
        <v>5.5</v>
      </c>
      <c r="E64" s="89">
        <f>[1]汇总!N48</f>
        <v>5</v>
      </c>
      <c r="F64" s="92">
        <f>[1]汇总!V48</f>
        <v>0.024</v>
      </c>
      <c r="G64" s="92">
        <f>[1]汇总!U48</f>
        <v>1</v>
      </c>
      <c r="H64" s="89">
        <f>[1]汇总!G48</f>
        <v>10</v>
      </c>
      <c r="I64" s="41" t="str">
        <f>[1]汇总!I48</f>
        <v>set</v>
      </c>
    </row>
    <row r="65" s="65" customFormat="1" ht="20" customHeight="1" spans="1:9">
      <c r="A65" s="39">
        <v>48</v>
      </c>
      <c r="B65" s="40" t="str">
        <f>[1]汇总!E49</f>
        <v>行灯变压器</v>
      </c>
      <c r="C65" s="40" t="str">
        <f>[1]汇总!F49</f>
        <v>lamp Transformer</v>
      </c>
      <c r="D65" s="88">
        <f>[1]汇总!O49</f>
        <v>722</v>
      </c>
      <c r="E65" s="89">
        <f>[1]汇总!N49</f>
        <v>694</v>
      </c>
      <c r="F65" s="92">
        <f>[1]汇总!V49</f>
        <v>0.66</v>
      </c>
      <c r="G65" s="92">
        <f>[1]汇总!U49</f>
        <v>14</v>
      </c>
      <c r="H65" s="89">
        <f>[1]汇总!G49</f>
        <v>14</v>
      </c>
      <c r="I65" s="41" t="str">
        <f>[1]汇总!I49</f>
        <v>set</v>
      </c>
    </row>
    <row r="66" s="65" customFormat="1" ht="20" customHeight="1" spans="1:9">
      <c r="A66" s="39">
        <v>49</v>
      </c>
      <c r="B66" s="40" t="str">
        <f>[1]汇总!E50</f>
        <v>铁丝</v>
      </c>
      <c r="C66" s="40" t="str">
        <f>[1]汇总!F50</f>
        <v>iron wire</v>
      </c>
      <c r="D66" s="88">
        <f>[1]汇总!O50</f>
        <v>425</v>
      </c>
      <c r="E66" s="89">
        <f>[1]汇总!N50</f>
        <v>400</v>
      </c>
      <c r="F66" s="92">
        <f>[1]汇总!V50</f>
        <v>0.698</v>
      </c>
      <c r="G66" s="92">
        <f>[1]汇总!U50</f>
        <v>1</v>
      </c>
      <c r="H66" s="89">
        <f>[1]汇总!G50</f>
        <v>400</v>
      </c>
      <c r="I66" s="41" t="str">
        <f>[1]汇总!I50</f>
        <v>kg</v>
      </c>
    </row>
    <row r="67" s="65" customFormat="1" ht="20" customHeight="1" spans="1:9">
      <c r="A67" s="39">
        <v>50</v>
      </c>
      <c r="B67" s="40" t="str">
        <f>[1]汇总!E51</f>
        <v>钎头</v>
      </c>
      <c r="C67" s="40" t="str">
        <f>[1]汇总!F51</f>
        <v>Cylindrical bit</v>
      </c>
      <c r="D67" s="88">
        <f>[1]汇总!O51</f>
        <v>38.5</v>
      </c>
      <c r="E67" s="89">
        <f>[1]汇总!N51</f>
        <v>35.3</v>
      </c>
      <c r="F67" s="92">
        <f>[1]汇总!V51</f>
        <v>0.03</v>
      </c>
      <c r="G67" s="92">
        <f>[1]汇总!U51</f>
        <v>2</v>
      </c>
      <c r="H67" s="89">
        <f>[1]汇总!G51</f>
        <v>100</v>
      </c>
      <c r="I67" s="41" t="str">
        <f>[1]汇总!I51</f>
        <v>pc</v>
      </c>
    </row>
    <row r="68" s="65" customFormat="1" ht="20" customHeight="1" spans="1:9">
      <c r="A68" s="39">
        <v>51</v>
      </c>
      <c r="B68" s="40" t="str">
        <f>[1]汇总!E52</f>
        <v>电机</v>
      </c>
      <c r="C68" s="40" t="str">
        <f>[1]汇总!F52</f>
        <v>Motor</v>
      </c>
      <c r="D68" s="88">
        <f>[1]汇总!O52</f>
        <v>265</v>
      </c>
      <c r="E68" s="89">
        <f>[1]汇总!N52</f>
        <v>260</v>
      </c>
      <c r="F68" s="92">
        <f>[1]汇总!V52</f>
        <v>0.368</v>
      </c>
      <c r="G68" s="92">
        <f>[1]汇总!U52</f>
        <v>1</v>
      </c>
      <c r="H68" s="89">
        <f>[1]汇总!G52</f>
        <v>4</v>
      </c>
      <c r="I68" s="41" t="str">
        <f>[1]汇总!I52</f>
        <v>set</v>
      </c>
    </row>
    <row r="69" s="65" customFormat="1" ht="20" customHeight="1" spans="1:9">
      <c r="A69" s="39">
        <v>52</v>
      </c>
      <c r="B69" s="40" t="str">
        <f>[1]汇总!E53</f>
        <v>衬套</v>
      </c>
      <c r="C69" s="40" t="str">
        <f>[1]汇总!F53</f>
        <v>bushing</v>
      </c>
      <c r="D69" s="88">
        <f>[1]汇总!O53</f>
        <v>3.42</v>
      </c>
      <c r="E69" s="89">
        <f>[1]汇总!N53</f>
        <v>3.15</v>
      </c>
      <c r="F69" s="88">
        <f>[1]汇总!V53</f>
        <v>0.81</v>
      </c>
      <c r="G69" s="88">
        <f>[1]汇总!U53</f>
        <v>9</v>
      </c>
      <c r="H69" s="89">
        <f>[1]汇总!G53</f>
        <v>20</v>
      </c>
      <c r="I69" s="41" t="str">
        <f>[1]汇总!I53</f>
        <v>pc</v>
      </c>
    </row>
    <row r="70" s="65" customFormat="1" ht="20" customHeight="1" spans="1:9">
      <c r="A70" s="39">
        <v>53</v>
      </c>
      <c r="B70" s="40" t="str">
        <f>[1]汇总!E54</f>
        <v>元宝螺母</v>
      </c>
      <c r="C70" s="40" t="str">
        <f>[1]汇总!F54</f>
        <v>Ingot nut</v>
      </c>
      <c r="D70" s="88">
        <f>[1]汇总!O54</f>
        <v>2.61</v>
      </c>
      <c r="E70" s="89">
        <f>[1]汇总!N54</f>
        <v>2.4</v>
      </c>
      <c r="F70" s="91"/>
      <c r="G70" s="91"/>
      <c r="H70" s="89">
        <f>[1]汇总!G54</f>
        <v>30</v>
      </c>
      <c r="I70" s="41" t="str">
        <f>[1]汇总!I54</f>
        <v>pc</v>
      </c>
    </row>
    <row r="71" s="65" customFormat="1" ht="20" customHeight="1" spans="1:9">
      <c r="A71" s="39">
        <v>54</v>
      </c>
      <c r="B71" s="40" t="str">
        <f>[1]汇总!E55</f>
        <v>定位销</v>
      </c>
      <c r="C71" s="40" t="str">
        <f>[1]汇总!F55</f>
        <v>Positioning pin</v>
      </c>
      <c r="D71" s="88">
        <f>[1]汇总!O55</f>
        <v>0.54</v>
      </c>
      <c r="E71" s="89">
        <f>[1]汇总!N55</f>
        <v>0.5</v>
      </c>
      <c r="F71" s="91"/>
      <c r="G71" s="91"/>
      <c r="H71" s="89">
        <f>[1]汇总!G55</f>
        <v>60</v>
      </c>
      <c r="I71" s="41" t="str">
        <f>[1]汇总!I55</f>
        <v>pc</v>
      </c>
    </row>
    <row r="72" s="65" customFormat="1" ht="20" customHeight="1" spans="1:9">
      <c r="A72" s="39">
        <v>55</v>
      </c>
      <c r="B72" s="40" t="str">
        <f>[1]汇总!E56</f>
        <v>镐柄弹簧</v>
      </c>
      <c r="C72" s="40" t="str">
        <f>[1]汇总!F56</f>
        <v>Bristle spring</v>
      </c>
      <c r="D72" s="88">
        <f>[1]汇总!O56</f>
        <v>0.65</v>
      </c>
      <c r="E72" s="89">
        <f>[1]汇总!N56</f>
        <v>0.6</v>
      </c>
      <c r="F72" s="91"/>
      <c r="G72" s="91"/>
      <c r="H72" s="89">
        <f>[1]汇总!G56</f>
        <v>60</v>
      </c>
      <c r="I72" s="41" t="str">
        <f>[1]汇总!I56</f>
        <v>pc</v>
      </c>
    </row>
    <row r="73" s="65" customFormat="1" ht="20" customHeight="1" spans="1:9">
      <c r="A73" s="39">
        <v>56</v>
      </c>
      <c r="B73" s="40" t="str">
        <f>[1]汇总!E57</f>
        <v>开关弹簧及钢球</v>
      </c>
      <c r="C73" s="40" t="str">
        <f>[1]汇总!F57</f>
        <v>Switch spring and steel ball</v>
      </c>
      <c r="D73" s="88">
        <f>[1]汇总!O57</f>
        <v>1.47</v>
      </c>
      <c r="E73" s="89">
        <f>[1]汇总!N57</f>
        <v>1.35</v>
      </c>
      <c r="F73" s="91"/>
      <c r="G73" s="91"/>
      <c r="H73" s="89">
        <f>[1]汇总!G57</f>
        <v>30</v>
      </c>
      <c r="I73" s="41" t="str">
        <f>[1]汇总!I57</f>
        <v>pc</v>
      </c>
    </row>
    <row r="74" s="65" customFormat="1" ht="20" customHeight="1" spans="1:9">
      <c r="A74" s="39">
        <v>57</v>
      </c>
      <c r="B74" s="40" t="str">
        <f>[1]汇总!E58</f>
        <v>头部弹簧</v>
      </c>
      <c r="C74" s="40" t="str">
        <f>[1]汇总!F58</f>
        <v>Head spring</v>
      </c>
      <c r="D74" s="88">
        <f>[1]汇总!O58</f>
        <v>25</v>
      </c>
      <c r="E74" s="89">
        <f>[1]汇总!N58</f>
        <v>23</v>
      </c>
      <c r="F74" s="91"/>
      <c r="G74" s="91"/>
      <c r="H74" s="89">
        <f>[1]汇总!G58</f>
        <v>60</v>
      </c>
      <c r="I74" s="41" t="str">
        <f>[1]汇总!I58</f>
        <v>pc</v>
      </c>
    </row>
    <row r="75" s="65" customFormat="1" ht="20" customHeight="1" spans="1:9">
      <c r="A75" s="39">
        <v>58</v>
      </c>
      <c r="B75" s="40" t="str">
        <f>[1]汇总!E59</f>
        <v>阻塞阀弹簧</v>
      </c>
      <c r="C75" s="40" t="str">
        <f>[1]汇总!F59</f>
        <v>Blocking valve spring</v>
      </c>
      <c r="D75" s="88">
        <f>[1]汇总!O59</f>
        <v>0.11</v>
      </c>
      <c r="E75" s="89">
        <f>[1]汇总!N59</f>
        <v>0.1</v>
      </c>
      <c r="F75" s="91"/>
      <c r="G75" s="91"/>
      <c r="H75" s="89">
        <f>[1]汇总!G59</f>
        <v>60</v>
      </c>
      <c r="I75" s="41" t="str">
        <f>[1]汇总!I59</f>
        <v>pc</v>
      </c>
    </row>
    <row r="76" s="65" customFormat="1" ht="20" customHeight="1" spans="1:9">
      <c r="A76" s="39">
        <v>59</v>
      </c>
      <c r="B76" s="40" t="str">
        <f>[1]汇总!E60</f>
        <v>镐柄</v>
      </c>
      <c r="C76" s="40" t="str">
        <f>[1]汇总!F60</f>
        <v>Broomstick</v>
      </c>
      <c r="D76" s="88">
        <f>[1]汇总!O60</f>
        <v>1.9</v>
      </c>
      <c r="E76" s="89">
        <f>[1]汇总!N60</f>
        <v>1.75</v>
      </c>
      <c r="F76" s="91"/>
      <c r="G76" s="91"/>
      <c r="H76" s="89">
        <f>[1]汇总!G60</f>
        <v>3</v>
      </c>
      <c r="I76" s="41" t="str">
        <f>[1]汇总!I60</f>
        <v>pc</v>
      </c>
    </row>
    <row r="77" s="65" customFormat="1" ht="20" customHeight="1" spans="1:9">
      <c r="A77" s="39">
        <v>60</v>
      </c>
      <c r="B77" s="40" t="str">
        <f>[1]汇总!E61</f>
        <v>挡尘板</v>
      </c>
      <c r="C77" s="40" t="str">
        <f>[1]汇总!F61</f>
        <v>Dust baffle</v>
      </c>
      <c r="D77" s="88">
        <f>[1]汇总!O61</f>
        <v>2.94</v>
      </c>
      <c r="E77" s="89">
        <f>[1]汇总!N61</f>
        <v>2.7</v>
      </c>
      <c r="F77" s="91"/>
      <c r="G77" s="91"/>
      <c r="H77" s="89">
        <f>[1]汇总!G61</f>
        <v>20</v>
      </c>
      <c r="I77" s="41" t="str">
        <f>[1]汇总!I61</f>
        <v>pc</v>
      </c>
    </row>
    <row r="78" s="65" customFormat="1" ht="20" customHeight="1" spans="1:9">
      <c r="A78" s="39">
        <v>61</v>
      </c>
      <c r="B78" s="40" t="str">
        <f>[1]汇总!E62</f>
        <v>阀</v>
      </c>
      <c r="C78" s="40" t="str">
        <f>[1]汇总!F62</f>
        <v>valve</v>
      </c>
      <c r="D78" s="88">
        <f>[1]汇总!O62</f>
        <v>17.39</v>
      </c>
      <c r="E78" s="89">
        <f>[1]汇总!N62</f>
        <v>16</v>
      </c>
      <c r="F78" s="91"/>
      <c r="G78" s="91"/>
      <c r="H78" s="89">
        <f>[1]汇总!G62</f>
        <v>30</v>
      </c>
      <c r="I78" s="41" t="str">
        <f>[1]汇总!I62</f>
        <v>pc</v>
      </c>
    </row>
    <row r="79" s="65" customFormat="1" ht="20" customHeight="1" spans="1:9">
      <c r="A79" s="39">
        <v>62</v>
      </c>
      <c r="B79" s="40" t="str">
        <f>[1]汇总!E63</f>
        <v>阀柜</v>
      </c>
      <c r="C79" s="40" t="str">
        <f>[1]汇总!F63</f>
        <v>Valve cabinet</v>
      </c>
      <c r="D79" s="88">
        <f>[1]汇总!O63</f>
        <v>17.39</v>
      </c>
      <c r="E79" s="89">
        <f>[1]汇总!N63</f>
        <v>16</v>
      </c>
      <c r="F79" s="91"/>
      <c r="G79" s="91"/>
      <c r="H79" s="89">
        <f>[1]汇总!G63</f>
        <v>30</v>
      </c>
      <c r="I79" s="41" t="str">
        <f>[1]汇总!I63</f>
        <v>pc</v>
      </c>
    </row>
    <row r="80" s="65" customFormat="1" ht="20" customHeight="1" spans="1:9">
      <c r="A80" s="39">
        <v>63</v>
      </c>
      <c r="B80" s="40" t="str">
        <f>[1]汇总!E64</f>
        <v>翼形十字轴</v>
      </c>
      <c r="C80" s="40" t="str">
        <f>[1]汇总!F64</f>
        <v>Wing-shaped cross shaft</v>
      </c>
      <c r="D80" s="88">
        <f>[1]汇总!O64</f>
        <v>0.54</v>
      </c>
      <c r="E80" s="89">
        <f>[1]汇总!N64</f>
        <v>0.5</v>
      </c>
      <c r="F80" s="91"/>
      <c r="G80" s="91"/>
      <c r="H80" s="89">
        <f>[1]汇总!G64</f>
        <v>10</v>
      </c>
      <c r="I80" s="41" t="str">
        <f>[1]汇总!I64</f>
        <v>pc</v>
      </c>
    </row>
    <row r="81" s="65" customFormat="1" ht="20" customHeight="1" spans="1:9">
      <c r="A81" s="39">
        <v>64</v>
      </c>
      <c r="B81" s="40" t="str">
        <f>[1]汇总!E65</f>
        <v>风镐钎</v>
      </c>
      <c r="C81" s="40" t="str">
        <f>[1]汇总!F65</f>
        <v>Wind brazing</v>
      </c>
      <c r="D81" s="88">
        <f>[1]汇总!O65</f>
        <v>33.7</v>
      </c>
      <c r="E81" s="89">
        <f>[1]汇总!N65</f>
        <v>55</v>
      </c>
      <c r="F81" s="91"/>
      <c r="G81" s="91"/>
      <c r="H81" s="89">
        <f>[1]汇总!G65</f>
        <v>30</v>
      </c>
      <c r="I81" s="41" t="str">
        <f>[1]汇总!I65</f>
        <v>pc</v>
      </c>
    </row>
    <row r="82" s="65" customFormat="1" ht="20" customHeight="1" spans="1:9">
      <c r="A82" s="39">
        <v>65</v>
      </c>
      <c r="B82" s="40" t="str">
        <f>[1]汇总!E66</f>
        <v>风管接头</v>
      </c>
      <c r="C82" s="40" t="str">
        <f>[1]汇总!F66</f>
        <v>Duct joint</v>
      </c>
      <c r="D82" s="88">
        <f>[1]汇总!O66</f>
        <v>2.72</v>
      </c>
      <c r="E82" s="89">
        <f>[1]汇总!N66</f>
        <v>2.5</v>
      </c>
      <c r="F82" s="91"/>
      <c r="G82" s="91"/>
      <c r="H82" s="89">
        <f>[1]汇总!G66</f>
        <v>30</v>
      </c>
      <c r="I82" s="41" t="str">
        <f>[1]汇总!I66</f>
        <v>pc</v>
      </c>
    </row>
    <row r="83" s="65" customFormat="1" ht="20" customHeight="1" spans="1:9">
      <c r="A83" s="39">
        <v>66</v>
      </c>
      <c r="B83" s="40" t="str">
        <f>[1]汇总!E67</f>
        <v>缸体</v>
      </c>
      <c r="C83" s="40" t="str">
        <f>[1]汇总!F67</f>
        <v>Cylinder</v>
      </c>
      <c r="D83" s="88">
        <f>[1]汇总!O67</f>
        <v>54.41</v>
      </c>
      <c r="E83" s="89">
        <f>[1]汇总!N67</f>
        <v>88.8</v>
      </c>
      <c r="F83" s="91"/>
      <c r="G83" s="91"/>
      <c r="H83" s="89">
        <f>[1]汇总!G67</f>
        <v>20</v>
      </c>
      <c r="I83" s="41" t="str">
        <f>[1]汇总!I67</f>
        <v>pc</v>
      </c>
    </row>
    <row r="84" s="65" customFormat="1" ht="20" customHeight="1" spans="1:9">
      <c r="A84" s="39">
        <v>67</v>
      </c>
      <c r="B84" s="40" t="str">
        <f>[1]汇总!E68</f>
        <v>风镐</v>
      </c>
      <c r="C84" s="40" t="str">
        <f>[1]汇总!F68</f>
        <v>Pneumatic pick</v>
      </c>
      <c r="D84" s="88">
        <f>[1]汇总!O68</f>
        <v>18.38</v>
      </c>
      <c r="E84" s="89">
        <f>[1]汇总!N68</f>
        <v>30</v>
      </c>
      <c r="F84" s="91"/>
      <c r="G84" s="91"/>
      <c r="H84" s="89">
        <f>[1]汇总!G68</f>
        <v>3</v>
      </c>
      <c r="I84" s="41" t="str">
        <f>[1]汇总!I68</f>
        <v>pc</v>
      </c>
    </row>
    <row r="85" s="65" customFormat="1" ht="20" customHeight="1" spans="1:9">
      <c r="A85" s="39">
        <v>68</v>
      </c>
      <c r="B85" s="40" t="str">
        <f>[1]汇总!E69</f>
        <v>锤体</v>
      </c>
      <c r="C85" s="40" t="str">
        <f>[1]汇总!F69</f>
        <v>Hammer body</v>
      </c>
      <c r="D85" s="88">
        <f>[1]汇总!O69</f>
        <v>29.35</v>
      </c>
      <c r="E85" s="89">
        <f>[1]汇总!N69</f>
        <v>27</v>
      </c>
      <c r="F85" s="91"/>
      <c r="G85" s="91"/>
      <c r="H85" s="89">
        <f>[1]汇总!G69</f>
        <v>30</v>
      </c>
      <c r="I85" s="41" t="str">
        <f>[1]汇总!I69</f>
        <v>pc</v>
      </c>
    </row>
    <row r="86" s="65" customFormat="1" ht="20" customHeight="1" spans="1:9">
      <c r="A86" s="39">
        <v>69</v>
      </c>
      <c r="B86" s="40" t="str">
        <f>[1]汇总!E70</f>
        <v>导气罩</v>
      </c>
      <c r="C86" s="40" t="str">
        <f>[1]汇总!F70</f>
        <v>Air duct</v>
      </c>
      <c r="D86" s="88">
        <f>[1]汇总!O70</f>
        <v>1.47</v>
      </c>
      <c r="E86" s="89">
        <f>[1]汇总!N70</f>
        <v>1.35</v>
      </c>
      <c r="F86" s="91"/>
      <c r="G86" s="91"/>
      <c r="H86" s="89">
        <f>[1]汇总!G70</f>
        <v>10</v>
      </c>
      <c r="I86" s="41" t="str">
        <f>[1]汇总!I70</f>
        <v>pc</v>
      </c>
    </row>
    <row r="87" s="65" customFormat="1" ht="20" customHeight="1" spans="1:9">
      <c r="A87" s="39">
        <v>70</v>
      </c>
      <c r="B87" s="40" t="str">
        <f>[1]汇总!E71</f>
        <v>垫板</v>
      </c>
      <c r="C87" s="40" t="str">
        <f>[1]汇总!F71</f>
        <v>Pad</v>
      </c>
      <c r="D87" s="88">
        <f>[1]汇总!O71</f>
        <v>2.5</v>
      </c>
      <c r="E87" s="89">
        <f>[1]汇总!N71</f>
        <v>2.3</v>
      </c>
      <c r="F87" s="91"/>
      <c r="G87" s="91"/>
      <c r="H87" s="89">
        <f>[1]汇总!G71</f>
        <v>20</v>
      </c>
      <c r="I87" s="41" t="str">
        <f>[1]汇总!I71</f>
        <v>pc</v>
      </c>
    </row>
    <row r="88" s="65" customFormat="1" ht="20" customHeight="1" spans="1:9">
      <c r="A88" s="39">
        <v>71</v>
      </c>
      <c r="B88" s="40" t="str">
        <f>[1]汇总!E72</f>
        <v>阀柜垫板</v>
      </c>
      <c r="C88" s="40" t="str">
        <f>[1]汇总!F72</f>
        <v>Valve cabinet backing plate</v>
      </c>
      <c r="D88" s="88">
        <f>[1]汇总!O72</f>
        <v>3.7</v>
      </c>
      <c r="E88" s="89">
        <f>[1]汇总!N72</f>
        <v>3.4</v>
      </c>
      <c r="F88" s="91"/>
      <c r="G88" s="91"/>
      <c r="H88" s="89">
        <f>[1]汇总!G72</f>
        <v>30</v>
      </c>
      <c r="I88" s="41" t="str">
        <f>[1]汇总!I72</f>
        <v>pc</v>
      </c>
    </row>
    <row r="89" s="65" customFormat="1" ht="20" customHeight="1" spans="1:9">
      <c r="A89" s="39">
        <v>72</v>
      </c>
      <c r="B89" s="40" t="str">
        <f>[1]汇总!E73</f>
        <v>风镐提把</v>
      </c>
      <c r="C89" s="40" t="str">
        <f>[1]汇总!F73</f>
        <v>Pneumatic pick handle</v>
      </c>
      <c r="D89" s="88">
        <f>[1]汇总!O73</f>
        <v>3.15</v>
      </c>
      <c r="E89" s="89">
        <f>[1]汇总!N73</f>
        <v>2.9</v>
      </c>
      <c r="F89" s="91"/>
      <c r="G89" s="91"/>
      <c r="H89" s="89">
        <f>[1]汇总!G73</f>
        <v>5</v>
      </c>
      <c r="I89" s="41" t="str">
        <f>[1]汇总!I73</f>
        <v>pc</v>
      </c>
    </row>
    <row r="90" s="65" customFormat="1" ht="20" customHeight="1" spans="1:9">
      <c r="A90" s="39">
        <v>73</v>
      </c>
      <c r="B90" s="40" t="str">
        <f>[1]汇总!E74</f>
        <v>镐体</v>
      </c>
      <c r="C90" s="40" t="str">
        <f>[1]汇总!F74</f>
        <v>Pickaxe body</v>
      </c>
      <c r="D90" s="88">
        <f>[1]汇总!O74</f>
        <v>27.21</v>
      </c>
      <c r="E90" s="89">
        <f>[1]汇总!N74</f>
        <v>44.4</v>
      </c>
      <c r="F90" s="91"/>
      <c r="G90" s="91"/>
      <c r="H90" s="89">
        <f>[1]汇总!G74</f>
        <v>10</v>
      </c>
      <c r="I90" s="41" t="str">
        <f>[1]汇总!I74</f>
        <v>pc</v>
      </c>
    </row>
    <row r="91" s="65" customFormat="1" ht="20" customHeight="1" spans="1:9">
      <c r="A91" s="39">
        <v>74</v>
      </c>
      <c r="B91" s="40" t="str">
        <f>[1]汇总!E75</f>
        <v>固定缸套</v>
      </c>
      <c r="C91" s="40" t="str">
        <f>[1]汇总!F75</f>
        <v>Fixed cylinder liner</v>
      </c>
      <c r="D91" s="88">
        <f>[1]汇总!O75</f>
        <v>1.74</v>
      </c>
      <c r="E91" s="89">
        <f>[1]汇总!N75</f>
        <v>1.6</v>
      </c>
      <c r="F91" s="91"/>
      <c r="G91" s="91"/>
      <c r="H91" s="89">
        <f>[1]汇总!G75</f>
        <v>10</v>
      </c>
      <c r="I91" s="41" t="str">
        <f>[1]汇总!I75</f>
        <v>pc</v>
      </c>
    </row>
    <row r="92" s="65" customFormat="1" ht="20" customHeight="1" spans="1:9">
      <c r="A92" s="39">
        <v>75</v>
      </c>
      <c r="B92" s="40" t="str">
        <f>[1]汇总!E76</f>
        <v>联接管</v>
      </c>
      <c r="C92" s="40" t="str">
        <f>[1]汇总!F76</f>
        <v>Connecting pipe</v>
      </c>
      <c r="D92" s="88">
        <f>[1]汇总!O76</f>
        <v>1.96</v>
      </c>
      <c r="E92" s="89">
        <f>[1]汇总!N76</f>
        <v>1.8</v>
      </c>
      <c r="F92" s="91"/>
      <c r="G92" s="91"/>
      <c r="H92" s="89">
        <f>[1]汇总!G76</f>
        <v>10</v>
      </c>
      <c r="I92" s="41" t="str">
        <f>[1]汇总!I76</f>
        <v>pc</v>
      </c>
    </row>
    <row r="93" s="65" customFormat="1" ht="20" customHeight="1" spans="1:9">
      <c r="A93" s="39">
        <v>76</v>
      </c>
      <c r="B93" s="40" t="str">
        <f>[1]汇总!E77</f>
        <v>联接管垫圈</v>
      </c>
      <c r="C93" s="40" t="str">
        <f>[1]汇总!F77</f>
        <v>Connection pipe gasket</v>
      </c>
      <c r="D93" s="88">
        <f>[1]汇总!O77</f>
        <v>0.33</v>
      </c>
      <c r="E93" s="89">
        <f>[1]汇总!N77</f>
        <v>0.3</v>
      </c>
      <c r="F93" s="91"/>
      <c r="G93" s="91"/>
      <c r="H93" s="89">
        <f>[1]汇总!G77</f>
        <v>10</v>
      </c>
      <c r="I93" s="41" t="str">
        <f>[1]汇总!I77</f>
        <v>pc</v>
      </c>
    </row>
    <row r="94" s="65" customFormat="1" ht="20" customHeight="1" spans="1:9">
      <c r="A94" s="39">
        <v>77</v>
      </c>
      <c r="B94" s="40" t="str">
        <f>[1]汇总!E78</f>
        <v>联接套</v>
      </c>
      <c r="C94" s="40" t="str">
        <f>[1]汇总!F78</f>
        <v>Connection sleeve</v>
      </c>
      <c r="D94" s="88">
        <f>[1]汇总!O78</f>
        <v>13.3</v>
      </c>
      <c r="E94" s="89">
        <f>[1]汇总!N78</f>
        <v>21.7</v>
      </c>
      <c r="F94" s="91"/>
      <c r="G94" s="91"/>
      <c r="H94" s="89">
        <f>[1]汇总!G78</f>
        <v>10</v>
      </c>
      <c r="I94" s="41" t="str">
        <f>[1]汇总!I78</f>
        <v>pc</v>
      </c>
    </row>
    <row r="95" s="65" customFormat="1" ht="20" customHeight="1" spans="1:9">
      <c r="A95" s="39">
        <v>78</v>
      </c>
      <c r="B95" s="40" t="str">
        <f>[1]汇总!E79</f>
        <v>钎套</v>
      </c>
      <c r="C95" s="40" t="str">
        <f>[1]汇总!F79</f>
        <v>Drill sleeve</v>
      </c>
      <c r="D95" s="88">
        <f>[1]汇总!O79</f>
        <v>1.74</v>
      </c>
      <c r="E95" s="89">
        <f>[1]汇总!N79</f>
        <v>1.6</v>
      </c>
      <c r="F95" s="91"/>
      <c r="G95" s="91"/>
      <c r="H95" s="89">
        <f>[1]汇总!G79</f>
        <v>10</v>
      </c>
      <c r="I95" s="41" t="str">
        <f>[1]汇总!I79</f>
        <v>pc</v>
      </c>
    </row>
    <row r="96" s="65" customFormat="1" ht="20" customHeight="1" spans="1:9">
      <c r="A96" s="39">
        <v>79</v>
      </c>
      <c r="B96" s="40" t="str">
        <f>[1]汇总!E80</f>
        <v>阻塞阀</v>
      </c>
      <c r="C96" s="40" t="str">
        <f>[1]汇总!F80</f>
        <v>Blocking valve</v>
      </c>
      <c r="D96" s="88">
        <f>[1]汇总!O80</f>
        <v>1.09</v>
      </c>
      <c r="E96" s="89">
        <f>[1]汇总!N80</f>
        <v>1</v>
      </c>
      <c r="F96" s="91"/>
      <c r="G96" s="91"/>
      <c r="H96" s="89">
        <f>[1]汇总!G80</f>
        <v>20</v>
      </c>
      <c r="I96" s="41" t="str">
        <f>[1]汇总!I80</f>
        <v>pc</v>
      </c>
    </row>
    <row r="97" s="65" customFormat="1" ht="20" customHeight="1" spans="1:9">
      <c r="A97" s="39">
        <v>80</v>
      </c>
      <c r="B97" s="40" t="str">
        <f>[1]汇总!E81</f>
        <v>阻塞阀套</v>
      </c>
      <c r="C97" s="40" t="str">
        <f>[1]汇总!F81</f>
        <v>Blocking valve sleeve</v>
      </c>
      <c r="D97" s="88">
        <f>[1]汇总!O81</f>
        <v>47.29</v>
      </c>
      <c r="E97" s="89">
        <f>[1]汇总!N81</f>
        <v>43.5</v>
      </c>
      <c r="F97" s="91"/>
      <c r="G97" s="91"/>
      <c r="H97" s="89">
        <f>[1]汇总!G81</f>
        <v>20</v>
      </c>
      <c r="I97" s="41" t="str">
        <f>[1]汇总!I81</f>
        <v>pc</v>
      </c>
    </row>
    <row r="98" s="65" customFormat="1" ht="20" customHeight="1" spans="1:9">
      <c r="A98" s="39">
        <v>81</v>
      </c>
      <c r="B98" s="40" t="str">
        <f>[1]汇总!E82</f>
        <v>防水灯口</v>
      </c>
      <c r="C98" s="40" t="str">
        <f>[1]汇总!F82</f>
        <v>Waterproof lamp head (plastic)</v>
      </c>
      <c r="D98" s="88">
        <f>[1]汇总!O82</f>
        <v>75</v>
      </c>
      <c r="E98" s="89">
        <f>[1]汇总!N82</f>
        <v>72</v>
      </c>
      <c r="F98" s="91"/>
      <c r="G98" s="91"/>
      <c r="H98" s="89">
        <f>[1]汇总!G82</f>
        <v>1000</v>
      </c>
      <c r="I98" s="41" t="str">
        <f>[1]汇总!I82</f>
        <v>pc</v>
      </c>
    </row>
    <row r="99" s="65" customFormat="1" ht="20" customHeight="1" spans="1:9">
      <c r="A99" s="39">
        <v>82</v>
      </c>
      <c r="B99" s="40" t="str">
        <f>[1]汇总!E83</f>
        <v>绝缘支柱</v>
      </c>
      <c r="C99" s="40" t="str">
        <f>[1]汇总!F83</f>
        <v>Insulated pillar</v>
      </c>
      <c r="D99" s="88">
        <f>[1]汇总!O83</f>
        <v>195</v>
      </c>
      <c r="E99" s="89">
        <f>[1]汇总!N83</f>
        <v>187.5</v>
      </c>
      <c r="F99" s="90"/>
      <c r="G99" s="90"/>
      <c r="H99" s="89">
        <f>[1]汇总!G83</f>
        <v>600</v>
      </c>
      <c r="I99" s="41" t="str">
        <f>[1]汇总!I83</f>
        <v>pc</v>
      </c>
    </row>
    <row r="100" s="65" customFormat="1" ht="20" customHeight="1" spans="1:9">
      <c r="A100" s="39">
        <v>83</v>
      </c>
      <c r="B100" s="40" t="str">
        <f>[1]汇总!E84</f>
        <v>电缆挂钩</v>
      </c>
      <c r="C100" s="40" t="str">
        <f>[1]汇总!F84</f>
        <v>Cable hook</v>
      </c>
      <c r="D100" s="88">
        <f>[1]汇总!O84</f>
        <v>300</v>
      </c>
      <c r="E100" s="89">
        <f>[1]汇总!N84</f>
        <v>277.5</v>
      </c>
      <c r="F100" s="92">
        <f>[1]汇总!V84</f>
        <v>1.5</v>
      </c>
      <c r="G100" s="92">
        <f>[1]汇总!U84</f>
        <v>1</v>
      </c>
      <c r="H100" s="89">
        <f>[1]汇总!G84</f>
        <v>2000</v>
      </c>
      <c r="I100" s="41" t="str">
        <f>[1]汇总!I84</f>
        <v>pc</v>
      </c>
    </row>
    <row r="101" s="65" customFormat="1" ht="20" customHeight="1" spans="1:9">
      <c r="A101" s="39">
        <v>84</v>
      </c>
      <c r="B101" s="40" t="str">
        <f>[1]汇总!E85</f>
        <v>法兰闸阀</v>
      </c>
      <c r="C101" s="40" t="str">
        <f>[1]汇总!F85</f>
        <v>Flange gate valve</v>
      </c>
      <c r="D101" s="88">
        <f>[1]汇总!O85</f>
        <v>1330</v>
      </c>
      <c r="E101" s="89">
        <f>[1]汇总!N85</f>
        <v>1250</v>
      </c>
      <c r="F101" s="92">
        <f>[1]汇总!V85</f>
        <v>1.85</v>
      </c>
      <c r="G101" s="92">
        <f>[1]汇总!U85</f>
        <v>2</v>
      </c>
      <c r="H101" s="89">
        <f>[1]汇总!G85</f>
        <v>20</v>
      </c>
      <c r="I101" s="41" t="str">
        <f>[1]汇总!I85</f>
        <v>pc</v>
      </c>
    </row>
    <row r="102" s="65" customFormat="1" ht="20" customHeight="1" spans="1:9">
      <c r="A102" s="39">
        <v>85</v>
      </c>
      <c r="B102" s="40" t="str">
        <f>[1]汇总!E86</f>
        <v>抓斗配气阀</v>
      </c>
      <c r="C102" s="40" t="str">
        <f>[1]汇总!F86</f>
        <v>Grab valve</v>
      </c>
      <c r="D102" s="88">
        <f>[1]汇总!O86</f>
        <v>13</v>
      </c>
      <c r="E102" s="89">
        <f>[1]汇总!N86</f>
        <v>8.5</v>
      </c>
      <c r="F102" s="88">
        <f>[1]汇总!V86</f>
        <v>0.16</v>
      </c>
      <c r="G102" s="88">
        <f>[1]汇总!U86</f>
        <v>3</v>
      </c>
      <c r="H102" s="89">
        <f>[1]汇总!G86</f>
        <v>2</v>
      </c>
      <c r="I102" s="41" t="str">
        <f>[1]汇总!I86</f>
        <v>pc</v>
      </c>
    </row>
    <row r="103" s="65" customFormat="1" ht="20" customHeight="1" spans="1:9">
      <c r="A103" s="39">
        <v>86</v>
      </c>
      <c r="B103" s="40" t="str">
        <f>[1]汇总!E87</f>
        <v>回转减速机</v>
      </c>
      <c r="C103" s="40" t="str">
        <f>[1]汇总!F87</f>
        <v>Rotary reducer</v>
      </c>
      <c r="D103" s="88">
        <f>[1]汇总!O87</f>
        <v>150.4</v>
      </c>
      <c r="E103" s="89">
        <f>[1]汇总!N87</f>
        <v>130</v>
      </c>
      <c r="F103" s="90"/>
      <c r="G103" s="90"/>
      <c r="H103" s="89">
        <f>[1]汇总!G87</f>
        <v>2</v>
      </c>
      <c r="I103" s="41" t="str">
        <f>[1]汇总!I87</f>
        <v>pc</v>
      </c>
    </row>
    <row r="104" s="65" customFormat="1" ht="20" customHeight="1" spans="1:9">
      <c r="A104" s="39">
        <v>87</v>
      </c>
      <c r="B104" s="40" t="str">
        <f>[1]汇总!E88</f>
        <v>混凝土喷浆机</v>
      </c>
      <c r="C104" s="40" t="str">
        <f>[1]汇总!F88</f>
        <v>Concrete shotcrete machine</v>
      </c>
      <c r="D104" s="88">
        <f>[1]汇总!O88</f>
        <v>2400</v>
      </c>
      <c r="E104" s="89">
        <f>[1]汇总!N88</f>
        <v>2280</v>
      </c>
      <c r="F104" s="92">
        <f>[1]汇总!V88</f>
        <v>3.56</v>
      </c>
      <c r="G104" s="92">
        <f>[1]汇总!U88</f>
        <v>4</v>
      </c>
      <c r="H104" s="89">
        <f>[1]汇总!G88</f>
        <v>4</v>
      </c>
      <c r="I104" s="41" t="str">
        <f>[1]汇总!I88</f>
        <v>set</v>
      </c>
    </row>
    <row r="105" s="65" customFormat="1" ht="20" customHeight="1" spans="1:9">
      <c r="A105" s="39">
        <v>88</v>
      </c>
      <c r="B105" s="40" t="str">
        <f>[1]汇总!E89</f>
        <v>变压器</v>
      </c>
      <c r="C105" s="40" t="str">
        <f>[1]汇总!F89</f>
        <v>transformer</v>
      </c>
      <c r="D105" s="88">
        <f>[1]汇总!O89</f>
        <v>7600</v>
      </c>
      <c r="E105" s="89">
        <f>[1]汇总!N89</f>
        <v>7200</v>
      </c>
      <c r="F105" s="88">
        <f>[1]汇总!V89</f>
        <v>39.26</v>
      </c>
      <c r="G105" s="88">
        <f>[1]汇总!U89</f>
        <v>10</v>
      </c>
      <c r="H105" s="89">
        <f>[1]汇总!G89</f>
        <v>4</v>
      </c>
      <c r="I105" s="41" t="str">
        <f>[1]汇总!I89</f>
        <v>set</v>
      </c>
    </row>
    <row r="106" s="65" customFormat="1" ht="20" customHeight="1" spans="1:9">
      <c r="A106" s="39">
        <v>89</v>
      </c>
      <c r="B106" s="40" t="str">
        <f>[1]汇总!E90</f>
        <v>变压器</v>
      </c>
      <c r="C106" s="40" t="str">
        <f>[1]汇总!F90</f>
        <v>transformer</v>
      </c>
      <c r="D106" s="88">
        <f>[1]汇总!O90</f>
        <v>6800</v>
      </c>
      <c r="E106" s="89">
        <f>[1]汇总!N90</f>
        <v>6400</v>
      </c>
      <c r="F106" s="91"/>
      <c r="G106" s="91"/>
      <c r="H106" s="89">
        <f>[1]汇总!G90</f>
        <v>4</v>
      </c>
      <c r="I106" s="41" t="str">
        <f>[1]汇总!I90</f>
        <v>set</v>
      </c>
    </row>
    <row r="107" s="65" customFormat="1" ht="20" customHeight="1" spans="1:9">
      <c r="A107" s="39">
        <v>90</v>
      </c>
      <c r="B107" s="40" t="str">
        <f>[1]汇总!E91</f>
        <v>变压器</v>
      </c>
      <c r="C107" s="40" t="str">
        <f>[1]汇总!F91</f>
        <v>transformer</v>
      </c>
      <c r="D107" s="88">
        <f>[1]汇总!O91</f>
        <v>2550</v>
      </c>
      <c r="E107" s="89">
        <f>[1]汇总!N91</f>
        <v>2450</v>
      </c>
      <c r="F107" s="91"/>
      <c r="G107" s="91"/>
      <c r="H107" s="89">
        <f>[1]汇总!G91</f>
        <v>1</v>
      </c>
      <c r="I107" s="41" t="str">
        <f>[1]汇总!I91</f>
        <v>set</v>
      </c>
    </row>
    <row r="108" s="65" customFormat="1" ht="20" customHeight="1" spans="1:9">
      <c r="A108" s="39">
        <v>91</v>
      </c>
      <c r="B108" s="40" t="str">
        <f>[1]汇总!E92</f>
        <v>变压器</v>
      </c>
      <c r="C108" s="40" t="str">
        <f>[1]汇总!F92</f>
        <v>transformer</v>
      </c>
      <c r="D108" s="88">
        <f>[1]汇总!O92</f>
        <v>3000</v>
      </c>
      <c r="E108" s="89">
        <f>[1]汇总!N92</f>
        <v>2900</v>
      </c>
      <c r="F108" s="90"/>
      <c r="G108" s="90"/>
      <c r="H108" s="89">
        <f>[1]汇总!G92</f>
        <v>1</v>
      </c>
      <c r="I108" s="41" t="str">
        <f>[1]汇总!I92</f>
        <v>set</v>
      </c>
    </row>
    <row r="109" s="65" customFormat="1" ht="20" customHeight="1" spans="1:9">
      <c r="A109" s="39">
        <v>92</v>
      </c>
      <c r="B109" s="40" t="str">
        <f>[1]汇总!E93</f>
        <v>局部通风机</v>
      </c>
      <c r="C109" s="40" t="str">
        <f>[1]汇总!F93</f>
        <v>local fan</v>
      </c>
      <c r="D109" s="88">
        <f>[1]汇总!O93</f>
        <v>880</v>
      </c>
      <c r="E109" s="89">
        <f>[1]汇总!N93</f>
        <v>800</v>
      </c>
      <c r="F109" s="92">
        <f>[1]汇总!V93</f>
        <v>7.92</v>
      </c>
      <c r="G109" s="92">
        <f>[1]汇总!U93</f>
        <v>4</v>
      </c>
      <c r="H109" s="89">
        <f>[1]汇总!G93</f>
        <v>4</v>
      </c>
      <c r="I109" s="41" t="str">
        <f>[1]汇总!I93</f>
        <v>set</v>
      </c>
    </row>
    <row r="110" s="65" customFormat="1" ht="20" customHeight="1" spans="1:9">
      <c r="A110" s="39">
        <v>93</v>
      </c>
      <c r="B110" s="40" t="str">
        <f>[1]汇总!E94</f>
        <v>局部通风机</v>
      </c>
      <c r="C110" s="40" t="str">
        <f>[1]汇总!F94</f>
        <v>local fan</v>
      </c>
      <c r="D110" s="88">
        <f>[1]汇总!O94</f>
        <v>1800</v>
      </c>
      <c r="E110" s="89">
        <f>[1]汇总!N94</f>
        <v>1600</v>
      </c>
      <c r="F110" s="92">
        <f>[1]汇总!V94</f>
        <v>8.9585</v>
      </c>
      <c r="G110" s="92">
        <f>[1]汇总!U94</f>
        <v>4</v>
      </c>
      <c r="H110" s="89">
        <f>[1]汇总!G94</f>
        <v>4</v>
      </c>
      <c r="I110" s="41" t="str">
        <f>[1]汇总!I94</f>
        <v>set</v>
      </c>
    </row>
    <row r="111" s="65" customFormat="1" ht="20" customHeight="1" spans="1:9">
      <c r="A111" s="39">
        <v>94</v>
      </c>
      <c r="B111" s="40" t="str">
        <f>[1]汇总!E95</f>
        <v>注浆泵</v>
      </c>
      <c r="C111" s="40" t="str">
        <f>[1]汇总!F95</f>
        <v>grouting pump</v>
      </c>
      <c r="D111" s="88">
        <f>[1]汇总!O95</f>
        <v>650</v>
      </c>
      <c r="E111" s="89">
        <f>[1]汇总!N95</f>
        <v>600</v>
      </c>
      <c r="F111" s="92">
        <f>[1]汇总!V95</f>
        <v>2.43</v>
      </c>
      <c r="G111" s="92">
        <f>[1]汇总!U95</f>
        <v>1</v>
      </c>
      <c r="H111" s="89">
        <f>[1]汇总!G95</f>
        <v>1</v>
      </c>
      <c r="I111" s="41" t="str">
        <f>[1]汇总!I95</f>
        <v>set</v>
      </c>
    </row>
    <row r="112" s="65" customFormat="1" ht="20" customHeight="1" spans="1:9">
      <c r="A112" s="39">
        <v>95</v>
      </c>
      <c r="B112" s="40" t="str">
        <f>[1]汇总!E96</f>
        <v>高压电缆</v>
      </c>
      <c r="C112" s="40" t="str">
        <f>[1]汇总!F96</f>
        <v>Cross-linked PVC high voltage cable</v>
      </c>
      <c r="D112" s="88">
        <f>[1]汇总!O96</f>
        <v>21570</v>
      </c>
      <c r="E112" s="89">
        <f>[1]汇总!N96</f>
        <v>20640</v>
      </c>
      <c r="F112" s="92">
        <f>[1]汇总!V96</f>
        <v>31.104</v>
      </c>
      <c r="G112" s="92">
        <f>[1]汇总!U96</f>
        <v>3</v>
      </c>
      <c r="H112" s="89">
        <f>[1]汇总!G96</f>
        <v>3000</v>
      </c>
      <c r="I112" s="41" t="str">
        <f>[1]汇总!I96</f>
        <v>meter</v>
      </c>
    </row>
    <row r="113" s="65" customFormat="1" ht="20" customHeight="1" spans="1:9">
      <c r="A113" s="39"/>
      <c r="B113" s="40"/>
      <c r="C113" s="40"/>
      <c r="D113" s="89"/>
      <c r="E113" s="89"/>
      <c r="F113" s="92"/>
      <c r="G113" s="92"/>
      <c r="H113" s="89"/>
      <c r="I113" s="41"/>
    </row>
    <row r="114" ht="20" customHeight="1" spans="1:9">
      <c r="A114" s="2"/>
      <c r="B114" s="93"/>
      <c r="C114" s="93"/>
      <c r="D114" s="94"/>
      <c r="E114" s="94"/>
      <c r="F114" s="94"/>
      <c r="G114" s="94"/>
      <c r="H114" s="95"/>
      <c r="I114" s="110"/>
    </row>
    <row r="115" ht="23.55" spans="1:9">
      <c r="A115" s="96" t="s">
        <v>33</v>
      </c>
      <c r="B115" s="46"/>
      <c r="C115" s="46"/>
      <c r="D115" s="97">
        <f t="shared" ref="D115:H115" si="0">SUM(D18:D114)</f>
        <v>63722.05</v>
      </c>
      <c r="E115" s="97">
        <f t="shared" si="0"/>
        <v>60645.05</v>
      </c>
      <c r="F115" s="97">
        <f t="shared" si="0"/>
        <v>118.9845</v>
      </c>
      <c r="G115" s="97">
        <f t="shared" si="0"/>
        <v>131</v>
      </c>
      <c r="H115" s="97">
        <f t="shared" si="0"/>
        <v>26650</v>
      </c>
      <c r="I115" s="31"/>
    </row>
    <row r="116" ht="33" customHeight="1" spans="1:9">
      <c r="A116" s="98"/>
      <c r="B116" s="99"/>
      <c r="C116" s="93"/>
      <c r="D116" s="94"/>
      <c r="E116" s="94"/>
      <c r="F116" s="94"/>
      <c r="G116" s="94"/>
      <c r="H116" s="2"/>
      <c r="I116" s="94"/>
    </row>
    <row r="117" ht="18" customHeight="1" spans="1:9">
      <c r="A117" s="98"/>
      <c r="B117" s="93"/>
      <c r="C117" s="93"/>
      <c r="D117" s="94"/>
      <c r="E117" s="94"/>
      <c r="F117" s="94"/>
      <c r="G117" s="94"/>
      <c r="H117" s="2"/>
      <c r="I117" s="94"/>
    </row>
    <row r="118" ht="11.4" spans="1:9">
      <c r="A118" s="3"/>
      <c r="B118" s="50" t="s">
        <v>34</v>
      </c>
      <c r="C118" s="50"/>
      <c r="D118" s="81"/>
      <c r="E118" s="81"/>
      <c r="F118" s="81"/>
      <c r="G118" s="100"/>
      <c r="H118" s="101"/>
      <c r="I118" s="101"/>
    </row>
    <row r="119" ht="11.4" spans="1:9">
      <c r="A119" s="3"/>
      <c r="B119" s="50" t="s">
        <v>35</v>
      </c>
      <c r="C119" s="50"/>
      <c r="D119" s="81"/>
      <c r="E119" s="81"/>
      <c r="F119" s="81"/>
      <c r="G119" s="81"/>
      <c r="H119" s="102"/>
      <c r="I119" s="102"/>
    </row>
    <row r="120" ht="12.75" spans="1:9">
      <c r="A120" s="103"/>
      <c r="B120" s="104"/>
      <c r="C120" s="104"/>
      <c r="D120" s="103"/>
      <c r="E120" s="105"/>
      <c r="F120" s="106"/>
      <c r="G120" s="105"/>
      <c r="H120" s="103"/>
      <c r="I120" s="103"/>
    </row>
    <row r="121" ht="16.35" spans="1:9">
      <c r="A121" s="63"/>
      <c r="B121" s="107"/>
      <c r="C121" s="107"/>
      <c r="D121" s="63"/>
      <c r="E121" s="108"/>
      <c r="F121" s="109"/>
      <c r="G121" s="108"/>
      <c r="H121" s="63"/>
      <c r="I121" s="63"/>
    </row>
  </sheetData>
  <autoFilter ref="A17:I112">
    <extLst/>
  </autoFilter>
  <mergeCells count="56">
    <mergeCell ref="A1:I1"/>
    <mergeCell ref="A2:I2"/>
    <mergeCell ref="A3:I3"/>
    <mergeCell ref="A4:I4"/>
    <mergeCell ref="A5:I5"/>
    <mergeCell ref="A6:D6"/>
    <mergeCell ref="E6:F6"/>
    <mergeCell ref="G6:I6"/>
    <mergeCell ref="A7:D7"/>
    <mergeCell ref="G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118:E118"/>
    <mergeCell ref="D119:E119"/>
    <mergeCell ref="F119:I119"/>
    <mergeCell ref="F18:F19"/>
    <mergeCell ref="F20:F26"/>
    <mergeCell ref="F30:F31"/>
    <mergeCell ref="F32:F35"/>
    <mergeCell ref="F41:F43"/>
    <mergeCell ref="F48:F59"/>
    <mergeCell ref="F69:F99"/>
    <mergeCell ref="F102:F103"/>
    <mergeCell ref="F105:F108"/>
    <mergeCell ref="G18:G19"/>
    <mergeCell ref="G20:G26"/>
    <mergeCell ref="G30:G31"/>
    <mergeCell ref="G32:G35"/>
    <mergeCell ref="G41:G43"/>
    <mergeCell ref="G48:G59"/>
    <mergeCell ref="G69:G99"/>
    <mergeCell ref="G102:G103"/>
    <mergeCell ref="G105:G108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182"/>
  <sheetViews>
    <sheetView workbookViewId="0">
      <selection activeCell="H118" sqref="H118"/>
    </sheetView>
  </sheetViews>
  <sheetFormatPr defaultColWidth="10.6666666666667" defaultRowHeight="12"/>
  <cols>
    <col min="1" max="1" width="6.07407407407407" style="4" customWidth="1"/>
    <col min="2" max="2" width="12.7407407407407" style="5" customWidth="1"/>
    <col min="3" max="3" width="14.0740740740741" style="5" customWidth="1"/>
    <col min="4" max="4" width="11.8518518518519" style="5" customWidth="1"/>
    <col min="5" max="5" width="8.74074074074074" style="4" customWidth="1"/>
    <col min="6" max="6" width="9.18518518518519" style="4" customWidth="1"/>
    <col min="7" max="7" width="12.5925925925926" style="6" customWidth="1"/>
    <col min="8" max="8" width="14.8148148148148" style="4" customWidth="1"/>
    <col min="9" max="12" width="10.6666666666667" style="4" customWidth="1"/>
    <col min="13" max="16384" width="10.6666666666667" style="4"/>
  </cols>
  <sheetData>
    <row r="1" ht="21" customHeight="1" spans="1:8">
      <c r="A1" s="7" t="s">
        <v>36</v>
      </c>
      <c r="B1" s="8"/>
      <c r="C1" s="8"/>
      <c r="D1" s="8"/>
      <c r="E1" s="8"/>
      <c r="F1" s="8"/>
      <c r="G1" s="8"/>
      <c r="H1" s="8"/>
    </row>
    <row r="2" ht="41.1" customHeight="1" spans="1:8">
      <c r="A2" s="9" t="s">
        <v>37</v>
      </c>
      <c r="B2" s="10"/>
      <c r="C2" s="10"/>
      <c r="D2" s="10"/>
      <c r="E2" s="10"/>
      <c r="F2" s="10"/>
      <c r="G2" s="10"/>
      <c r="H2" s="10"/>
    </row>
    <row r="3" ht="17.4" spans="1:8">
      <c r="A3" s="11" t="s">
        <v>38</v>
      </c>
      <c r="B3" s="12"/>
      <c r="C3" s="12"/>
      <c r="D3" s="12"/>
      <c r="E3" s="12"/>
      <c r="F3" s="12"/>
      <c r="G3" s="12"/>
      <c r="H3" s="12"/>
    </row>
    <row r="4" ht="18.95" customHeight="1" spans="1:8">
      <c r="A4" s="13" t="s">
        <v>39</v>
      </c>
      <c r="B4" s="13"/>
      <c r="C4" s="13"/>
      <c r="D4" s="13"/>
      <c r="E4" s="13"/>
      <c r="F4" s="13"/>
      <c r="G4" s="13"/>
      <c r="H4" s="13"/>
    </row>
    <row r="5" ht="18" customHeight="1" spans="1:11">
      <c r="A5" s="14" t="s">
        <v>40</v>
      </c>
      <c r="B5" s="14"/>
      <c r="C5" s="14"/>
      <c r="D5" s="14"/>
      <c r="E5" s="14"/>
      <c r="F5" s="14"/>
      <c r="G5" s="14"/>
      <c r="H5" s="14"/>
      <c r="K5" s="43"/>
    </row>
    <row r="6" ht="15.75" customHeight="1" spans="1:10">
      <c r="A6" s="15" t="s">
        <v>2</v>
      </c>
      <c r="B6" s="15"/>
      <c r="C6" s="15"/>
      <c r="D6" s="15"/>
      <c r="E6" s="15" t="s">
        <v>41</v>
      </c>
      <c r="F6" s="15"/>
      <c r="G6" s="16" t="str">
        <f>[1]报关单!A13</f>
        <v>JMBMT20210616S-91</v>
      </c>
      <c r="H6" s="16"/>
      <c r="I6" s="18"/>
      <c r="J6" s="18"/>
    </row>
    <row r="7" ht="15.75" customHeight="1" spans="1:8">
      <c r="A7" s="17" t="s">
        <v>4</v>
      </c>
      <c r="B7" s="17"/>
      <c r="C7" s="17"/>
      <c r="D7" s="17"/>
      <c r="E7" s="18" t="s">
        <v>5</v>
      </c>
      <c r="F7" s="18"/>
      <c r="G7" s="19" t="str">
        <f>G6</f>
        <v>JMBMT20210616S-91</v>
      </c>
      <c r="H7" s="19"/>
    </row>
    <row r="8" ht="15.75" customHeight="1" spans="1:8">
      <c r="A8" s="20"/>
      <c r="B8" s="21"/>
      <c r="C8" s="21"/>
      <c r="D8" s="21"/>
      <c r="E8" s="22" t="s">
        <v>42</v>
      </c>
      <c r="F8" s="22"/>
      <c r="G8" s="22"/>
      <c r="H8" s="23">
        <f>[1]报关发票!H8</f>
        <v>44364</v>
      </c>
    </row>
    <row r="9" ht="15.75" customHeight="1" spans="1:8">
      <c r="A9" s="21"/>
      <c r="B9" s="21"/>
      <c r="C9" s="21"/>
      <c r="D9" s="21"/>
      <c r="E9" s="22" t="s">
        <v>7</v>
      </c>
      <c r="F9" s="22"/>
      <c r="G9" s="22"/>
      <c r="H9" s="23">
        <f>H8</f>
        <v>44364</v>
      </c>
    </row>
    <row r="10" ht="27" customHeight="1" spans="1:8">
      <c r="A10" s="17" t="s">
        <v>8</v>
      </c>
      <c r="B10" s="17"/>
      <c r="C10" s="17"/>
      <c r="D10" s="17"/>
      <c r="E10" s="24" t="s">
        <v>9</v>
      </c>
      <c r="F10" s="24"/>
      <c r="G10" s="25" t="s">
        <v>43</v>
      </c>
      <c r="H10" s="25"/>
    </row>
    <row r="11" ht="42" customHeight="1" spans="1:8">
      <c r="A11" s="21" t="s">
        <v>11</v>
      </c>
      <c r="B11" s="21"/>
      <c r="C11" s="21"/>
      <c r="D11" s="21"/>
      <c r="E11" s="18" t="s">
        <v>12</v>
      </c>
      <c r="F11" s="18"/>
      <c r="G11" s="18"/>
      <c r="H11" s="19" t="s">
        <v>10</v>
      </c>
    </row>
    <row r="12" ht="15" customHeight="1" spans="1:9">
      <c r="A12" s="17" t="s">
        <v>13</v>
      </c>
      <c r="B12" s="17"/>
      <c r="C12" s="17"/>
      <c r="D12" s="17"/>
      <c r="E12" s="22" t="s">
        <v>14</v>
      </c>
      <c r="F12" s="22"/>
      <c r="G12" s="26"/>
      <c r="H12" s="26"/>
      <c r="I12" s="44"/>
    </row>
    <row r="13" ht="15" customHeight="1" spans="1:9">
      <c r="A13" s="27" t="s">
        <v>15</v>
      </c>
      <c r="B13" s="28"/>
      <c r="C13" s="29"/>
      <c r="D13" s="29"/>
      <c r="E13" s="22" t="s">
        <v>16</v>
      </c>
      <c r="F13" s="22"/>
      <c r="G13" s="26"/>
      <c r="H13" s="26"/>
      <c r="I13" s="44"/>
    </row>
    <row r="14" ht="24" customHeight="1" spans="1:8">
      <c r="A14" s="21" t="s">
        <v>44</v>
      </c>
      <c r="B14" s="21"/>
      <c r="C14" s="21"/>
      <c r="D14" s="21"/>
      <c r="E14" s="21"/>
      <c r="F14" s="21"/>
      <c r="G14" s="21"/>
      <c r="H14" s="21"/>
    </row>
    <row r="15" ht="15" customHeight="1" spans="1:8">
      <c r="A15" s="30" t="s">
        <v>18</v>
      </c>
      <c r="B15" s="31"/>
      <c r="C15" s="30"/>
      <c r="D15" s="30"/>
      <c r="E15" s="30"/>
      <c r="F15" s="30"/>
      <c r="G15" s="30"/>
      <c r="H15" s="30"/>
    </row>
    <row r="16" s="1" customFormat="1" ht="15" customHeight="1" spans="1:8">
      <c r="A16" s="3" t="s">
        <v>45</v>
      </c>
      <c r="B16" s="32" t="s">
        <v>46</v>
      </c>
      <c r="C16" s="32" t="s">
        <v>20</v>
      </c>
      <c r="D16" s="32"/>
      <c r="E16" s="33" t="s">
        <v>25</v>
      </c>
      <c r="F16" s="33"/>
      <c r="G16" s="34" t="s">
        <v>47</v>
      </c>
      <c r="H16" s="3" t="s">
        <v>48</v>
      </c>
    </row>
    <row r="17" s="1" customFormat="1" ht="36.95" customHeight="1" spans="1:8">
      <c r="A17" s="35" t="s">
        <v>26</v>
      </c>
      <c r="B17" s="36" t="s">
        <v>49</v>
      </c>
      <c r="C17" s="37" t="s">
        <v>27</v>
      </c>
      <c r="D17" s="37"/>
      <c r="E17" s="35" t="s">
        <v>32</v>
      </c>
      <c r="F17" s="35"/>
      <c r="G17" s="38" t="s">
        <v>50</v>
      </c>
      <c r="H17" s="35" t="s">
        <v>51</v>
      </c>
    </row>
    <row r="18" s="2" customFormat="1" ht="21" customHeight="1" spans="1:8">
      <c r="A18" s="39">
        <v>1</v>
      </c>
      <c r="B18" s="40" t="str">
        <f>[1]汇总!D2</f>
        <v>8202100000</v>
      </c>
      <c r="C18" s="40" t="str">
        <f>[1]汇总!E2</f>
        <v>钢锯弓</v>
      </c>
      <c r="D18" s="40" t="str">
        <f>[1]汇总!F2</f>
        <v>Hacksaw bow</v>
      </c>
      <c r="E18" s="40">
        <f>[1]汇总!G2</f>
        <v>10</v>
      </c>
      <c r="F18" s="41" t="str">
        <f>[1]汇总!I2</f>
        <v>pc</v>
      </c>
      <c r="G18" s="42">
        <f t="shared" ref="G18:G81" si="0">H18/E18</f>
        <v>3.75</v>
      </c>
      <c r="H18" s="42">
        <f>[1]汇总!L2</f>
        <v>37.5</v>
      </c>
    </row>
    <row r="19" s="2" customFormat="1" ht="21" customHeight="1" spans="1:8">
      <c r="A19" s="39">
        <v>2</v>
      </c>
      <c r="B19" s="40" t="str">
        <f>[1]汇总!D3</f>
        <v>8413200000</v>
      </c>
      <c r="C19" s="40" t="str">
        <f>[1]汇总!E3</f>
        <v>锯条</v>
      </c>
      <c r="D19" s="40" t="str">
        <f>[1]汇总!F3</f>
        <v>Saw blade</v>
      </c>
      <c r="E19" s="40">
        <f>[1]汇总!G3</f>
        <v>200</v>
      </c>
      <c r="F19" s="41" t="str">
        <f>[1]汇总!I3</f>
        <v>pc</v>
      </c>
      <c r="G19" s="42">
        <f t="shared" si="0"/>
        <v>0.065625</v>
      </c>
      <c r="H19" s="42">
        <f>[1]汇总!L3</f>
        <v>13.125</v>
      </c>
    </row>
    <row r="20" s="2" customFormat="1" ht="21" customHeight="1" spans="1:8">
      <c r="A20" s="39">
        <v>3</v>
      </c>
      <c r="B20" s="40" t="str">
        <f>[1]汇总!D4</f>
        <v>3810100000</v>
      </c>
      <c r="C20" s="40" t="str">
        <f>[1]汇总!E4</f>
        <v>焊熔剂</v>
      </c>
      <c r="D20" s="40" t="str">
        <f>[1]汇总!F4</f>
        <v>Solder flux</v>
      </c>
      <c r="E20" s="40">
        <f>[1]汇总!G4</f>
        <v>3</v>
      </c>
      <c r="F20" s="41" t="str">
        <f>[1]汇总!I4</f>
        <v>box</v>
      </c>
      <c r="G20" s="42">
        <f t="shared" si="0"/>
        <v>17.8125</v>
      </c>
      <c r="H20" s="42">
        <f>[1]汇总!L4</f>
        <v>53.4375</v>
      </c>
    </row>
    <row r="21" s="2" customFormat="1" ht="21" customHeight="1" spans="1:8">
      <c r="A21" s="39">
        <v>4</v>
      </c>
      <c r="B21" s="40" t="str">
        <f>[1]汇总!D5</f>
        <v>3919109900</v>
      </c>
      <c r="C21" s="40" t="str">
        <f>[1]汇总!E5</f>
        <v>黄蜡胶布</v>
      </c>
      <c r="D21" s="40" t="str">
        <f>[1]汇总!F5</f>
        <v>Yellow wax tape</v>
      </c>
      <c r="E21" s="40">
        <f>[1]汇总!G5</f>
        <v>50</v>
      </c>
      <c r="F21" s="41" t="str">
        <f>[1]汇总!I5</f>
        <v>pc</v>
      </c>
      <c r="G21" s="42">
        <f t="shared" si="0"/>
        <v>1.875</v>
      </c>
      <c r="H21" s="42">
        <f>[1]汇总!L5</f>
        <v>93.75</v>
      </c>
    </row>
    <row r="22" s="2" customFormat="1" ht="21" customHeight="1" spans="1:8">
      <c r="A22" s="39">
        <v>5</v>
      </c>
      <c r="B22" s="40" t="str">
        <f>[1]汇总!D6</f>
        <v>8214100000</v>
      </c>
      <c r="C22" s="40" t="str">
        <f>[1]汇总!E6</f>
        <v>壁纸刀片</v>
      </c>
      <c r="D22" s="40" t="str">
        <f>[1]汇总!F6</f>
        <v>Wallpaper blade</v>
      </c>
      <c r="E22" s="40">
        <f>[1]汇总!G6</f>
        <v>30</v>
      </c>
      <c r="F22" s="41" t="str">
        <f>[1]汇总!I6</f>
        <v>box</v>
      </c>
      <c r="G22" s="42">
        <f t="shared" si="0"/>
        <v>0.5296875</v>
      </c>
      <c r="H22" s="42">
        <f>[1]汇总!L6</f>
        <v>15.890625</v>
      </c>
    </row>
    <row r="23" s="2" customFormat="1" ht="21" customHeight="1" spans="1:8">
      <c r="A23" s="39">
        <v>6</v>
      </c>
      <c r="B23" s="40" t="str">
        <f>[1]汇总!D7</f>
        <v>9017300000</v>
      </c>
      <c r="C23" s="40" t="str">
        <f>[1]汇总!E7</f>
        <v>外径千分尺</v>
      </c>
      <c r="D23" s="40" t="str">
        <f>[1]汇总!F7</f>
        <v>Outside micrometer</v>
      </c>
      <c r="E23" s="40">
        <f>[1]汇总!G7</f>
        <v>3</v>
      </c>
      <c r="F23" s="41" t="str">
        <f>[1]汇总!I7</f>
        <v>set</v>
      </c>
      <c r="G23" s="42">
        <f t="shared" si="0"/>
        <v>22.34375</v>
      </c>
      <c r="H23" s="42">
        <f>[1]汇总!L7</f>
        <v>67.03125</v>
      </c>
    </row>
    <row r="24" s="2" customFormat="1" ht="21" customHeight="1" spans="1:8">
      <c r="A24" s="39">
        <v>7</v>
      </c>
      <c r="B24" s="40" t="str">
        <f>[1]汇总!D8</f>
        <v>9017800000</v>
      </c>
      <c r="C24" s="40" t="str">
        <f>[1]汇总!E8</f>
        <v>卷尺</v>
      </c>
      <c r="D24" s="40" t="str">
        <f>[1]汇总!F8</f>
        <v>tape measure</v>
      </c>
      <c r="E24" s="40">
        <f>[1]汇总!G8</f>
        <v>5</v>
      </c>
      <c r="F24" s="41" t="str">
        <f>[1]汇总!I8</f>
        <v>pc</v>
      </c>
      <c r="G24" s="42">
        <f t="shared" si="0"/>
        <v>1.2796875</v>
      </c>
      <c r="H24" s="42">
        <f>[1]汇总!L8</f>
        <v>6.3984375</v>
      </c>
    </row>
    <row r="25" s="2" customFormat="1" ht="21" customHeight="1" spans="1:8">
      <c r="A25" s="39">
        <v>8</v>
      </c>
      <c r="B25" s="40" t="str">
        <f>[1]汇总!D9</f>
        <v>9030900090</v>
      </c>
      <c r="C25" s="40" t="str">
        <f>[1]汇总!E9</f>
        <v>绝缘电阻表</v>
      </c>
      <c r="D25" s="40" t="str">
        <f>[1]汇总!F9</f>
        <v>Digital insulation resistance meter</v>
      </c>
      <c r="E25" s="40">
        <f>[1]汇总!G9</f>
        <v>2</v>
      </c>
      <c r="F25" s="41" t="str">
        <f>[1]汇总!I9</f>
        <v>pc</v>
      </c>
      <c r="G25" s="42">
        <f t="shared" si="0"/>
        <v>51.796875</v>
      </c>
      <c r="H25" s="42">
        <f>[1]汇总!L9</f>
        <v>103.59375</v>
      </c>
    </row>
    <row r="26" s="2" customFormat="1" ht="21" customHeight="1" spans="1:8">
      <c r="A26" s="39">
        <v>9</v>
      </c>
      <c r="B26" s="40" t="str">
        <f>[1]汇总!D10</f>
        <v>9030900090</v>
      </c>
      <c r="C26" s="40" t="str">
        <f>[1]汇总!E10</f>
        <v>绝缘电阻表</v>
      </c>
      <c r="D26" s="40" t="str">
        <f>[1]汇总!F10</f>
        <v>Digital insulation resistance meter</v>
      </c>
      <c r="E26" s="40">
        <f>[1]汇总!G10</f>
        <v>2</v>
      </c>
      <c r="F26" s="41" t="str">
        <f>[1]汇总!I10</f>
        <v>pc</v>
      </c>
      <c r="G26" s="42">
        <f t="shared" si="0"/>
        <v>41.640625</v>
      </c>
      <c r="H26" s="42">
        <f>[1]汇总!L10</f>
        <v>83.28125</v>
      </c>
    </row>
    <row r="27" s="2" customFormat="1" ht="21" customHeight="1" spans="1:8">
      <c r="A27" s="39">
        <v>10</v>
      </c>
      <c r="B27" s="40" t="str">
        <f>[1]汇总!D11</f>
        <v>6307200000</v>
      </c>
      <c r="C27" s="40" t="str">
        <f>[1]汇总!E11</f>
        <v>安全背甲</v>
      </c>
      <c r="D27" s="40" t="str">
        <f>[1]汇总!F11</f>
        <v>Safety back clip</v>
      </c>
      <c r="E27" s="40">
        <f>[1]汇总!G11</f>
        <v>20</v>
      </c>
      <c r="F27" s="41" t="str">
        <f>[1]汇总!I11</f>
        <v>pc</v>
      </c>
      <c r="G27" s="42">
        <f t="shared" si="0"/>
        <v>6.709375</v>
      </c>
      <c r="H27" s="42">
        <f>[1]汇总!L11</f>
        <v>134.1875</v>
      </c>
    </row>
    <row r="28" s="2" customFormat="1" ht="21" customHeight="1" spans="1:8">
      <c r="A28" s="39">
        <v>11</v>
      </c>
      <c r="B28" s="40" t="str">
        <f>[1]汇总!D12</f>
        <v>8511409900</v>
      </c>
      <c r="C28" s="40" t="str">
        <f>[1]汇总!E12</f>
        <v>旋转马达</v>
      </c>
      <c r="D28" s="40" t="str">
        <f>[1]汇总!F12</f>
        <v>Rotating motor</v>
      </c>
      <c r="E28" s="40">
        <f>[1]汇总!G12</f>
        <v>1</v>
      </c>
      <c r="F28" s="41" t="str">
        <f>[1]汇总!I12</f>
        <v>pc</v>
      </c>
      <c r="G28" s="42">
        <f t="shared" si="0"/>
        <v>975</v>
      </c>
      <c r="H28" s="42">
        <f>[1]汇总!L12</f>
        <v>975</v>
      </c>
    </row>
    <row r="29" s="2" customFormat="1" ht="21" customHeight="1" spans="1:8">
      <c r="A29" s="39">
        <v>12</v>
      </c>
      <c r="B29" s="40" t="str">
        <f>[1]汇总!D13</f>
        <v>8536909000</v>
      </c>
      <c r="C29" s="40" t="str">
        <f>[1]汇总!E13</f>
        <v>快开</v>
      </c>
      <c r="D29" s="40" t="str">
        <f>[1]汇总!F13</f>
        <v>DC circuit breaker</v>
      </c>
      <c r="E29" s="40">
        <f>[1]汇总!G13</f>
        <v>1</v>
      </c>
      <c r="F29" s="41" t="str">
        <f>[1]汇总!I13</f>
        <v>pc</v>
      </c>
      <c r="G29" s="42">
        <f t="shared" si="0"/>
        <v>4190.625</v>
      </c>
      <c r="H29" s="42">
        <f>[1]汇总!L13</f>
        <v>4190.625</v>
      </c>
    </row>
    <row r="30" s="2" customFormat="1" ht="21" customHeight="1" spans="1:8">
      <c r="A30" s="39">
        <v>13</v>
      </c>
      <c r="B30" s="40" t="str">
        <f>[1]汇总!D14</f>
        <v>3926909090</v>
      </c>
      <c r="C30" s="40" t="str">
        <f>[1]汇总!E14</f>
        <v>尼龙扎带</v>
      </c>
      <c r="D30" s="40" t="str">
        <f>[1]汇总!F14</f>
        <v>Nylon cable tie</v>
      </c>
      <c r="E30" s="40">
        <f>[1]汇总!G14</f>
        <v>25</v>
      </c>
      <c r="F30" s="41" t="str">
        <f>[1]汇总!I14</f>
        <v>pc</v>
      </c>
      <c r="G30" s="42">
        <f t="shared" si="0"/>
        <v>4.03125</v>
      </c>
      <c r="H30" s="42">
        <f>[1]汇总!L14</f>
        <v>100.78125</v>
      </c>
    </row>
    <row r="31" s="2" customFormat="1" ht="21" customHeight="1" spans="1:8">
      <c r="A31" s="39">
        <v>14</v>
      </c>
      <c r="B31" s="40" t="str">
        <f>[1]汇总!D15</f>
        <v>5906101000</v>
      </c>
      <c r="C31" s="40" t="str">
        <f>[1]汇总!E15</f>
        <v>绝缘胶布</v>
      </c>
      <c r="D31" s="40" t="str">
        <f>[1]汇总!F15</f>
        <v>Insulating tape</v>
      </c>
      <c r="E31" s="40">
        <f>[1]汇总!G15</f>
        <v>3000</v>
      </c>
      <c r="F31" s="41" t="str">
        <f>[1]汇总!I15</f>
        <v>pc</v>
      </c>
      <c r="G31" s="42">
        <f t="shared" si="0"/>
        <v>0.3375</v>
      </c>
      <c r="H31" s="42">
        <f>[1]汇总!L15</f>
        <v>1012.5</v>
      </c>
    </row>
    <row r="32" s="2" customFormat="1" ht="21" customHeight="1" spans="1:8">
      <c r="A32" s="39">
        <v>15</v>
      </c>
      <c r="B32" s="40" t="str">
        <f>[1]汇总!D16</f>
        <v>8204110000</v>
      </c>
      <c r="C32" s="40" t="str">
        <f>[1]汇总!E16</f>
        <v>内六角扳手</v>
      </c>
      <c r="D32" s="40" t="str">
        <f>[1]汇总!F16</f>
        <v>Allen wrench</v>
      </c>
      <c r="E32" s="40">
        <f>[1]汇总!G16</f>
        <v>2</v>
      </c>
      <c r="F32" s="41" t="str">
        <f>[1]汇总!I16</f>
        <v>pc</v>
      </c>
      <c r="G32" s="42">
        <f t="shared" si="0"/>
        <v>3.75</v>
      </c>
      <c r="H32" s="42">
        <f>[1]汇总!L16</f>
        <v>7.5</v>
      </c>
    </row>
    <row r="33" s="2" customFormat="1" ht="21" customHeight="1" spans="1:8">
      <c r="A33" s="39">
        <v>16</v>
      </c>
      <c r="B33" s="40" t="str">
        <f>[1]汇总!D17</f>
        <v>8214100000</v>
      </c>
      <c r="C33" s="40" t="str">
        <f>[1]汇总!E17</f>
        <v>塑柄推钮美工刀8节18x100mm</v>
      </c>
      <c r="D33" s="40" t="str">
        <f>[1]汇总!F17</f>
        <v>Wallpaper knife</v>
      </c>
      <c r="E33" s="40">
        <f>[1]汇总!G17</f>
        <v>20</v>
      </c>
      <c r="F33" s="41" t="str">
        <f>[1]汇总!I17</f>
        <v>pc</v>
      </c>
      <c r="G33" s="42">
        <f t="shared" si="0"/>
        <v>2.6484375</v>
      </c>
      <c r="H33" s="42">
        <f>[1]汇总!L17</f>
        <v>52.96875</v>
      </c>
    </row>
    <row r="34" s="2" customFormat="1" ht="21" customHeight="1" spans="1:8">
      <c r="A34" s="39">
        <v>17</v>
      </c>
      <c r="B34" s="40" t="str">
        <f>[1]汇总!D18</f>
        <v>9017200000</v>
      </c>
      <c r="C34" s="40" t="str">
        <f>[1]汇总!E18</f>
        <v>坡度规</v>
      </c>
      <c r="D34" s="40" t="str">
        <f>[1]汇总!F18</f>
        <v>Grade gauge</v>
      </c>
      <c r="E34" s="40">
        <f>[1]汇总!G18</f>
        <v>5</v>
      </c>
      <c r="F34" s="41" t="str">
        <f>[1]汇总!I18</f>
        <v>pc</v>
      </c>
      <c r="G34" s="42">
        <f t="shared" si="0"/>
        <v>6.5</v>
      </c>
      <c r="H34" s="42">
        <f>[1]汇总!L18</f>
        <v>32.5</v>
      </c>
    </row>
    <row r="35" s="2" customFormat="1" ht="21" customHeight="1" spans="1:8">
      <c r="A35" s="39">
        <v>18</v>
      </c>
      <c r="B35" s="40" t="str">
        <f>[1]汇总!D19</f>
        <v>9017300000</v>
      </c>
      <c r="C35" s="40" t="str">
        <f>[1]汇总!E19</f>
        <v>机械式游标卡尺0-200mm</v>
      </c>
      <c r="D35" s="40" t="str">
        <f>[1]汇总!F19</f>
        <v>Mechanical vernier caliper 0-200mm</v>
      </c>
      <c r="E35" s="40">
        <f>[1]汇总!G19</f>
        <v>6</v>
      </c>
      <c r="F35" s="41" t="str">
        <f>[1]汇总!I19</f>
        <v>pc</v>
      </c>
      <c r="G35" s="42">
        <f t="shared" si="0"/>
        <v>52.8125</v>
      </c>
      <c r="H35" s="42">
        <f>[1]汇总!L19</f>
        <v>316.875</v>
      </c>
    </row>
    <row r="36" s="2" customFormat="1" ht="21" customHeight="1" spans="1:8">
      <c r="A36" s="39">
        <v>19</v>
      </c>
      <c r="B36" s="40" t="str">
        <f>[1]汇总!D20</f>
        <v>8537109090</v>
      </c>
      <c r="C36" s="40" t="str">
        <f>[1]汇总!E20</f>
        <v>配电箱</v>
      </c>
      <c r="D36" s="40" t="str">
        <f>[1]汇总!F20</f>
        <v>Distribution box</v>
      </c>
      <c r="E36" s="40">
        <f>[1]汇总!G20</f>
        <v>20</v>
      </c>
      <c r="F36" s="41" t="str">
        <f>[1]汇总!I20</f>
        <v>pc</v>
      </c>
      <c r="G36" s="42">
        <f t="shared" si="0"/>
        <v>56.25</v>
      </c>
      <c r="H36" s="42">
        <f>[1]汇总!L20</f>
        <v>1125</v>
      </c>
    </row>
    <row r="37" s="2" customFormat="1" ht="21" customHeight="1" spans="1:8">
      <c r="A37" s="39">
        <v>20</v>
      </c>
      <c r="B37" s="40" t="str">
        <f>[1]汇总!D21</f>
        <v>3926909090</v>
      </c>
      <c r="C37" s="40" t="str">
        <f>[1]汇总!E21</f>
        <v>尼龙扎带</v>
      </c>
      <c r="D37" s="40" t="str">
        <f>[1]汇总!F21</f>
        <v>Nylon cable tie</v>
      </c>
      <c r="E37" s="40">
        <f>[1]汇总!G21</f>
        <v>25</v>
      </c>
      <c r="F37" s="41" t="str">
        <f>[1]汇总!I21</f>
        <v>pc</v>
      </c>
      <c r="G37" s="42">
        <f t="shared" si="0"/>
        <v>9.375</v>
      </c>
      <c r="H37" s="42">
        <f>[1]汇总!L21</f>
        <v>234.375</v>
      </c>
    </row>
    <row r="38" s="2" customFormat="1" ht="21" customHeight="1" spans="1:8">
      <c r="A38" s="39">
        <v>21</v>
      </c>
      <c r="B38" s="40" t="str">
        <f>[1]汇总!D22</f>
        <v>8501109990</v>
      </c>
      <c r="C38" s="40" t="str">
        <f>[1]汇总!E22</f>
        <v>振动给料机电机</v>
      </c>
      <c r="D38" s="40" t="str">
        <f>[1]汇总!F22</f>
        <v>Vibrating feeder motor</v>
      </c>
      <c r="E38" s="40">
        <f>[1]汇总!G22</f>
        <v>6</v>
      </c>
      <c r="F38" s="41" t="str">
        <f>[1]汇总!I22</f>
        <v>set</v>
      </c>
      <c r="G38" s="42">
        <f t="shared" si="0"/>
        <v>46.71875</v>
      </c>
      <c r="H38" s="42">
        <f>[1]汇总!L22</f>
        <v>280.3125</v>
      </c>
    </row>
    <row r="39" s="2" customFormat="1" ht="21" customHeight="1" spans="1:8">
      <c r="A39" s="39">
        <v>22</v>
      </c>
      <c r="B39" s="40" t="str">
        <f>[1]汇总!D23</f>
        <v>8413709190</v>
      </c>
      <c r="C39" s="40" t="str">
        <f>[1]汇总!E23</f>
        <v>电动排污潜水泵</v>
      </c>
      <c r="D39" s="40" t="str">
        <f>[1]汇总!F23</f>
        <v>Electric sewage submersible pump</v>
      </c>
      <c r="E39" s="40">
        <f>[1]汇总!G23</f>
        <v>30</v>
      </c>
      <c r="F39" s="41" t="str">
        <f>[1]汇总!I23</f>
        <v>set</v>
      </c>
      <c r="G39" s="42">
        <f t="shared" si="0"/>
        <v>599.0625</v>
      </c>
      <c r="H39" s="42">
        <f>[1]汇总!L23</f>
        <v>17971.875</v>
      </c>
    </row>
    <row r="40" s="2" customFormat="1" ht="21" customHeight="1" spans="1:8">
      <c r="A40" s="39">
        <v>23</v>
      </c>
      <c r="B40" s="40" t="str">
        <f>[1]汇总!D24</f>
        <v>3926201100</v>
      </c>
      <c r="C40" s="40" t="str">
        <f>[1]汇总!E24</f>
        <v>12kv橡胶绝缘手套</v>
      </c>
      <c r="D40" s="40" t="str">
        <f>[1]汇总!F24</f>
        <v>High voltage insulated gloves</v>
      </c>
      <c r="E40" s="40">
        <f>[1]汇总!G24</f>
        <v>10</v>
      </c>
      <c r="F40" s="41" t="str">
        <f>[1]汇总!I24</f>
        <v>pair</v>
      </c>
      <c r="G40" s="42">
        <f t="shared" si="0"/>
        <v>6.003125</v>
      </c>
      <c r="H40" s="42">
        <f>[1]汇总!L24</f>
        <v>60.03125</v>
      </c>
    </row>
    <row r="41" s="2" customFormat="1" ht="21" customHeight="1" spans="1:8">
      <c r="A41" s="39">
        <v>24</v>
      </c>
      <c r="B41" s="40" t="str">
        <f>[1]汇总!D25</f>
        <v>7419999100</v>
      </c>
      <c r="C41" s="40" t="str">
        <f>[1]汇总!E25</f>
        <v>开口铜接线鼻子</v>
      </c>
      <c r="D41" s="40" t="str">
        <f>[1]汇总!F25</f>
        <v>Open copper wiring nose</v>
      </c>
      <c r="E41" s="40">
        <f>[1]汇总!G25</f>
        <v>600</v>
      </c>
      <c r="F41" s="41" t="str">
        <f>[1]汇总!I25</f>
        <v>pc</v>
      </c>
      <c r="G41" s="42">
        <f t="shared" si="0"/>
        <v>0.145369791666667</v>
      </c>
      <c r="H41" s="42">
        <f>[1]汇总!L25</f>
        <v>87.221875</v>
      </c>
    </row>
    <row r="42" s="2" customFormat="1" ht="21" customHeight="1" spans="1:8">
      <c r="A42" s="39">
        <v>25</v>
      </c>
      <c r="B42" s="40" t="str">
        <f>[1]汇总!D26</f>
        <v>7419999100</v>
      </c>
      <c r="C42" s="40" t="str">
        <f>[1]汇总!E26</f>
        <v>铜接线鼻子</v>
      </c>
      <c r="D42" s="40" t="str">
        <f>[1]汇总!F26</f>
        <v>Copper wiring nose</v>
      </c>
      <c r="E42" s="40">
        <f>[1]汇总!G26</f>
        <v>400</v>
      </c>
      <c r="F42" s="41" t="str">
        <f>[1]汇总!I26</f>
        <v>pc</v>
      </c>
      <c r="G42" s="42">
        <f t="shared" si="0"/>
        <v>3.487109375</v>
      </c>
      <c r="H42" s="42">
        <f>[1]汇总!L26</f>
        <v>1394.84375</v>
      </c>
    </row>
    <row r="43" s="2" customFormat="1" ht="21" customHeight="1" spans="1:8">
      <c r="A43" s="39">
        <v>26</v>
      </c>
      <c r="B43" s="40" t="str">
        <f>[1]汇总!D27</f>
        <v>7419999100</v>
      </c>
      <c r="C43" s="40" t="str">
        <f>[1]汇总!E27</f>
        <v>铜接线鼻子</v>
      </c>
      <c r="D43" s="40" t="str">
        <f>[1]汇总!F27</f>
        <v>Copper wiring nose</v>
      </c>
      <c r="E43" s="40">
        <f>[1]汇总!G27</f>
        <v>200</v>
      </c>
      <c r="F43" s="41" t="str">
        <f>[1]汇总!I27</f>
        <v>pc</v>
      </c>
      <c r="G43" s="42">
        <f t="shared" si="0"/>
        <v>2.373</v>
      </c>
      <c r="H43" s="42">
        <f>[1]汇总!L27</f>
        <v>474.6</v>
      </c>
    </row>
    <row r="44" s="2" customFormat="1" ht="21" customHeight="1" spans="1:8">
      <c r="A44" s="39">
        <v>27</v>
      </c>
      <c r="B44" s="40" t="str">
        <f>[1]汇总!D28</f>
        <v>40092100</v>
      </c>
      <c r="C44" s="40" t="str">
        <f>[1]汇总!E28</f>
        <v>喷浆管</v>
      </c>
      <c r="D44" s="40" t="str">
        <f>[1]汇总!F28</f>
        <v>Shotcrete pipe</v>
      </c>
      <c r="E44" s="40">
        <f>[1]汇总!G28</f>
        <v>200</v>
      </c>
      <c r="F44" s="41" t="str">
        <f>[1]汇总!I28</f>
        <v>meter</v>
      </c>
      <c r="G44" s="42">
        <f t="shared" si="0"/>
        <v>10.7703125</v>
      </c>
      <c r="H44" s="42">
        <f>[1]汇总!L28</f>
        <v>2154.0625</v>
      </c>
    </row>
    <row r="45" s="2" customFormat="1" ht="21" customHeight="1" spans="1:8">
      <c r="A45" s="39">
        <v>28</v>
      </c>
      <c r="B45" s="40" t="str">
        <f>[1]汇总!D29</f>
        <v>8467299000</v>
      </c>
      <c r="C45" s="40" t="str">
        <f>[1]汇总!E29</f>
        <v>充电电锤</v>
      </c>
      <c r="D45" s="40" t="str">
        <f>[1]汇总!F29</f>
        <v>Charging hammer</v>
      </c>
      <c r="E45" s="40">
        <f>[1]汇总!G29</f>
        <v>4</v>
      </c>
      <c r="F45" s="41" t="str">
        <f>[1]汇总!I29</f>
        <v>set</v>
      </c>
      <c r="G45" s="42">
        <f t="shared" si="0"/>
        <v>1320.3125</v>
      </c>
      <c r="H45" s="42">
        <f>[1]汇总!L29</f>
        <v>5281.25</v>
      </c>
    </row>
    <row r="46" s="2" customFormat="1" ht="21" customHeight="1" spans="1:8">
      <c r="A46" s="39">
        <v>29</v>
      </c>
      <c r="B46" s="40" t="str">
        <f>[1]汇总!D30</f>
        <v>8460901000</v>
      </c>
      <c r="C46" s="40" t="str">
        <f>[1]汇总!E30</f>
        <v>立式砂轮机</v>
      </c>
      <c r="D46" s="40" t="str">
        <f>[1]汇总!F30</f>
        <v>Vertical grinder</v>
      </c>
      <c r="E46" s="40">
        <f>[1]汇总!G30</f>
        <v>1</v>
      </c>
      <c r="F46" s="41" t="str">
        <f>[1]汇总!I30</f>
        <v>set</v>
      </c>
      <c r="G46" s="42">
        <f t="shared" si="0"/>
        <v>543.96875</v>
      </c>
      <c r="H46" s="42">
        <f>[1]汇总!L30</f>
        <v>543.96875</v>
      </c>
    </row>
    <row r="47" s="2" customFormat="1" ht="21" customHeight="1" spans="1:8">
      <c r="A47" s="39">
        <v>30</v>
      </c>
      <c r="B47" s="40" t="str">
        <f>[1]汇总!D31</f>
        <v>3917210000</v>
      </c>
      <c r="C47" s="40" t="str">
        <f>[1]汇总!E31</f>
        <v>高压电缆终端头</v>
      </c>
      <c r="D47" s="40" t="str">
        <f>[1]汇总!F31</f>
        <v>High-voltage cable terminal head</v>
      </c>
      <c r="E47" s="40">
        <f>[1]汇总!G31</f>
        <v>80</v>
      </c>
      <c r="F47" s="41" t="str">
        <f>[1]汇总!I31</f>
        <v>set</v>
      </c>
      <c r="G47" s="42">
        <f t="shared" si="0"/>
        <v>43.478515625</v>
      </c>
      <c r="H47" s="42">
        <f>[1]汇总!L31</f>
        <v>3478.28125</v>
      </c>
    </row>
    <row r="48" s="2" customFormat="1" ht="21" customHeight="1" spans="1:8">
      <c r="A48" s="39">
        <v>31</v>
      </c>
      <c r="B48" s="40" t="str">
        <f>[1]汇总!D32</f>
        <v>3919109900</v>
      </c>
      <c r="C48" s="40" t="str">
        <f>[1]汇总!E32</f>
        <v>黄腊绸带</v>
      </c>
      <c r="D48" s="40" t="str">
        <f>[1]汇总!F32</f>
        <v>Yellow wax ribbon</v>
      </c>
      <c r="E48" s="40">
        <f>[1]汇总!G32</f>
        <v>100</v>
      </c>
      <c r="F48" s="41" t="str">
        <f>[1]汇总!I32</f>
        <v>meter</v>
      </c>
      <c r="G48" s="42">
        <f t="shared" si="0"/>
        <v>1.875</v>
      </c>
      <c r="H48" s="42">
        <f>[1]汇总!L32</f>
        <v>187.5</v>
      </c>
    </row>
    <row r="49" s="2" customFormat="1" ht="21" customHeight="1" spans="1:8">
      <c r="A49" s="39">
        <v>32</v>
      </c>
      <c r="B49" s="40" t="str">
        <f>[1]汇总!D33</f>
        <v>3919109900</v>
      </c>
      <c r="C49" s="40" t="str">
        <f>[1]汇总!E33</f>
        <v>四色胶带</v>
      </c>
      <c r="D49" s="40" t="str">
        <f>[1]汇总!F33</f>
        <v>Four-color tape</v>
      </c>
      <c r="E49" s="40">
        <f>[1]汇总!G33</f>
        <v>6000</v>
      </c>
      <c r="F49" s="41" t="str">
        <f>[1]汇总!I33</f>
        <v>pc</v>
      </c>
      <c r="G49" s="42">
        <f t="shared" si="0"/>
        <v>0.3375</v>
      </c>
      <c r="H49" s="42">
        <f>[1]汇总!L33</f>
        <v>2025</v>
      </c>
    </row>
    <row r="50" s="2" customFormat="1" ht="21" customHeight="1" spans="1:8">
      <c r="A50" s="39">
        <v>33</v>
      </c>
      <c r="B50" s="40" t="str">
        <f>[1]汇总!D34</f>
        <v>3919109900</v>
      </c>
      <c r="C50" s="40" t="str">
        <f>[1]汇总!E34</f>
        <v>自粘性防水胶带</v>
      </c>
      <c r="D50" s="40" t="str">
        <f>[1]汇总!F34</f>
        <v>Self-adhesive waterproof tape</v>
      </c>
      <c r="E50" s="40">
        <f>[1]汇总!G34</f>
        <v>500</v>
      </c>
      <c r="F50" s="41" t="str">
        <f>[1]汇总!I34</f>
        <v>pc</v>
      </c>
      <c r="G50" s="42">
        <f t="shared" si="0"/>
        <v>0.65625</v>
      </c>
      <c r="H50" s="42">
        <f>[1]汇总!L34</f>
        <v>328.125</v>
      </c>
    </row>
    <row r="51" s="2" customFormat="1" ht="21" customHeight="1" spans="1:8">
      <c r="A51" s="39">
        <v>34</v>
      </c>
      <c r="B51" s="40" t="str">
        <f>[1]汇总!D35</f>
        <v>5607500000</v>
      </c>
      <c r="C51" s="40" t="str">
        <f>[1]汇总!E35</f>
        <v>工程线</v>
      </c>
      <c r="D51" s="40" t="str">
        <f>[1]汇总!F35</f>
        <v>Engineering line</v>
      </c>
      <c r="E51" s="40">
        <f>[1]汇总!G35</f>
        <v>30</v>
      </c>
      <c r="F51" s="41" t="str">
        <f>[1]汇总!I35</f>
        <v>kg</v>
      </c>
      <c r="G51" s="42">
        <f t="shared" si="0"/>
        <v>3.7078125</v>
      </c>
      <c r="H51" s="42">
        <f>[1]汇总!L35</f>
        <v>111.234375</v>
      </c>
    </row>
    <row r="52" s="2" customFormat="1" ht="21" customHeight="1" spans="1:8">
      <c r="A52" s="39">
        <v>35</v>
      </c>
      <c r="B52" s="40" t="str">
        <f>[1]汇总!D36</f>
        <v>6804221000</v>
      </c>
      <c r="C52" s="40" t="str">
        <f>[1]汇总!E36</f>
        <v>砂轮片</v>
      </c>
      <c r="D52" s="40" t="str">
        <f>[1]汇总!F36</f>
        <v>Grinding wheel</v>
      </c>
      <c r="E52" s="40">
        <f>[1]汇总!G36</f>
        <v>10</v>
      </c>
      <c r="F52" s="41" t="str">
        <f>[1]汇总!I36</f>
        <v>pc</v>
      </c>
      <c r="G52" s="42">
        <f t="shared" si="0"/>
        <v>2.4375</v>
      </c>
      <c r="H52" s="42">
        <f>[1]汇总!L36</f>
        <v>24.375</v>
      </c>
    </row>
    <row r="53" s="2" customFormat="1" ht="21" customHeight="1" spans="1:8">
      <c r="A53" s="39">
        <v>36</v>
      </c>
      <c r="B53" s="40" t="str">
        <f>[1]汇总!D37</f>
        <v>7307220000</v>
      </c>
      <c r="C53" s="40" t="str">
        <f>[1]汇总!E37</f>
        <v>钢制弯头</v>
      </c>
      <c r="D53" s="40" t="str">
        <f>[1]汇总!F37</f>
        <v>Steel Elbow</v>
      </c>
      <c r="E53" s="40">
        <f>[1]汇总!G37</f>
        <v>10</v>
      </c>
      <c r="F53" s="41" t="str">
        <f>[1]汇总!I37</f>
        <v>pc</v>
      </c>
      <c r="G53" s="42">
        <f t="shared" si="0"/>
        <v>27.1875</v>
      </c>
      <c r="H53" s="42">
        <f>[1]汇总!L37</f>
        <v>271.875</v>
      </c>
    </row>
    <row r="54" s="2" customFormat="1" ht="21" customHeight="1" spans="1:8">
      <c r="A54" s="39">
        <v>37</v>
      </c>
      <c r="B54" s="40" t="str">
        <f>[1]汇总!D38</f>
        <v>7326909000</v>
      </c>
      <c r="C54" s="40" t="str">
        <f>[1]汇总!E38</f>
        <v>木柄</v>
      </c>
      <c r="D54" s="40" t="str">
        <f>[1]汇总!F38</f>
        <v>Wooden handle</v>
      </c>
      <c r="E54" s="40">
        <f>[1]汇总!G38</f>
        <v>100</v>
      </c>
      <c r="F54" s="41" t="str">
        <f>[1]汇总!I38</f>
        <v>pc</v>
      </c>
      <c r="G54" s="42">
        <f t="shared" si="0"/>
        <v>1.5</v>
      </c>
      <c r="H54" s="42">
        <f>[1]汇总!L38</f>
        <v>150</v>
      </c>
    </row>
    <row r="55" s="2" customFormat="1" ht="21" customHeight="1" spans="1:8">
      <c r="A55" s="39">
        <v>38</v>
      </c>
      <c r="B55" s="40" t="str">
        <f>[1]汇总!D39</f>
        <v>8201400090</v>
      </c>
      <c r="C55" s="40" t="str">
        <f>[1]汇总!E39</f>
        <v>消防斧</v>
      </c>
      <c r="D55" s="40" t="str">
        <f>[1]汇总!F39</f>
        <v>Fire axe</v>
      </c>
      <c r="E55" s="40">
        <f>[1]汇总!G39</f>
        <v>5</v>
      </c>
      <c r="F55" s="41" t="str">
        <f>[1]汇总!I39</f>
        <v>pc</v>
      </c>
      <c r="G55" s="42">
        <f t="shared" si="0"/>
        <v>5.078125</v>
      </c>
      <c r="H55" s="42">
        <f>[1]汇总!L39</f>
        <v>25.390625</v>
      </c>
    </row>
    <row r="56" s="2" customFormat="1" ht="21" customHeight="1" spans="1:8">
      <c r="A56" s="39">
        <v>39</v>
      </c>
      <c r="B56" s="40" t="str">
        <f>[1]汇总!D40</f>
        <v>8515809090</v>
      </c>
      <c r="C56" s="40" t="str">
        <f>[1]汇总!E40</f>
        <v>塑料法兰头电加热器</v>
      </c>
      <c r="D56" s="40" t="str">
        <f>[1]汇总!F40</f>
        <v>Plastic flange head electric heater</v>
      </c>
      <c r="E56" s="40">
        <f>[1]汇总!G40</f>
        <v>2</v>
      </c>
      <c r="F56" s="41" t="str">
        <f>[1]汇总!I40</f>
        <v>pc</v>
      </c>
      <c r="G56" s="42">
        <f t="shared" si="0"/>
        <v>71.09375</v>
      </c>
      <c r="H56" s="42">
        <f>[1]汇总!L40</f>
        <v>142.1875</v>
      </c>
    </row>
    <row r="57" s="2" customFormat="1" ht="21" customHeight="1" spans="1:8">
      <c r="A57" s="39">
        <v>40</v>
      </c>
      <c r="B57" s="40" t="str">
        <f>[1]汇总!D41</f>
        <v>8536901900</v>
      </c>
      <c r="C57" s="40" t="str">
        <f>[1]汇总!E41</f>
        <v>高压电缆热缩户内终端头(3芯)</v>
      </c>
      <c r="D57" s="40" t="str">
        <f>[1]汇总!F41</f>
        <v>High-voltage cable heat-shrinkable indoor terminal (3-core)</v>
      </c>
      <c r="E57" s="40">
        <f>[1]汇总!G41</f>
        <v>50</v>
      </c>
      <c r="F57" s="41" t="str">
        <f>[1]汇总!I41</f>
        <v>pc</v>
      </c>
      <c r="G57" s="42">
        <f t="shared" si="0"/>
        <v>11.8125</v>
      </c>
      <c r="H57" s="42">
        <f>[1]汇总!L41</f>
        <v>590.625</v>
      </c>
    </row>
    <row r="58" s="2" customFormat="1" ht="21" customHeight="1" spans="1:8">
      <c r="A58" s="39">
        <v>41</v>
      </c>
      <c r="B58" s="40" t="str">
        <f>[1]汇总!D42</f>
        <v>9026209090</v>
      </c>
      <c r="C58" s="40" t="str">
        <f>[1]汇总!E42</f>
        <v>耐震压力表</v>
      </c>
      <c r="D58" s="40" t="str">
        <f>[1]汇总!F42</f>
        <v>Vibration-resistant pressure gauge</v>
      </c>
      <c r="E58" s="40">
        <f>[1]汇总!G42</f>
        <v>8</v>
      </c>
      <c r="F58" s="41" t="str">
        <f>[1]汇总!I42</f>
        <v>pc</v>
      </c>
      <c r="G58" s="42">
        <f t="shared" si="0"/>
        <v>20.3125</v>
      </c>
      <c r="H58" s="42">
        <f>[1]汇总!L42</f>
        <v>162.5</v>
      </c>
    </row>
    <row r="59" s="2" customFormat="1" ht="21" customHeight="1" spans="1:8">
      <c r="A59" s="39">
        <v>42</v>
      </c>
      <c r="B59" s="40" t="str">
        <f>[1]汇总!D43</f>
        <v>9030332000</v>
      </c>
      <c r="C59" s="40" t="str">
        <f>[1]汇总!E43</f>
        <v>红外高精度测温枪</v>
      </c>
      <c r="D59" s="40" t="str">
        <f>[1]汇总!F43</f>
        <v>Infrared high precision temperature measuring gun</v>
      </c>
      <c r="E59" s="40">
        <f>[1]汇总!G43</f>
        <v>2</v>
      </c>
      <c r="F59" s="41" t="str">
        <f>[1]汇总!I43</f>
        <v>pc</v>
      </c>
      <c r="G59" s="42">
        <f t="shared" si="0"/>
        <v>34.53125</v>
      </c>
      <c r="H59" s="42">
        <f>[1]汇总!L43</f>
        <v>69.0625</v>
      </c>
    </row>
    <row r="60" s="2" customFormat="1" ht="21" customHeight="1" spans="1:8">
      <c r="A60" s="39">
        <v>43</v>
      </c>
      <c r="B60" s="40" t="str">
        <f>[1]汇总!D44</f>
        <v>8536200000</v>
      </c>
      <c r="C60" s="40" t="str">
        <f>[1]汇总!E44</f>
        <v>户外高压真空断路器</v>
      </c>
      <c r="D60" s="40" t="str">
        <f>[1]汇总!F44</f>
        <v>High voltage vacuum circuit breaker</v>
      </c>
      <c r="E60" s="40">
        <f>[1]汇总!G44</f>
        <v>1</v>
      </c>
      <c r="F60" s="41" t="str">
        <f>[1]汇总!I44</f>
        <v>pc</v>
      </c>
      <c r="G60" s="42">
        <f t="shared" si="0"/>
        <v>2460.9375</v>
      </c>
      <c r="H60" s="42">
        <f>[1]汇总!L44</f>
        <v>2460.9375</v>
      </c>
    </row>
    <row r="61" s="2" customFormat="1" ht="21" customHeight="1" spans="1:8">
      <c r="A61" s="39">
        <v>44</v>
      </c>
      <c r="B61" s="40" t="str">
        <f>[1]汇总!D45</f>
        <v>3926909090</v>
      </c>
      <c r="C61" s="40" t="str">
        <f>[1]汇总!E45</f>
        <v>无缝风筒</v>
      </c>
      <c r="D61" s="40" t="str">
        <f>[1]汇总!F45</f>
        <v>Air duct</v>
      </c>
      <c r="E61" s="40">
        <f>[1]汇总!G45</f>
        <v>1000</v>
      </c>
      <c r="F61" s="41" t="str">
        <f>[1]汇总!I45</f>
        <v>meter</v>
      </c>
      <c r="G61" s="42">
        <f t="shared" si="0"/>
        <v>3.99375</v>
      </c>
      <c r="H61" s="42">
        <f>[1]汇总!L45</f>
        <v>3993.75</v>
      </c>
    </row>
    <row r="62" s="2" customFormat="1" ht="21" customHeight="1" spans="1:8">
      <c r="A62" s="39">
        <v>45</v>
      </c>
      <c r="B62" s="40" t="str">
        <f>[1]汇总!D46</f>
        <v>7312100000</v>
      </c>
      <c r="C62" s="40" t="str">
        <f>[1]汇总!E46</f>
        <v>钢丝绳</v>
      </c>
      <c r="D62" s="40" t="str">
        <f>[1]汇总!F46</f>
        <v>Wire rope</v>
      </c>
      <c r="E62" s="40">
        <f>[1]汇总!G46</f>
        <v>5990</v>
      </c>
      <c r="F62" s="41" t="str">
        <f>[1]汇总!I46</f>
        <v>kg</v>
      </c>
      <c r="G62" s="42">
        <f t="shared" si="0"/>
        <v>1.9125</v>
      </c>
      <c r="H62" s="42">
        <f>[1]汇总!L46</f>
        <v>11455.875</v>
      </c>
    </row>
    <row r="63" s="2" customFormat="1" ht="21" customHeight="1" spans="1:8">
      <c r="A63" s="39">
        <v>46</v>
      </c>
      <c r="B63" s="40" t="str">
        <f>[1]汇总!D47</f>
        <v>6307200000</v>
      </c>
      <c r="C63" s="40" t="str">
        <f>[1]汇总!E47</f>
        <v>救生衣</v>
      </c>
      <c r="D63" s="40" t="str">
        <f>[1]汇总!F47</f>
        <v>life jacket</v>
      </c>
      <c r="E63" s="40">
        <f>[1]汇总!G47</f>
        <v>15</v>
      </c>
      <c r="F63" s="41" t="str">
        <f>[1]汇总!I47</f>
        <v>pc</v>
      </c>
      <c r="G63" s="42">
        <f t="shared" si="0"/>
        <v>9.97583333333333</v>
      </c>
      <c r="H63" s="42">
        <f>[1]汇总!L47</f>
        <v>149.6375</v>
      </c>
    </row>
    <row r="64" s="2" customFormat="1" ht="21" customHeight="1" spans="1:8">
      <c r="A64" s="39">
        <v>47</v>
      </c>
      <c r="B64" s="40" t="str">
        <f>[1]汇总!D48</f>
        <v>9031809090</v>
      </c>
      <c r="C64" s="40" t="str">
        <f>[1]汇总!E48</f>
        <v>多参数气体测定器</v>
      </c>
      <c r="D64" s="40" t="str">
        <f>[1]汇总!F48</f>
        <v>Multi-parameter gas analyzer</v>
      </c>
      <c r="E64" s="40">
        <f>[1]汇总!G48</f>
        <v>10</v>
      </c>
      <c r="F64" s="41" t="str">
        <f>[1]汇总!I48</f>
        <v>set</v>
      </c>
      <c r="G64" s="42">
        <f t="shared" si="0"/>
        <v>406.25</v>
      </c>
      <c r="H64" s="42">
        <f>[1]汇总!L48</f>
        <v>4062.5</v>
      </c>
    </row>
    <row r="65" s="2" customFormat="1" ht="21" customHeight="1" spans="1:8">
      <c r="A65" s="39">
        <v>48</v>
      </c>
      <c r="B65" s="40" t="str">
        <f>[1]汇总!D49</f>
        <v>8504329000</v>
      </c>
      <c r="C65" s="40" t="str">
        <f>[1]汇总!E49</f>
        <v>行灯变压器</v>
      </c>
      <c r="D65" s="40" t="str">
        <f>[1]汇总!F49</f>
        <v>lamp Transformer</v>
      </c>
      <c r="E65" s="40">
        <f>[1]汇总!G49</f>
        <v>14</v>
      </c>
      <c r="F65" s="41" t="str">
        <f>[1]汇总!I49</f>
        <v>set</v>
      </c>
      <c r="G65" s="42">
        <f t="shared" si="0"/>
        <v>343.928571428571</v>
      </c>
      <c r="H65" s="42">
        <f>[1]汇总!L49</f>
        <v>4815</v>
      </c>
    </row>
    <row r="66" s="2" customFormat="1" ht="21" customHeight="1" spans="1:8">
      <c r="A66" s="39">
        <v>49</v>
      </c>
      <c r="B66" s="40" t="str">
        <f>[1]汇总!D50</f>
        <v>7217900000</v>
      </c>
      <c r="C66" s="40" t="str">
        <f>[1]汇总!E50</f>
        <v>铁丝</v>
      </c>
      <c r="D66" s="40" t="str">
        <f>[1]汇总!F50</f>
        <v>iron wire</v>
      </c>
      <c r="E66" s="40">
        <f>[1]汇总!G50</f>
        <v>400</v>
      </c>
      <c r="F66" s="41" t="str">
        <f>[1]汇总!I50</f>
        <v>kg</v>
      </c>
      <c r="G66" s="42">
        <f t="shared" si="0"/>
        <v>1.665625</v>
      </c>
      <c r="H66" s="42">
        <f>[1]汇总!L50</f>
        <v>666.25</v>
      </c>
    </row>
    <row r="67" s="2" customFormat="1" ht="21" customHeight="1" spans="1:8">
      <c r="A67" s="39">
        <v>50</v>
      </c>
      <c r="B67" s="40" t="str">
        <f>[1]汇总!D51</f>
        <v>8431432000</v>
      </c>
      <c r="C67" s="40" t="str">
        <f>[1]汇总!E51</f>
        <v>钎头</v>
      </c>
      <c r="D67" s="40" t="str">
        <f>[1]汇总!F51</f>
        <v>Cylindrical bit</v>
      </c>
      <c r="E67" s="40">
        <f>[1]汇总!G51</f>
        <v>100</v>
      </c>
      <c r="F67" s="41" t="str">
        <f>[1]汇总!I51</f>
        <v>pc</v>
      </c>
      <c r="G67" s="42">
        <f t="shared" si="0"/>
        <v>4.375</v>
      </c>
      <c r="H67" s="42">
        <f>[1]汇总!L51</f>
        <v>437.5</v>
      </c>
    </row>
    <row r="68" s="2" customFormat="1" ht="21" customHeight="1" spans="1:8">
      <c r="A68" s="39">
        <v>51</v>
      </c>
      <c r="B68" s="40" t="str">
        <f>[1]汇总!D52</f>
        <v>85015200</v>
      </c>
      <c r="C68" s="40" t="str">
        <f>[1]汇总!E52</f>
        <v>电机</v>
      </c>
      <c r="D68" s="40" t="str">
        <f>[1]汇总!F52</f>
        <v>Motor</v>
      </c>
      <c r="E68" s="40">
        <f>[1]汇总!G52</f>
        <v>4</v>
      </c>
      <c r="F68" s="41" t="str">
        <f>[1]汇总!I52</f>
        <v>set</v>
      </c>
      <c r="G68" s="42">
        <f t="shared" si="0"/>
        <v>396.09375</v>
      </c>
      <c r="H68" s="42">
        <f>[1]汇总!L52</f>
        <v>1584.375</v>
      </c>
    </row>
    <row r="69" s="2" customFormat="1" ht="21" customHeight="1" spans="1:8">
      <c r="A69" s="39">
        <v>52</v>
      </c>
      <c r="B69" s="40" t="str">
        <f>[1]汇总!D53</f>
        <v>7307190000</v>
      </c>
      <c r="C69" s="40" t="str">
        <f>[1]汇总!E53</f>
        <v>衬套</v>
      </c>
      <c r="D69" s="40" t="str">
        <f>[1]汇总!F53</f>
        <v>bushing</v>
      </c>
      <c r="E69" s="40">
        <f>[1]汇总!G53</f>
        <v>20</v>
      </c>
      <c r="F69" s="41" t="str">
        <f>[1]汇总!I53</f>
        <v>pc</v>
      </c>
      <c r="G69" s="42">
        <f t="shared" si="0"/>
        <v>1.6875</v>
      </c>
      <c r="H69" s="42">
        <f>[1]汇总!L53</f>
        <v>33.75</v>
      </c>
    </row>
    <row r="70" s="2" customFormat="1" ht="21" customHeight="1" spans="1:8">
      <c r="A70" s="39">
        <v>53</v>
      </c>
      <c r="B70" s="40" t="str">
        <f>[1]汇总!D54</f>
        <v>7318160000</v>
      </c>
      <c r="C70" s="40" t="str">
        <f>[1]汇总!E54</f>
        <v>元宝螺母</v>
      </c>
      <c r="D70" s="40" t="str">
        <f>[1]汇总!F54</f>
        <v>Ingot nut</v>
      </c>
      <c r="E70" s="40">
        <f>[1]汇总!G54</f>
        <v>30</v>
      </c>
      <c r="F70" s="41" t="str">
        <f>[1]汇总!I54</f>
        <v>pc</v>
      </c>
      <c r="G70" s="42">
        <f t="shared" si="0"/>
        <v>0.9375</v>
      </c>
      <c r="H70" s="42">
        <f>[1]汇总!L54</f>
        <v>28.125</v>
      </c>
    </row>
    <row r="71" s="2" customFormat="1" ht="21" customHeight="1" spans="1:8">
      <c r="A71" s="39">
        <v>54</v>
      </c>
      <c r="B71" s="40" t="str">
        <f>[1]汇总!D55</f>
        <v>7318240000</v>
      </c>
      <c r="C71" s="40" t="str">
        <f>[1]汇总!E55</f>
        <v>定位销</v>
      </c>
      <c r="D71" s="40" t="str">
        <f>[1]汇总!F55</f>
        <v>Positioning pin</v>
      </c>
      <c r="E71" s="40">
        <f>[1]汇总!G55</f>
        <v>60</v>
      </c>
      <c r="F71" s="41" t="str">
        <f>[1]汇总!I55</f>
        <v>pc</v>
      </c>
      <c r="G71" s="42">
        <f t="shared" si="0"/>
        <v>0.375</v>
      </c>
      <c r="H71" s="42">
        <f>[1]汇总!L55</f>
        <v>22.5</v>
      </c>
    </row>
    <row r="72" s="2" customFormat="1" ht="21" customHeight="1" spans="1:8">
      <c r="A72" s="39">
        <v>55</v>
      </c>
      <c r="B72" s="40" t="str">
        <f>[1]汇总!D56</f>
        <v>7320209000</v>
      </c>
      <c r="C72" s="40" t="str">
        <f>[1]汇总!E56</f>
        <v>镐柄弹簧</v>
      </c>
      <c r="D72" s="40" t="str">
        <f>[1]汇总!F56</f>
        <v>Bristle spring</v>
      </c>
      <c r="E72" s="40">
        <f>[1]汇总!G56</f>
        <v>60</v>
      </c>
      <c r="F72" s="41" t="str">
        <f>[1]汇总!I56</f>
        <v>pc</v>
      </c>
      <c r="G72" s="42">
        <f t="shared" si="0"/>
        <v>0.5625</v>
      </c>
      <c r="H72" s="42">
        <f>[1]汇总!L56</f>
        <v>33.75</v>
      </c>
    </row>
    <row r="73" s="2" customFormat="1" ht="21" customHeight="1" spans="1:8">
      <c r="A73" s="39">
        <v>56</v>
      </c>
      <c r="B73" s="40" t="str">
        <f>[1]汇总!D57</f>
        <v>7320209000</v>
      </c>
      <c r="C73" s="40" t="str">
        <f>[1]汇总!E57</f>
        <v>开关弹簧及钢球</v>
      </c>
      <c r="D73" s="40" t="str">
        <f>[1]汇总!F57</f>
        <v>Switch spring and steel ball</v>
      </c>
      <c r="E73" s="40">
        <f>[1]汇总!G57</f>
        <v>30</v>
      </c>
      <c r="F73" s="41" t="str">
        <f>[1]汇总!I57</f>
        <v>pc</v>
      </c>
      <c r="G73" s="42">
        <f t="shared" si="0"/>
        <v>3.375</v>
      </c>
      <c r="H73" s="42">
        <f>[1]汇总!L57</f>
        <v>101.25</v>
      </c>
    </row>
    <row r="74" s="2" customFormat="1" ht="21" customHeight="1" spans="1:8">
      <c r="A74" s="39">
        <v>57</v>
      </c>
      <c r="B74" s="40" t="str">
        <f>[1]汇总!D58</f>
        <v>7320209000</v>
      </c>
      <c r="C74" s="40" t="str">
        <f>[1]汇总!E58</f>
        <v>头部弹簧</v>
      </c>
      <c r="D74" s="40" t="str">
        <f>[1]汇总!F58</f>
        <v>Head spring</v>
      </c>
      <c r="E74" s="40">
        <f>[1]汇总!G58</f>
        <v>60</v>
      </c>
      <c r="F74" s="41" t="str">
        <f>[1]汇总!I58</f>
        <v>pc</v>
      </c>
      <c r="G74" s="42">
        <f t="shared" si="0"/>
        <v>2.25</v>
      </c>
      <c r="H74" s="42">
        <f>[1]汇总!L58</f>
        <v>135</v>
      </c>
    </row>
    <row r="75" s="2" customFormat="1" ht="21" customHeight="1" spans="1:8">
      <c r="A75" s="39">
        <v>58</v>
      </c>
      <c r="B75" s="40" t="str">
        <f>[1]汇总!D59</f>
        <v>7320209000</v>
      </c>
      <c r="C75" s="40" t="str">
        <f>[1]汇总!E59</f>
        <v>阻塞阀弹簧</v>
      </c>
      <c r="D75" s="40" t="str">
        <f>[1]汇总!F59</f>
        <v>Blocking valve spring</v>
      </c>
      <c r="E75" s="40">
        <f>[1]汇总!G59</f>
        <v>60</v>
      </c>
      <c r="F75" s="41" t="str">
        <f>[1]汇总!I59</f>
        <v>pc</v>
      </c>
      <c r="G75" s="42">
        <f t="shared" si="0"/>
        <v>0.28125</v>
      </c>
      <c r="H75" s="42">
        <f>[1]汇总!L59</f>
        <v>16.875</v>
      </c>
    </row>
    <row r="76" s="2" customFormat="1" ht="21" customHeight="1" spans="1:8">
      <c r="A76" s="39">
        <v>59</v>
      </c>
      <c r="B76" s="40" t="str">
        <f>[1]汇总!D60</f>
        <v>7326901900</v>
      </c>
      <c r="C76" s="40" t="str">
        <f>[1]汇总!E60</f>
        <v>镐柄</v>
      </c>
      <c r="D76" s="40" t="str">
        <f>[1]汇总!F60</f>
        <v>Broomstick</v>
      </c>
      <c r="E76" s="40">
        <f>[1]汇总!G60</f>
        <v>3</v>
      </c>
      <c r="F76" s="41" t="str">
        <f>[1]汇总!I60</f>
        <v>pc</v>
      </c>
      <c r="G76" s="42">
        <f t="shared" si="0"/>
        <v>9</v>
      </c>
      <c r="H76" s="42">
        <f>[1]汇总!L60</f>
        <v>27</v>
      </c>
    </row>
    <row r="77" s="2" customFormat="1" ht="21" customHeight="1" spans="1:8">
      <c r="A77" s="39">
        <v>60</v>
      </c>
      <c r="B77" s="40" t="str">
        <f>[1]汇总!D61</f>
        <v>8414909090</v>
      </c>
      <c r="C77" s="40" t="str">
        <f>[1]汇总!E61</f>
        <v>挡尘板</v>
      </c>
      <c r="D77" s="40" t="str">
        <f>[1]汇总!F61</f>
        <v>Dust baffle</v>
      </c>
      <c r="E77" s="40">
        <f>[1]汇总!G61</f>
        <v>20</v>
      </c>
      <c r="F77" s="41" t="str">
        <f>[1]汇总!I61</f>
        <v>pc</v>
      </c>
      <c r="G77" s="42">
        <f t="shared" si="0"/>
        <v>1.6875</v>
      </c>
      <c r="H77" s="42">
        <f>[1]汇总!L61</f>
        <v>33.75</v>
      </c>
    </row>
    <row r="78" s="2" customFormat="1" ht="21" customHeight="1" spans="1:8">
      <c r="A78" s="39">
        <v>61</v>
      </c>
      <c r="B78" s="40" t="str">
        <f>[1]汇总!D62</f>
        <v>8414909090</v>
      </c>
      <c r="C78" s="40" t="str">
        <f>[1]汇总!E62</f>
        <v>阀</v>
      </c>
      <c r="D78" s="40" t="str">
        <f>[1]汇总!F62</f>
        <v>valve</v>
      </c>
      <c r="E78" s="40">
        <f>[1]汇总!G62</f>
        <v>30</v>
      </c>
      <c r="F78" s="41" t="str">
        <f>[1]汇总!I62</f>
        <v>pc</v>
      </c>
      <c r="G78" s="42">
        <f t="shared" si="0"/>
        <v>9</v>
      </c>
      <c r="H78" s="42">
        <f>[1]汇总!L62</f>
        <v>270</v>
      </c>
    </row>
    <row r="79" s="2" customFormat="1" ht="21" customHeight="1" spans="1:8">
      <c r="A79" s="39">
        <v>62</v>
      </c>
      <c r="B79" s="40" t="str">
        <f>[1]汇总!D63</f>
        <v>8414909090</v>
      </c>
      <c r="C79" s="40" t="str">
        <f>[1]汇总!E63</f>
        <v>阀柜</v>
      </c>
      <c r="D79" s="40" t="str">
        <f>[1]汇总!F63</f>
        <v>Valve cabinet</v>
      </c>
      <c r="E79" s="40">
        <f>[1]汇总!G63</f>
        <v>30</v>
      </c>
      <c r="F79" s="41" t="str">
        <f>[1]汇总!I63</f>
        <v>pc</v>
      </c>
      <c r="G79" s="42">
        <f t="shared" si="0"/>
        <v>9</v>
      </c>
      <c r="H79" s="42">
        <f>[1]汇总!L63</f>
        <v>270</v>
      </c>
    </row>
    <row r="80" s="2" customFormat="1" ht="21" customHeight="1" spans="1:8">
      <c r="A80" s="39">
        <v>63</v>
      </c>
      <c r="B80" s="40" t="str">
        <f>[1]汇总!D64</f>
        <v>8414909090</v>
      </c>
      <c r="C80" s="40" t="str">
        <f>[1]汇总!E64</f>
        <v>翼形十字轴</v>
      </c>
      <c r="D80" s="40" t="str">
        <f>[1]汇总!F64</f>
        <v>Wing-shaped cross shaft</v>
      </c>
      <c r="E80" s="40">
        <f>[1]汇总!G64</f>
        <v>10</v>
      </c>
      <c r="F80" s="41" t="str">
        <f>[1]汇总!I64</f>
        <v>pc</v>
      </c>
      <c r="G80" s="42">
        <f t="shared" si="0"/>
        <v>1.6875</v>
      </c>
      <c r="H80" s="42">
        <f>[1]汇总!L64</f>
        <v>16.875</v>
      </c>
    </row>
    <row r="81" s="2" customFormat="1" ht="21" customHeight="1" spans="1:8">
      <c r="A81" s="39">
        <v>64</v>
      </c>
      <c r="B81" s="40" t="str">
        <f>[1]汇总!D65</f>
        <v>8431432000</v>
      </c>
      <c r="C81" s="40" t="str">
        <f>[1]汇总!E65</f>
        <v>风镐钎</v>
      </c>
      <c r="D81" s="40" t="str">
        <f>[1]汇总!F65</f>
        <v>Wind brazing</v>
      </c>
      <c r="E81" s="40">
        <f>[1]汇总!G65</f>
        <v>30</v>
      </c>
      <c r="F81" s="41" t="str">
        <f>[1]汇总!I65</f>
        <v>pc</v>
      </c>
      <c r="G81" s="42">
        <f t="shared" si="0"/>
        <v>4.46875</v>
      </c>
      <c r="H81" s="42">
        <f>[1]汇总!L65</f>
        <v>134.0625</v>
      </c>
    </row>
    <row r="82" s="2" customFormat="1" ht="21" customHeight="1" spans="1:8">
      <c r="A82" s="39">
        <v>65</v>
      </c>
      <c r="B82" s="40" t="str">
        <f>[1]汇总!D66</f>
        <v>8431432000</v>
      </c>
      <c r="C82" s="40" t="str">
        <f>[1]汇总!E66</f>
        <v>风管接头</v>
      </c>
      <c r="D82" s="40" t="str">
        <f>[1]汇总!F66</f>
        <v>Duct joint</v>
      </c>
      <c r="E82" s="40">
        <f>[1]汇总!G66</f>
        <v>30</v>
      </c>
      <c r="F82" s="41" t="str">
        <f>[1]汇总!I66</f>
        <v>pc</v>
      </c>
      <c r="G82" s="42">
        <f t="shared" ref="G82:G112" si="1">H82/E82</f>
        <v>0.7109375</v>
      </c>
      <c r="H82" s="42">
        <f>[1]汇总!L66</f>
        <v>21.328125</v>
      </c>
    </row>
    <row r="83" s="2" customFormat="1" ht="21" customHeight="1" spans="1:8">
      <c r="A83" s="39">
        <v>66</v>
      </c>
      <c r="B83" s="40" t="str">
        <f>[1]汇总!D67</f>
        <v>8431432000</v>
      </c>
      <c r="C83" s="40" t="str">
        <f>[1]汇总!E67</f>
        <v>缸体</v>
      </c>
      <c r="D83" s="40" t="str">
        <f>[1]汇总!F67</f>
        <v>Cylinder</v>
      </c>
      <c r="E83" s="40">
        <f>[1]汇总!G67</f>
        <v>20</v>
      </c>
      <c r="F83" s="41" t="str">
        <f>[1]汇总!I67</f>
        <v>pc</v>
      </c>
      <c r="G83" s="42">
        <f t="shared" si="1"/>
        <v>28.03125</v>
      </c>
      <c r="H83" s="42">
        <f>[1]汇总!L67</f>
        <v>560.625</v>
      </c>
    </row>
    <row r="84" s="2" customFormat="1" ht="21" customHeight="1" spans="1:8">
      <c r="A84" s="39">
        <v>67</v>
      </c>
      <c r="B84" s="40" t="str">
        <f>[1]汇总!D68</f>
        <v>8467190000</v>
      </c>
      <c r="C84" s="40" t="str">
        <f>[1]汇总!E68</f>
        <v>风镐</v>
      </c>
      <c r="D84" s="40" t="str">
        <f>[1]汇总!F68</f>
        <v>Pneumatic pick</v>
      </c>
      <c r="E84" s="40">
        <f>[1]汇总!G68</f>
        <v>3</v>
      </c>
      <c r="F84" s="41" t="str">
        <f>[1]汇总!I68</f>
        <v>pc</v>
      </c>
      <c r="G84" s="42">
        <f t="shared" si="1"/>
        <v>62.96875</v>
      </c>
      <c r="H84" s="42">
        <f>[1]汇总!L68</f>
        <v>188.90625</v>
      </c>
    </row>
    <row r="85" s="2" customFormat="1" ht="21" customHeight="1" spans="1:8">
      <c r="A85" s="39">
        <v>68</v>
      </c>
      <c r="B85" s="40" t="str">
        <f>[1]汇总!D69</f>
        <v>8467920000</v>
      </c>
      <c r="C85" s="40" t="str">
        <f>[1]汇总!E69</f>
        <v>锤体</v>
      </c>
      <c r="D85" s="40" t="str">
        <f>[1]汇总!F69</f>
        <v>Hammer body</v>
      </c>
      <c r="E85" s="40">
        <f>[1]汇总!G69</f>
        <v>30</v>
      </c>
      <c r="F85" s="41" t="str">
        <f>[1]汇总!I69</f>
        <v>pc</v>
      </c>
      <c r="G85" s="42">
        <f t="shared" si="1"/>
        <v>6.09375</v>
      </c>
      <c r="H85" s="42">
        <f>[1]汇总!L69</f>
        <v>182.8125</v>
      </c>
    </row>
    <row r="86" s="2" customFormat="1" ht="21" customHeight="1" spans="1:8">
      <c r="A86" s="39">
        <v>69</v>
      </c>
      <c r="B86" s="40" t="str">
        <f>[1]汇总!D70</f>
        <v>8467999000</v>
      </c>
      <c r="C86" s="40" t="str">
        <f>[1]汇总!E70</f>
        <v>导气罩</v>
      </c>
      <c r="D86" s="40" t="str">
        <f>[1]汇总!F70</f>
        <v>Air duct</v>
      </c>
      <c r="E86" s="40">
        <f>[1]汇总!G70</f>
        <v>10</v>
      </c>
      <c r="F86" s="41" t="str">
        <f>[1]汇总!I70</f>
        <v>pc</v>
      </c>
      <c r="G86" s="42">
        <f t="shared" si="1"/>
        <v>1.828125</v>
      </c>
      <c r="H86" s="42">
        <f>[1]汇总!L70</f>
        <v>18.28125</v>
      </c>
    </row>
    <row r="87" s="2" customFormat="1" ht="21" customHeight="1" spans="1:8">
      <c r="A87" s="39">
        <v>70</v>
      </c>
      <c r="B87" s="40" t="str">
        <f>[1]汇总!D71</f>
        <v>8467999000</v>
      </c>
      <c r="C87" s="40" t="str">
        <f>[1]汇总!E71</f>
        <v>垫板</v>
      </c>
      <c r="D87" s="40" t="str">
        <f>[1]汇总!F71</f>
        <v>Pad</v>
      </c>
      <c r="E87" s="40">
        <f>[1]汇总!G71</f>
        <v>20</v>
      </c>
      <c r="F87" s="41" t="str">
        <f>[1]汇总!I71</f>
        <v>pc</v>
      </c>
      <c r="G87" s="42">
        <f t="shared" si="1"/>
        <v>1.828125</v>
      </c>
      <c r="H87" s="42">
        <f>[1]汇总!L71</f>
        <v>36.5625</v>
      </c>
    </row>
    <row r="88" s="2" customFormat="1" ht="21" customHeight="1" spans="1:8">
      <c r="A88" s="39">
        <v>71</v>
      </c>
      <c r="B88" s="40" t="str">
        <f>[1]汇总!D72</f>
        <v>8467999000</v>
      </c>
      <c r="C88" s="40" t="str">
        <f>[1]汇总!E72</f>
        <v>阀柜垫板</v>
      </c>
      <c r="D88" s="40" t="str">
        <f>[1]汇总!F72</f>
        <v>Valve cabinet backing plate</v>
      </c>
      <c r="E88" s="40">
        <f>[1]汇总!G72</f>
        <v>30</v>
      </c>
      <c r="F88" s="41" t="str">
        <f>[1]汇总!I72</f>
        <v>pc</v>
      </c>
      <c r="G88" s="42">
        <f t="shared" si="1"/>
        <v>1.625</v>
      </c>
      <c r="H88" s="42">
        <f>[1]汇总!L72</f>
        <v>48.75</v>
      </c>
    </row>
    <row r="89" s="2" customFormat="1" ht="21" customHeight="1" spans="1:8">
      <c r="A89" s="39">
        <v>72</v>
      </c>
      <c r="B89" s="40" t="str">
        <f>[1]汇总!D73</f>
        <v>8467999000</v>
      </c>
      <c r="C89" s="40" t="str">
        <f>[1]汇总!E73</f>
        <v>风镐提把</v>
      </c>
      <c r="D89" s="40" t="str">
        <f>[1]汇总!F73</f>
        <v>Pneumatic pick handle</v>
      </c>
      <c r="E89" s="40">
        <f>[1]汇总!G73</f>
        <v>5</v>
      </c>
      <c r="F89" s="41" t="str">
        <f>[1]汇总!I73</f>
        <v>pc</v>
      </c>
      <c r="G89" s="42">
        <f t="shared" si="1"/>
        <v>9.75</v>
      </c>
      <c r="H89" s="42">
        <f>[1]汇总!L73</f>
        <v>48.75</v>
      </c>
    </row>
    <row r="90" s="2" customFormat="1" ht="21" customHeight="1" spans="1:8">
      <c r="A90" s="39">
        <v>73</v>
      </c>
      <c r="B90" s="40" t="str">
        <f>[1]汇总!D74</f>
        <v>8467999000</v>
      </c>
      <c r="C90" s="40" t="str">
        <f>[1]汇总!E74</f>
        <v>镐体</v>
      </c>
      <c r="D90" s="40" t="str">
        <f>[1]汇总!F74</f>
        <v>Pickaxe body</v>
      </c>
      <c r="E90" s="40">
        <f>[1]汇总!G74</f>
        <v>10</v>
      </c>
      <c r="F90" s="41" t="str">
        <f>[1]汇总!I74</f>
        <v>pc</v>
      </c>
      <c r="G90" s="42">
        <f t="shared" si="1"/>
        <v>28.03125</v>
      </c>
      <c r="H90" s="42">
        <f>[1]汇总!L74</f>
        <v>280.3125</v>
      </c>
    </row>
    <row r="91" s="2" customFormat="1" ht="21" customHeight="1" spans="1:8">
      <c r="A91" s="39">
        <v>74</v>
      </c>
      <c r="B91" s="40" t="str">
        <f>[1]汇总!D75</f>
        <v>8467999000</v>
      </c>
      <c r="C91" s="40" t="str">
        <f>[1]汇总!E75</f>
        <v>固定缸套</v>
      </c>
      <c r="D91" s="40" t="str">
        <f>[1]汇总!F75</f>
        <v>Fixed cylinder liner</v>
      </c>
      <c r="E91" s="40">
        <f>[1]汇总!G75</f>
        <v>10</v>
      </c>
      <c r="F91" s="41" t="str">
        <f>[1]汇总!I75</f>
        <v>pc</v>
      </c>
      <c r="G91" s="42">
        <f t="shared" si="1"/>
        <v>1.828125</v>
      </c>
      <c r="H91" s="42">
        <f>[1]汇总!L75</f>
        <v>18.28125</v>
      </c>
    </row>
    <row r="92" s="2" customFormat="1" ht="21" customHeight="1" spans="1:8">
      <c r="A92" s="39">
        <v>75</v>
      </c>
      <c r="B92" s="40" t="str">
        <f>[1]汇总!D76</f>
        <v>8467999000</v>
      </c>
      <c r="C92" s="40" t="str">
        <f>[1]汇总!E76</f>
        <v>联接管</v>
      </c>
      <c r="D92" s="40" t="str">
        <f>[1]汇总!F76</f>
        <v>Connecting pipe</v>
      </c>
      <c r="E92" s="40">
        <f>[1]汇总!G76</f>
        <v>10</v>
      </c>
      <c r="F92" s="41" t="str">
        <f>[1]汇总!I76</f>
        <v>pc</v>
      </c>
      <c r="G92" s="42">
        <f t="shared" si="1"/>
        <v>1.828125</v>
      </c>
      <c r="H92" s="42">
        <f>[1]汇总!L76</f>
        <v>18.28125</v>
      </c>
    </row>
    <row r="93" s="2" customFormat="1" ht="21" customHeight="1" spans="1:8">
      <c r="A93" s="39">
        <v>76</v>
      </c>
      <c r="B93" s="40" t="str">
        <f>[1]汇总!D77</f>
        <v>8467999000</v>
      </c>
      <c r="C93" s="40" t="str">
        <f>[1]汇总!E77</f>
        <v>联接管垫圈</v>
      </c>
      <c r="D93" s="40" t="str">
        <f>[1]汇总!F77</f>
        <v>Connection pipe gasket</v>
      </c>
      <c r="E93" s="40">
        <f>[1]汇总!G77</f>
        <v>10</v>
      </c>
      <c r="F93" s="41" t="str">
        <f>[1]汇总!I77</f>
        <v>pc</v>
      </c>
      <c r="G93" s="42">
        <f t="shared" si="1"/>
        <v>0.5078125</v>
      </c>
      <c r="H93" s="42">
        <f>[1]汇总!L77</f>
        <v>5.078125</v>
      </c>
    </row>
    <row r="94" s="2" customFormat="1" ht="21" customHeight="1" spans="1:8">
      <c r="A94" s="39">
        <v>77</v>
      </c>
      <c r="B94" s="40" t="str">
        <f>[1]汇总!D78</f>
        <v>8467999000</v>
      </c>
      <c r="C94" s="40" t="str">
        <f>[1]汇总!E78</f>
        <v>联接套</v>
      </c>
      <c r="D94" s="40" t="str">
        <f>[1]汇总!F78</f>
        <v>Connection sleeve</v>
      </c>
      <c r="E94" s="40">
        <f>[1]汇总!G78</f>
        <v>10</v>
      </c>
      <c r="F94" s="41" t="str">
        <f>[1]汇总!I78</f>
        <v>pc</v>
      </c>
      <c r="G94" s="42">
        <f t="shared" si="1"/>
        <v>13.203125</v>
      </c>
      <c r="H94" s="42">
        <f>[1]汇总!L78</f>
        <v>132.03125</v>
      </c>
    </row>
    <row r="95" s="2" customFormat="1" ht="21" customHeight="1" spans="1:8">
      <c r="A95" s="39">
        <v>78</v>
      </c>
      <c r="B95" s="40" t="str">
        <f>[1]汇总!D79</f>
        <v>8467999000</v>
      </c>
      <c r="C95" s="40" t="str">
        <f>[1]汇总!E79</f>
        <v>钎套</v>
      </c>
      <c r="D95" s="40" t="str">
        <f>[1]汇总!F79</f>
        <v>Drill sleeve</v>
      </c>
      <c r="E95" s="40">
        <f>[1]汇总!G79</f>
        <v>10</v>
      </c>
      <c r="F95" s="41" t="str">
        <f>[1]汇总!I79</f>
        <v>pc</v>
      </c>
      <c r="G95" s="42">
        <f t="shared" si="1"/>
        <v>1.828125</v>
      </c>
      <c r="H95" s="42">
        <f>[1]汇总!L79</f>
        <v>18.28125</v>
      </c>
    </row>
    <row r="96" s="2" customFormat="1" ht="21" customHeight="1" spans="1:8">
      <c r="A96" s="39">
        <v>79</v>
      </c>
      <c r="B96" s="40" t="str">
        <f>[1]汇总!D80</f>
        <v>8467999000</v>
      </c>
      <c r="C96" s="40" t="str">
        <f>[1]汇总!E80</f>
        <v>阻塞阀</v>
      </c>
      <c r="D96" s="40" t="str">
        <f>[1]汇总!F80</f>
        <v>Blocking valve</v>
      </c>
      <c r="E96" s="40">
        <f>[1]汇总!G80</f>
        <v>20</v>
      </c>
      <c r="F96" s="41" t="str">
        <f>[1]汇总!I80</f>
        <v>pc</v>
      </c>
      <c r="G96" s="42">
        <f t="shared" si="1"/>
        <v>1.828125</v>
      </c>
      <c r="H96" s="42">
        <f>[1]汇总!L80</f>
        <v>36.5625</v>
      </c>
    </row>
    <row r="97" s="2" customFormat="1" ht="21" customHeight="1" spans="1:8">
      <c r="A97" s="39">
        <v>80</v>
      </c>
      <c r="B97" s="40" t="str">
        <f>[1]汇总!D81</f>
        <v>8467999000</v>
      </c>
      <c r="C97" s="40" t="str">
        <f>[1]汇总!E81</f>
        <v>阻塞阀套</v>
      </c>
      <c r="D97" s="40" t="str">
        <f>[1]汇总!F81</f>
        <v>Blocking valve sleeve</v>
      </c>
      <c r="E97" s="40">
        <f>[1]汇总!G81</f>
        <v>20</v>
      </c>
      <c r="F97" s="41" t="str">
        <f>[1]汇总!I81</f>
        <v>pc</v>
      </c>
      <c r="G97" s="42">
        <f t="shared" si="1"/>
        <v>13.203125</v>
      </c>
      <c r="H97" s="42">
        <f>[1]汇总!L81</f>
        <v>264.0625</v>
      </c>
    </row>
    <row r="98" s="2" customFormat="1" ht="21" customHeight="1" spans="1:8">
      <c r="A98" s="39">
        <v>81</v>
      </c>
      <c r="B98" s="40" t="str">
        <f>[1]汇总!D82</f>
        <v>8536610000</v>
      </c>
      <c r="C98" s="40" t="str">
        <f>[1]汇总!E82</f>
        <v>防水灯口</v>
      </c>
      <c r="D98" s="40" t="str">
        <f>[1]汇总!F82</f>
        <v>Waterproof lamp head (plastic)</v>
      </c>
      <c r="E98" s="40">
        <f>[1]汇总!G82</f>
        <v>1000</v>
      </c>
      <c r="F98" s="41" t="str">
        <f>[1]汇总!I82</f>
        <v>pc</v>
      </c>
      <c r="G98" s="42">
        <f t="shared" si="1"/>
        <v>0.3</v>
      </c>
      <c r="H98" s="42">
        <f>[1]汇总!L82</f>
        <v>300</v>
      </c>
    </row>
    <row r="99" s="2" customFormat="1" ht="21" customHeight="1" spans="1:8">
      <c r="A99" s="39">
        <v>82</v>
      </c>
      <c r="B99" s="40" t="str">
        <f>[1]汇总!D83</f>
        <v>8547100000</v>
      </c>
      <c r="C99" s="40" t="str">
        <f>[1]汇总!E83</f>
        <v>绝缘支柱</v>
      </c>
      <c r="D99" s="40" t="str">
        <f>[1]汇总!F83</f>
        <v>Insulated pillar</v>
      </c>
      <c r="E99" s="40">
        <f>[1]汇总!G83</f>
        <v>600</v>
      </c>
      <c r="F99" s="41" t="str">
        <f>[1]汇总!I83</f>
        <v>pc</v>
      </c>
      <c r="G99" s="42">
        <f t="shared" si="1"/>
        <v>0.65625</v>
      </c>
      <c r="H99" s="42">
        <f>[1]汇总!L83</f>
        <v>393.75</v>
      </c>
    </row>
    <row r="100" s="2" customFormat="1" ht="21" customHeight="1" spans="1:8">
      <c r="A100" s="39">
        <v>83</v>
      </c>
      <c r="B100" s="40" t="str">
        <f>[1]汇总!D84</f>
        <v>3926909090</v>
      </c>
      <c r="C100" s="40" t="str">
        <f>[1]汇总!E84</f>
        <v>电缆挂钩</v>
      </c>
      <c r="D100" s="40" t="str">
        <f>[1]汇总!F84</f>
        <v>Cable hook</v>
      </c>
      <c r="E100" s="40">
        <f>[1]汇总!G84</f>
        <v>2000</v>
      </c>
      <c r="F100" s="41" t="str">
        <f>[1]汇总!I84</f>
        <v>pc</v>
      </c>
      <c r="G100" s="42">
        <f t="shared" si="1"/>
        <v>0.609375</v>
      </c>
      <c r="H100" s="42">
        <f>[1]汇总!L84</f>
        <v>1218.75</v>
      </c>
    </row>
    <row r="101" s="2" customFormat="1" ht="21" customHeight="1" spans="1:8">
      <c r="A101" s="39">
        <v>84</v>
      </c>
      <c r="B101" s="40" t="str">
        <f>[1]汇总!D85</f>
        <v>8481400000</v>
      </c>
      <c r="C101" s="40" t="str">
        <f>[1]汇总!E85</f>
        <v>法兰闸阀</v>
      </c>
      <c r="D101" s="40" t="str">
        <f>[1]汇总!F85</f>
        <v>Flange gate valve</v>
      </c>
      <c r="E101" s="40">
        <f>[1]汇总!G85</f>
        <v>20</v>
      </c>
      <c r="F101" s="41" t="str">
        <f>[1]汇总!I85</f>
        <v>pc</v>
      </c>
      <c r="G101" s="42">
        <f t="shared" si="1"/>
        <v>417.65625</v>
      </c>
      <c r="H101" s="42">
        <f>[1]汇总!L85</f>
        <v>8353.125</v>
      </c>
    </row>
    <row r="102" s="2" customFormat="1" ht="21" customHeight="1" spans="1:8">
      <c r="A102" s="39">
        <v>85</v>
      </c>
      <c r="B102" s="40" t="str">
        <f>[1]汇总!D86</f>
        <v>8481201000</v>
      </c>
      <c r="C102" s="40" t="str">
        <f>[1]汇总!E86</f>
        <v>抓斗配气阀</v>
      </c>
      <c r="D102" s="40" t="str">
        <f>[1]汇总!F86</f>
        <v>Grab valve</v>
      </c>
      <c r="E102" s="40">
        <f>[1]汇总!G86</f>
        <v>2</v>
      </c>
      <c r="F102" s="41" t="str">
        <f>[1]汇总!I86</f>
        <v>pc</v>
      </c>
      <c r="G102" s="42">
        <f t="shared" si="1"/>
        <v>385.9375</v>
      </c>
      <c r="H102" s="42">
        <f>[1]汇总!L86</f>
        <v>771.875</v>
      </c>
    </row>
    <row r="103" s="2" customFormat="1" ht="21" customHeight="1" spans="1:8">
      <c r="A103" s="39">
        <v>86</v>
      </c>
      <c r="B103" s="40" t="str">
        <f>[1]汇总!D87</f>
        <v>8511409900</v>
      </c>
      <c r="C103" s="40" t="str">
        <f>[1]汇总!E87</f>
        <v>回转减速机</v>
      </c>
      <c r="D103" s="40" t="str">
        <f>[1]汇总!F87</f>
        <v>Rotary reducer</v>
      </c>
      <c r="E103" s="40">
        <f>[1]汇总!G87</f>
        <v>2</v>
      </c>
      <c r="F103" s="41" t="str">
        <f>[1]汇总!I87</f>
        <v>pc</v>
      </c>
      <c r="G103" s="42">
        <f t="shared" si="1"/>
        <v>656.25</v>
      </c>
      <c r="H103" s="42">
        <f>[1]汇总!L87</f>
        <v>1312.5</v>
      </c>
    </row>
    <row r="104" s="2" customFormat="1" ht="21" customHeight="1" spans="1:8">
      <c r="A104" s="39">
        <v>87</v>
      </c>
      <c r="B104" s="40">
        <f>[1]汇总!D88</f>
        <v>8424300000</v>
      </c>
      <c r="C104" s="40" t="str">
        <f>[1]汇总!E88</f>
        <v>混凝土喷浆机</v>
      </c>
      <c r="D104" s="40" t="str">
        <f>[1]汇总!F88</f>
        <v>Concrete shotcrete machine</v>
      </c>
      <c r="E104" s="40">
        <f>[1]汇总!G88</f>
        <v>4</v>
      </c>
      <c r="F104" s="41" t="str">
        <f>[1]汇总!I88</f>
        <v>set</v>
      </c>
      <c r="G104" s="42">
        <f t="shared" si="1"/>
        <v>1250</v>
      </c>
      <c r="H104" s="42">
        <f>[1]汇总!L88</f>
        <v>5000</v>
      </c>
    </row>
    <row r="105" s="2" customFormat="1" ht="21" customHeight="1" spans="1:8">
      <c r="A105" s="39">
        <v>88</v>
      </c>
      <c r="B105" s="40">
        <f>[1]汇总!D89</f>
        <v>8504349000</v>
      </c>
      <c r="C105" s="40" t="str">
        <f>[1]汇总!E89</f>
        <v>变压器</v>
      </c>
      <c r="D105" s="40" t="str">
        <f>[1]汇总!F89</f>
        <v>transformer</v>
      </c>
      <c r="E105" s="40">
        <f>[1]汇总!G89</f>
        <v>4</v>
      </c>
      <c r="F105" s="41" t="str">
        <f>[1]汇总!I89</f>
        <v>set</v>
      </c>
      <c r="G105" s="42">
        <f t="shared" si="1"/>
        <v>10625</v>
      </c>
      <c r="H105" s="42">
        <f>[1]汇总!L89</f>
        <v>42500</v>
      </c>
    </row>
    <row r="106" s="2" customFormat="1" ht="21" customHeight="1" spans="1:8">
      <c r="A106" s="39">
        <v>89</v>
      </c>
      <c r="B106" s="40">
        <f>[1]汇总!D90</f>
        <v>8504349000</v>
      </c>
      <c r="C106" s="40" t="str">
        <f>[1]汇总!E90</f>
        <v>变压器</v>
      </c>
      <c r="D106" s="40" t="str">
        <f>[1]汇总!F90</f>
        <v>transformer</v>
      </c>
      <c r="E106" s="40">
        <f>[1]汇总!G90</f>
        <v>4</v>
      </c>
      <c r="F106" s="41" t="str">
        <f>[1]汇总!I90</f>
        <v>set</v>
      </c>
      <c r="G106" s="42">
        <f t="shared" si="1"/>
        <v>9687.5</v>
      </c>
      <c r="H106" s="42">
        <f>[1]汇总!L90</f>
        <v>38750</v>
      </c>
    </row>
    <row r="107" s="2" customFormat="1" ht="21" customHeight="1" spans="1:8">
      <c r="A107" s="39">
        <v>90</v>
      </c>
      <c r="B107" s="40">
        <f>[1]汇总!D91</f>
        <v>8504349000</v>
      </c>
      <c r="C107" s="40" t="str">
        <f>[1]汇总!E91</f>
        <v>变压器</v>
      </c>
      <c r="D107" s="40" t="str">
        <f>[1]汇总!F91</f>
        <v>transformer</v>
      </c>
      <c r="E107" s="40">
        <f>[1]汇总!G91</f>
        <v>1</v>
      </c>
      <c r="F107" s="41" t="str">
        <f>[1]汇总!I91</f>
        <v>set</v>
      </c>
      <c r="G107" s="42">
        <f t="shared" si="1"/>
        <v>14218.75</v>
      </c>
      <c r="H107" s="42">
        <f>[1]汇总!L91</f>
        <v>14218.75</v>
      </c>
    </row>
    <row r="108" s="2" customFormat="1" ht="21" customHeight="1" spans="1:8">
      <c r="A108" s="39">
        <v>91</v>
      </c>
      <c r="B108" s="40">
        <f>[1]汇总!D92</f>
        <v>8504349000</v>
      </c>
      <c r="C108" s="40" t="str">
        <f>[1]汇总!E92</f>
        <v>变压器</v>
      </c>
      <c r="D108" s="40" t="str">
        <f>[1]汇总!F92</f>
        <v>transformer</v>
      </c>
      <c r="E108" s="40">
        <f>[1]汇总!G92</f>
        <v>1</v>
      </c>
      <c r="F108" s="41" t="str">
        <f>[1]汇总!I92</f>
        <v>set</v>
      </c>
      <c r="G108" s="42">
        <f t="shared" si="1"/>
        <v>16562.5</v>
      </c>
      <c r="H108" s="42">
        <f>[1]汇总!L92</f>
        <v>16562.5</v>
      </c>
    </row>
    <row r="109" s="2" customFormat="1" ht="21" customHeight="1" spans="1:8">
      <c r="A109" s="39">
        <v>92</v>
      </c>
      <c r="B109" s="40">
        <f>[1]汇总!D93</f>
        <v>8414599100</v>
      </c>
      <c r="C109" s="40" t="str">
        <f>[1]汇总!E93</f>
        <v>局部通风机</v>
      </c>
      <c r="D109" s="40" t="str">
        <f>[1]汇总!F93</f>
        <v>local fan</v>
      </c>
      <c r="E109" s="40">
        <f>[1]汇总!G93</f>
        <v>4</v>
      </c>
      <c r="F109" s="41" t="str">
        <f>[1]汇总!I93</f>
        <v>set</v>
      </c>
      <c r="G109" s="42">
        <f t="shared" si="1"/>
        <v>625</v>
      </c>
      <c r="H109" s="42">
        <f>[1]汇总!L93</f>
        <v>2500</v>
      </c>
    </row>
    <row r="110" s="2" customFormat="1" ht="21" customHeight="1" spans="1:8">
      <c r="A110" s="39">
        <v>93</v>
      </c>
      <c r="B110" s="40">
        <f>[1]汇总!D94</f>
        <v>8414599101</v>
      </c>
      <c r="C110" s="40" t="str">
        <f>[1]汇总!E94</f>
        <v>局部通风机</v>
      </c>
      <c r="D110" s="40" t="str">
        <f>[1]汇总!F94</f>
        <v>local fan</v>
      </c>
      <c r="E110" s="40">
        <f>[1]汇总!G94</f>
        <v>4</v>
      </c>
      <c r="F110" s="41" t="str">
        <f>[1]汇总!I94</f>
        <v>set</v>
      </c>
      <c r="G110" s="42">
        <f t="shared" si="1"/>
        <v>781.25</v>
      </c>
      <c r="H110" s="42">
        <f>[1]汇总!L94</f>
        <v>3125</v>
      </c>
    </row>
    <row r="111" s="2" customFormat="1" ht="21" customHeight="1" spans="1:8">
      <c r="A111" s="39">
        <v>94</v>
      </c>
      <c r="B111" s="40">
        <f>[1]汇总!D95</f>
        <v>8413503190</v>
      </c>
      <c r="C111" s="40" t="str">
        <f>[1]汇总!E95</f>
        <v>注浆泵</v>
      </c>
      <c r="D111" s="40" t="str">
        <f>[1]汇总!F95</f>
        <v>grouting pump</v>
      </c>
      <c r="E111" s="40">
        <f>[1]汇总!G95</f>
        <v>1</v>
      </c>
      <c r="F111" s="41" t="str">
        <f>[1]汇总!I95</f>
        <v>set</v>
      </c>
      <c r="G111" s="42">
        <f t="shared" si="1"/>
        <v>9140.625</v>
      </c>
      <c r="H111" s="42">
        <f>[1]汇总!L95</f>
        <v>9140.625</v>
      </c>
    </row>
    <row r="112" s="2" customFormat="1" ht="21" customHeight="1" spans="1:8">
      <c r="A112" s="39">
        <v>95</v>
      </c>
      <c r="B112" s="40" t="str">
        <f>[1]汇总!D96</f>
        <v>8544601200</v>
      </c>
      <c r="C112" s="40" t="str">
        <f>[1]汇总!E96</f>
        <v>高压电缆</v>
      </c>
      <c r="D112" s="40" t="str">
        <f>[1]汇总!F96</f>
        <v>Cross-linked PVC high voltage cable</v>
      </c>
      <c r="E112" s="40">
        <f>[1]汇总!G96</f>
        <v>3000</v>
      </c>
      <c r="F112" s="41" t="str">
        <f>[1]汇总!I96</f>
        <v>meter</v>
      </c>
      <c r="G112" s="42">
        <f t="shared" si="1"/>
        <v>60.734375</v>
      </c>
      <c r="H112" s="42">
        <f>[1]汇总!L96</f>
        <v>182203.125</v>
      </c>
    </row>
    <row r="113" s="2" customFormat="1" ht="21" customHeight="1" spans="1:8">
      <c r="A113" s="39"/>
      <c r="B113" s="40"/>
      <c r="C113" s="40"/>
      <c r="D113" s="40"/>
      <c r="E113" s="40"/>
      <c r="F113" s="41"/>
      <c r="G113" s="42"/>
      <c r="H113" s="42"/>
    </row>
    <row r="114" s="2" customFormat="1" ht="21" customHeight="1" spans="1:8">
      <c r="A114" s="39"/>
      <c r="B114" s="40"/>
      <c r="C114" s="40"/>
      <c r="D114" s="40"/>
      <c r="E114" s="40"/>
      <c r="F114" s="41"/>
      <c r="G114" s="42"/>
      <c r="H114" s="42"/>
    </row>
    <row r="115" s="2" customFormat="1" ht="24.95" customHeight="1" spans="1:8">
      <c r="A115" s="39"/>
      <c r="B115" s="40"/>
      <c r="C115" s="40"/>
      <c r="D115" s="40"/>
      <c r="E115" s="40"/>
      <c r="F115" s="40"/>
      <c r="G115" s="42"/>
      <c r="H115" s="42"/>
    </row>
    <row r="116" s="3" customFormat="1" ht="17.1" customHeight="1" spans="1:13">
      <c r="A116" s="31" t="s">
        <v>33</v>
      </c>
      <c r="B116" s="45"/>
      <c r="C116" s="46"/>
      <c r="D116" s="46"/>
      <c r="E116" s="31">
        <f>SUM(E18:E115)</f>
        <v>26650</v>
      </c>
      <c r="F116" s="31"/>
      <c r="G116" s="47"/>
      <c r="H116" s="48">
        <f>SUM(H18:H115)</f>
        <v>403448.3109375</v>
      </c>
      <c r="M116" s="62"/>
    </row>
    <row r="117" s="1" customFormat="1" ht="12.75" spans="2:8">
      <c r="B117" s="49"/>
      <c r="C117" s="50"/>
      <c r="D117" s="51"/>
      <c r="G117" s="52" t="s">
        <v>52</v>
      </c>
      <c r="H117" s="53"/>
    </row>
    <row r="118" s="1" customFormat="1" spans="2:13">
      <c r="B118" s="49"/>
      <c r="C118" s="50"/>
      <c r="D118" s="51"/>
      <c r="G118" s="52" t="s">
        <v>53</v>
      </c>
      <c r="H118" s="53">
        <f>[1]报关发票!H117</f>
        <v>51562.5</v>
      </c>
      <c r="M118" s="57"/>
    </row>
    <row r="119" s="1" customFormat="1" spans="2:13">
      <c r="B119" s="49"/>
      <c r="C119" s="50"/>
      <c r="D119" s="51"/>
      <c r="G119" s="52" t="s">
        <v>54</v>
      </c>
      <c r="H119" s="53">
        <f>[1]报关发票!H118</f>
        <v>0</v>
      </c>
      <c r="M119" s="57"/>
    </row>
    <row r="120" s="1" customFormat="1" spans="2:13">
      <c r="B120" s="54" t="s">
        <v>34</v>
      </c>
      <c r="C120" s="50"/>
      <c r="D120" s="51"/>
      <c r="G120" s="34" t="s">
        <v>55</v>
      </c>
      <c r="H120" s="55">
        <f>H116+H118+H119</f>
        <v>455010.8109375</v>
      </c>
      <c r="M120" s="57"/>
    </row>
    <row r="121" s="1" customFormat="1" spans="2:14">
      <c r="B121" s="50" t="s">
        <v>35</v>
      </c>
      <c r="G121" s="56"/>
      <c r="H121" s="57"/>
      <c r="N121" s="57"/>
    </row>
    <row r="122" s="1" customFormat="1" spans="2:8">
      <c r="B122" s="49"/>
      <c r="G122" s="58">
        <f>H8</f>
        <v>44364</v>
      </c>
      <c r="H122" s="58"/>
    </row>
    <row r="123" s="1" customFormat="1" ht="12.75" spans="2:8">
      <c r="B123" s="49"/>
      <c r="C123" s="51"/>
      <c r="D123" s="51"/>
      <c r="G123" s="34"/>
      <c r="H123" s="34"/>
    </row>
    <row r="124" s="1" customFormat="1" ht="16.35" spans="1:9">
      <c r="A124" s="59"/>
      <c r="B124" s="59"/>
      <c r="C124" s="60"/>
      <c r="D124" s="60"/>
      <c r="E124" s="59"/>
      <c r="F124" s="60"/>
      <c r="G124" s="59"/>
      <c r="H124" s="59"/>
      <c r="I124" s="63"/>
    </row>
    <row r="125" spans="3:4">
      <c r="C125" s="61"/>
      <c r="D125" s="61"/>
    </row>
    <row r="126" spans="3:4">
      <c r="C126" s="61"/>
      <c r="D126" s="61"/>
    </row>
    <row r="127" spans="3:4">
      <c r="C127" s="61"/>
      <c r="D127" s="61"/>
    </row>
    <row r="128" spans="3:4">
      <c r="C128" s="61"/>
      <c r="D128" s="61"/>
    </row>
    <row r="129" spans="3:4">
      <c r="C129" s="61"/>
      <c r="D129" s="61"/>
    </row>
    <row r="130" spans="3:4">
      <c r="C130" s="61"/>
      <c r="D130" s="61"/>
    </row>
    <row r="131" spans="3:4">
      <c r="C131" s="61"/>
      <c r="D131" s="61"/>
    </row>
    <row r="132" spans="3:4">
      <c r="C132" s="61"/>
      <c r="D132" s="61"/>
    </row>
    <row r="133" spans="3:4">
      <c r="C133" s="61"/>
      <c r="D133" s="61"/>
    </row>
    <row r="134" spans="3:4">
      <c r="C134" s="61"/>
      <c r="D134" s="61"/>
    </row>
    <row r="135" spans="3:4">
      <c r="C135" s="61"/>
      <c r="D135" s="61"/>
    </row>
    <row r="136" spans="3:4">
      <c r="C136" s="61"/>
      <c r="D136" s="61"/>
    </row>
    <row r="137" spans="3:4">
      <c r="C137" s="61"/>
      <c r="D137" s="61"/>
    </row>
    <row r="138" spans="3:4">
      <c r="C138" s="61"/>
      <c r="D138" s="61"/>
    </row>
    <row r="139" spans="3:4">
      <c r="C139" s="61"/>
      <c r="D139" s="61"/>
    </row>
    <row r="140" spans="3:4">
      <c r="C140" s="61"/>
      <c r="D140" s="61"/>
    </row>
    <row r="141" spans="3:4">
      <c r="C141" s="61"/>
      <c r="D141" s="61"/>
    </row>
    <row r="142" spans="3:4">
      <c r="C142" s="61"/>
      <c r="D142" s="61"/>
    </row>
    <row r="143" spans="3:4">
      <c r="C143" s="61"/>
      <c r="D143" s="61"/>
    </row>
    <row r="144" spans="3:4">
      <c r="C144" s="61"/>
      <c r="D144" s="61"/>
    </row>
    <row r="145" spans="3:4">
      <c r="C145" s="61"/>
      <c r="D145" s="61"/>
    </row>
    <row r="146" spans="3:4">
      <c r="C146" s="61"/>
      <c r="D146" s="61"/>
    </row>
    <row r="147" spans="3:4">
      <c r="C147" s="61"/>
      <c r="D147" s="61"/>
    </row>
    <row r="148" spans="3:4">
      <c r="C148" s="61"/>
      <c r="D148" s="61"/>
    </row>
    <row r="149" spans="3:4">
      <c r="C149" s="61"/>
      <c r="D149" s="61"/>
    </row>
    <row r="150" spans="3:4">
      <c r="C150" s="61"/>
      <c r="D150" s="61"/>
    </row>
    <row r="151" spans="3:4">
      <c r="C151" s="61"/>
      <c r="D151" s="61"/>
    </row>
    <row r="152" spans="3:4">
      <c r="C152" s="61"/>
      <c r="D152" s="61"/>
    </row>
    <row r="153" spans="3:4">
      <c r="C153" s="61"/>
      <c r="D153" s="61"/>
    </row>
    <row r="154" spans="3:4">
      <c r="C154" s="61"/>
      <c r="D154" s="61"/>
    </row>
    <row r="155" spans="3:4">
      <c r="C155" s="61"/>
      <c r="D155" s="61"/>
    </row>
    <row r="156" spans="3:4">
      <c r="C156" s="61"/>
      <c r="D156" s="61"/>
    </row>
    <row r="157" spans="3:4">
      <c r="C157" s="61"/>
      <c r="D157" s="61"/>
    </row>
    <row r="158" spans="3:4">
      <c r="C158" s="61"/>
      <c r="D158" s="61"/>
    </row>
    <row r="159" spans="3:4">
      <c r="C159" s="61"/>
      <c r="D159" s="61"/>
    </row>
    <row r="160" spans="3:4">
      <c r="C160" s="61"/>
      <c r="D160" s="61"/>
    </row>
    <row r="161" spans="3:4">
      <c r="C161" s="61"/>
      <c r="D161" s="61"/>
    </row>
    <row r="162" spans="3:4">
      <c r="C162" s="61"/>
      <c r="D162" s="61"/>
    </row>
    <row r="163" spans="3:4">
      <c r="C163" s="61"/>
      <c r="D163" s="61"/>
    </row>
    <row r="164" spans="3:4">
      <c r="C164" s="61"/>
      <c r="D164" s="61"/>
    </row>
    <row r="165" spans="3:4">
      <c r="C165" s="61"/>
      <c r="D165" s="61"/>
    </row>
    <row r="166" spans="3:4">
      <c r="C166" s="61"/>
      <c r="D166" s="61"/>
    </row>
    <row r="167" spans="3:4">
      <c r="C167" s="61"/>
      <c r="D167" s="61"/>
    </row>
    <row r="168" spans="3:4">
      <c r="C168" s="61"/>
      <c r="D168" s="61"/>
    </row>
    <row r="169" spans="3:4">
      <c r="C169" s="61"/>
      <c r="D169" s="61"/>
    </row>
    <row r="170" spans="3:4">
      <c r="C170" s="61"/>
      <c r="D170" s="61"/>
    </row>
    <row r="171" spans="3:4">
      <c r="C171" s="61"/>
      <c r="D171" s="61"/>
    </row>
    <row r="172" spans="3:4">
      <c r="C172" s="61"/>
      <c r="D172" s="61"/>
    </row>
    <row r="173" spans="3:4">
      <c r="C173" s="61"/>
      <c r="D173" s="61"/>
    </row>
    <row r="174" spans="3:4">
      <c r="C174" s="61"/>
      <c r="D174" s="61"/>
    </row>
    <row r="175" spans="3:4">
      <c r="C175" s="61"/>
      <c r="D175" s="61"/>
    </row>
    <row r="176" spans="3:4">
      <c r="C176" s="61"/>
      <c r="D176" s="61"/>
    </row>
    <row r="177" spans="3:4">
      <c r="C177" s="61"/>
      <c r="D177" s="61"/>
    </row>
    <row r="178" spans="3:4">
      <c r="C178" s="61"/>
      <c r="D178" s="61"/>
    </row>
    <row r="179" spans="3:4">
      <c r="C179" s="61"/>
      <c r="D179" s="61"/>
    </row>
    <row r="180" spans="3:4">
      <c r="C180" s="61"/>
      <c r="D180" s="61"/>
    </row>
    <row r="181" spans="3:4">
      <c r="C181" s="61"/>
      <c r="D181" s="61"/>
    </row>
    <row r="182" spans="3:4">
      <c r="C182" s="61"/>
      <c r="D182" s="61"/>
    </row>
  </sheetData>
  <mergeCells count="33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A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122:H122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箱单</vt:lpstr>
      <vt:lpstr>清关发票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2021-06-17T11:56:00Z</dcterms:created>
  <dcterms:modified xsi:type="dcterms:W3CDTF">2021-06-17T12:07:54Z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