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箱单!$A$17:$I$25</definedName>
  </definedNames>
  <calcPr calcId="144525"/>
</workbook>
</file>

<file path=xl/sharedStrings.xml><?xml version="1.0" encoding="utf-8"?>
<sst xmlns="http://schemas.openxmlformats.org/spreadsheetml/2006/main" count="79" uniqueCount="56">
  <si>
    <t>LIST OF PACKAGES</t>
  </si>
  <si>
    <t>箱件清单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</si>
  <si>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MUSONOI PROJECT</t>
    </r>
  </si>
  <si>
    <t>发票号:</t>
  </si>
  <si>
    <t>PROJECT: MUSONOI PROJECT</t>
  </si>
  <si>
    <t>2) INVOICE NO.: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</si>
  <si>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</si>
  <si>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</si>
  <si>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</si>
  <si>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</si>
  <si>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CHINA</t>
  </si>
  <si>
    <t>Musonoi Mining plant, kolwezi , DRC Consignee: Chen Cong Mobile: +260 762165006 Mail: chencong@jchxmc.com</t>
  </si>
  <si>
    <t>5) ORIGIN OF COUNTRY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</si>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</sst>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2">
    <numFmt numFmtId="176" formatCode="[$-409]d/mmm/yy;@"/>
    <numFmt numFmtId="42" formatCode="_ &quot;￥&quot;* #,##0_ ;_ &quot;￥&quot;* \-#,##0_ ;_ &quot;￥&quot;* &quot;-&quot;_ ;_ @_ "/>
    <numFmt numFmtId="177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yyyy/m/d;@"/>
    <numFmt numFmtId="179" formatCode="0.00_);[Red]\(0.00\)"/>
    <numFmt numFmtId="180" formatCode="m/d/yyyy;@"/>
    <numFmt numFmtId="181" formatCode="0.00_ "/>
    <numFmt numFmtId="182" formatCode="#,##0.00_ "/>
    <numFmt numFmtId="183" formatCode="[$-409]d\-mmm\-yy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VNI-Helve-Condense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3" borderId="6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31" fillId="15" borderId="8" applyNumberFormat="0" applyAlignment="0" applyProtection="0">
      <alignment vertical="center"/>
    </xf>
    <xf numFmtId="0" fontId="29" fillId="24" borderId="12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0" borderId="0"/>
    <xf numFmtId="0" fontId="19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0" borderId="0">
      <alignment vertical="top"/>
      <protection locked="0"/>
    </xf>
  </cellStyleXfs>
  <cellXfs count="10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 applyProtection="1">
      <alignment horizontal="center" vertical="center" wrapText="1"/>
      <protection locked="0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43" fontId="2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82" fontId="1" fillId="2" borderId="0" xfId="0" applyNumberFormat="1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81" fontId="13" fillId="0" borderId="0" xfId="0" applyNumberFormat="1" applyFont="1" applyFill="1" applyBorder="1" applyAlignment="1" applyProtection="1">
      <alignment vertical="top"/>
      <protection locked="0"/>
    </xf>
    <xf numFmtId="181" fontId="3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left" vertical="center"/>
    </xf>
    <xf numFmtId="181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81" fontId="2" fillId="0" borderId="0" xfId="0" applyNumberFormat="1" applyFont="1" applyFill="1" applyBorder="1" applyAlignment="1">
      <alignment horizontal="left" vertical="center"/>
    </xf>
    <xf numFmtId="181" fontId="2" fillId="0" borderId="0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right" vertical="center" wrapText="1"/>
    </xf>
    <xf numFmtId="181" fontId="2" fillId="0" borderId="0" xfId="0" applyNumberFormat="1" applyFont="1" applyFill="1" applyBorder="1" applyAlignment="1">
      <alignment vertical="center"/>
    </xf>
    <xf numFmtId="181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81" fontId="2" fillId="0" borderId="0" xfId="0" applyNumberFormat="1" applyFont="1" applyFill="1" applyBorder="1" applyAlignment="1">
      <alignment horizontal="center" vertical="center" wrapText="1"/>
    </xf>
    <xf numFmtId="181" fontId="2" fillId="0" borderId="2" xfId="0" applyNumberFormat="1" applyFont="1" applyFill="1" applyBorder="1" applyAlignment="1">
      <alignment horizontal="left" vertical="center"/>
    </xf>
    <xf numFmtId="181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1" fontId="2" fillId="0" borderId="3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181" fontId="1" fillId="0" borderId="5" xfId="0" applyNumberFormat="1" applyFont="1" applyFill="1" applyBorder="1" applyAlignment="1">
      <alignment horizontal="center"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81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81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1" fontId="1" fillId="0" borderId="2" xfId="0" applyNumberFormat="1" applyFont="1" applyFill="1" applyBorder="1" applyAlignment="1">
      <alignment horizontal="center" vertical="center"/>
    </xf>
    <xf numFmtId="181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81" fontId="12" fillId="0" borderId="0" xfId="0" applyNumberFormat="1" applyFont="1" applyFill="1" applyBorder="1" applyAlignment="1">
      <alignment horizontal="center" vertical="center"/>
    </xf>
    <xf numFmtId="181" fontId="12" fillId="0" borderId="0" xfId="0" applyNumberFormat="1" applyFont="1" applyFill="1" applyBorder="1" applyAlignment="1">
      <alignment horizontal="center" vertical="center" wrapText="1"/>
    </xf>
    <xf numFmtId="177" fontId="1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GSYXZ2\Desktop\2021&#24180;&#21457;&#36135;\JMBMT20210702S-111%20&#31302;&#26494;&#23612;&#23567;&#25366;&#30005;&#28938;&#26426;\JMBMT20210702S-1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Sheet1"/>
      <sheetName val="报关单"/>
      <sheetName val="报关发票"/>
      <sheetName val="箱单"/>
      <sheetName val="清关发票"/>
    </sheetNames>
    <sheetDataSet>
      <sheetData sheetId="0">
        <row r="2">
          <cell r="D2" t="str">
            <v>8468800000</v>
          </cell>
          <cell r="E2" t="str">
            <v>电焊机</v>
          </cell>
          <cell r="F2" t="str">
            <v>AC welding machine</v>
          </cell>
        </row>
        <row r="2">
          <cell r="H2">
            <v>2</v>
          </cell>
          <cell r="I2" t="str">
            <v>台</v>
          </cell>
          <cell r="J2" t="str">
            <v>set</v>
          </cell>
        </row>
        <row r="2">
          <cell r="M2">
            <v>893.75</v>
          </cell>
        </row>
        <row r="2">
          <cell r="O2">
            <v>180</v>
          </cell>
          <cell r="P2">
            <v>200</v>
          </cell>
          <cell r="Q2">
            <v>6</v>
          </cell>
          <cell r="R2">
            <v>0.82</v>
          </cell>
        </row>
        <row r="3">
          <cell r="D3" t="str">
            <v>8468800000</v>
          </cell>
          <cell r="E3" t="str">
            <v>电焊机</v>
          </cell>
          <cell r="F3" t="str">
            <v>Electric welding machine</v>
          </cell>
        </row>
        <row r="3">
          <cell r="H3">
            <v>4</v>
          </cell>
          <cell r="I3" t="str">
            <v>台</v>
          </cell>
          <cell r="J3" t="str">
            <v>set</v>
          </cell>
        </row>
        <row r="3">
          <cell r="M3">
            <v>1381.25</v>
          </cell>
        </row>
        <row r="3">
          <cell r="O3">
            <v>72</v>
          </cell>
          <cell r="P3">
            <v>80</v>
          </cell>
        </row>
        <row r="4">
          <cell r="D4" t="str">
            <v>8468800000</v>
          </cell>
          <cell r="E4" t="str">
            <v>电焊机</v>
          </cell>
          <cell r="F4" t="str">
            <v>AC welding machine</v>
          </cell>
        </row>
        <row r="4">
          <cell r="H4">
            <v>1</v>
          </cell>
          <cell r="I4" t="str">
            <v>台</v>
          </cell>
          <cell r="J4" t="str">
            <v>set</v>
          </cell>
        </row>
        <row r="4">
          <cell r="M4">
            <v>507.8125</v>
          </cell>
        </row>
        <row r="4">
          <cell r="O4">
            <v>25</v>
          </cell>
          <cell r="P4">
            <v>30</v>
          </cell>
          <cell r="Q4">
            <v>1</v>
          </cell>
          <cell r="R4">
            <v>0.13</v>
          </cell>
        </row>
        <row r="5">
          <cell r="D5" t="str">
            <v>8429521200</v>
          </cell>
          <cell r="E5" t="str">
            <v>挖掘机</v>
          </cell>
          <cell r="F5" t="str">
            <v>excavator</v>
          </cell>
        </row>
        <row r="5">
          <cell r="H5">
            <v>1</v>
          </cell>
          <cell r="I5" t="str">
            <v>台</v>
          </cell>
          <cell r="J5" t="str">
            <v>set</v>
          </cell>
        </row>
        <row r="5">
          <cell r="M5">
            <v>36928.5015625</v>
          </cell>
        </row>
        <row r="5">
          <cell r="O5">
            <v>4200</v>
          </cell>
          <cell r="P5">
            <v>4500</v>
          </cell>
          <cell r="Q5">
            <v>1</v>
          </cell>
          <cell r="R5">
            <v>22.01</v>
          </cell>
        </row>
      </sheetData>
      <sheetData sheetId="1"/>
      <sheetData sheetId="2">
        <row r="13">
          <cell r="A13" t="str">
            <v>JMBMT20210702S-111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JMBMT20210702S-111</v>
          </cell>
        </row>
        <row r="8">
          <cell r="H8">
            <v>44378</v>
          </cell>
        </row>
        <row r="25">
          <cell r="H25">
            <v>17187.5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D25" sqref="D25"/>
    </sheetView>
  </sheetViews>
  <sheetFormatPr defaultColWidth="7.7037037037037" defaultRowHeight="10.8"/>
  <cols>
    <col min="1" max="1" width="5.77777777777778" style="66" customWidth="1"/>
    <col min="2" max="2" width="13.9259259259259" style="66" customWidth="1"/>
    <col min="3" max="3" width="12.1481481481481" style="66" customWidth="1"/>
    <col min="4" max="4" width="12.5925925925926" style="66" customWidth="1"/>
    <col min="5" max="5" width="12.1481481481481" style="66" customWidth="1"/>
    <col min="6" max="6" width="9.18518518518519" style="67" customWidth="1"/>
    <col min="7" max="7" width="9.03703703703704" style="67" customWidth="1"/>
    <col min="8" max="8" width="8.44444444444444" style="66" customWidth="1"/>
    <col min="9" max="9" width="10.0740740740741" style="66" customWidth="1"/>
    <col min="10" max="16384" width="7.7037037037037" style="66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68"/>
      <c r="F1" s="69"/>
      <c r="G1" s="6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0"/>
      <c r="F2" s="70"/>
      <c r="G2" s="70"/>
      <c r="H2" s="9"/>
      <c r="I2" s="9"/>
    </row>
    <row r="3" ht="17.4" spans="1:9">
      <c r="A3" s="71" t="str">
        <f>[1]报关发票!A3</f>
        <v>北京众诚城商贸有限公司</v>
      </c>
      <c r="B3" s="8"/>
      <c r="C3" s="8"/>
      <c r="D3" s="8"/>
      <c r="E3" s="68"/>
      <c r="F3" s="69"/>
      <c r="G3" s="68"/>
      <c r="H3" s="8"/>
      <c r="I3" s="8"/>
    </row>
    <row r="4" ht="17.4" spans="1:9">
      <c r="A4" s="8" t="s">
        <v>0</v>
      </c>
      <c r="B4" s="8"/>
      <c r="C4" s="8"/>
      <c r="D4" s="8"/>
      <c r="E4" s="68"/>
      <c r="F4" s="69"/>
      <c r="G4" s="68"/>
      <c r="H4" s="8"/>
      <c r="I4" s="8"/>
    </row>
    <row r="5" ht="18.15" spans="1:9">
      <c r="A5" s="71" t="s">
        <v>1</v>
      </c>
      <c r="B5" s="8"/>
      <c r="C5" s="8"/>
      <c r="D5" s="8"/>
      <c r="E5" s="68"/>
      <c r="F5" s="69"/>
      <c r="G5" s="68"/>
      <c r="H5" s="8"/>
      <c r="I5" s="8"/>
    </row>
    <row r="6" ht="11.4" spans="1:9">
      <c r="A6" s="15" t="s">
        <v>2</v>
      </c>
      <c r="B6" s="15"/>
      <c r="C6" s="15"/>
      <c r="D6" s="15"/>
      <c r="E6" s="72" t="s">
        <v>3</v>
      </c>
      <c r="F6" s="72"/>
      <c r="G6" s="73" t="str">
        <f>[1]报关发票!G6</f>
        <v>JMBMT20210702S-111</v>
      </c>
      <c r="H6" s="74"/>
      <c r="I6" s="74"/>
    </row>
    <row r="7" ht="11.4" spans="1:9">
      <c r="A7" s="17" t="s">
        <v>4</v>
      </c>
      <c r="B7" s="17"/>
      <c r="C7" s="17"/>
      <c r="D7" s="17"/>
      <c r="E7" s="75" t="s">
        <v>5</v>
      </c>
      <c r="F7" s="75"/>
      <c r="G7" s="76" t="str">
        <f>G6</f>
        <v>JMBMT20210702S-111</v>
      </c>
      <c r="H7" s="19"/>
      <c r="I7" s="19"/>
    </row>
    <row r="8" ht="11.4" spans="1:9">
      <c r="A8" s="20"/>
      <c r="B8" s="21"/>
      <c r="C8" s="21"/>
      <c r="D8" s="21"/>
      <c r="E8" s="75" t="s">
        <v>6</v>
      </c>
      <c r="F8" s="75"/>
      <c r="G8" s="75"/>
      <c r="H8" s="77">
        <f>[1]报关发票!H8</f>
        <v>44378</v>
      </c>
      <c r="I8" s="77"/>
    </row>
    <row r="9" ht="11.4" spans="1:9">
      <c r="A9" s="21"/>
      <c r="B9" s="21"/>
      <c r="C9" s="21"/>
      <c r="D9" s="21"/>
      <c r="E9" s="75" t="s">
        <v>7</v>
      </c>
      <c r="F9" s="75"/>
      <c r="G9" s="75"/>
      <c r="H9" s="77">
        <f>H8</f>
        <v>44378</v>
      </c>
      <c r="I9" s="77"/>
    </row>
    <row r="10" ht="11.4" spans="1:9">
      <c r="A10" s="17" t="s">
        <v>8</v>
      </c>
      <c r="B10" s="17"/>
      <c r="C10" s="17"/>
      <c r="D10" s="17"/>
      <c r="E10" s="75" t="s">
        <v>9</v>
      </c>
      <c r="F10" s="75"/>
      <c r="G10" s="75"/>
      <c r="H10" s="77" t="s">
        <v>10</v>
      </c>
      <c r="I10" s="77"/>
    </row>
    <row r="11" ht="49" customHeight="1" spans="1:9">
      <c r="A11" s="21" t="s">
        <v>11</v>
      </c>
      <c r="B11" s="21"/>
      <c r="C11" s="21"/>
      <c r="D11" s="21"/>
      <c r="E11" s="78" t="s">
        <v>12</v>
      </c>
      <c r="F11" s="78"/>
      <c r="G11" s="78"/>
      <c r="H11" s="77" t="s">
        <v>10</v>
      </c>
      <c r="I11" s="77"/>
    </row>
    <row r="12" ht="13.2" spans="1:9">
      <c r="A12" s="21" t="s">
        <v>13</v>
      </c>
      <c r="B12" s="21"/>
      <c r="C12" s="21"/>
      <c r="D12" s="21"/>
      <c r="E12" s="75" t="s">
        <v>14</v>
      </c>
      <c r="F12" s="75"/>
      <c r="G12" s="79"/>
      <c r="H12" s="80"/>
      <c r="I12" s="80"/>
    </row>
    <row r="13" ht="13.2" spans="1:9">
      <c r="A13" s="21" t="s">
        <v>15</v>
      </c>
      <c r="B13" s="21"/>
      <c r="C13" s="21"/>
      <c r="D13" s="21"/>
      <c r="E13" s="75" t="s">
        <v>16</v>
      </c>
      <c r="F13" s="75"/>
      <c r="G13" s="79"/>
      <c r="H13" s="80"/>
      <c r="I13" s="80"/>
    </row>
    <row r="14" ht="11.4" spans="1:9">
      <c r="A14" s="22" t="s">
        <v>17</v>
      </c>
      <c r="B14" s="22"/>
      <c r="C14" s="35"/>
      <c r="D14" s="35"/>
      <c r="E14" s="35"/>
      <c r="F14" s="81"/>
      <c r="G14" s="81"/>
      <c r="H14" s="35"/>
      <c r="I14" s="35"/>
    </row>
    <row r="15" ht="12.15" spans="1:9">
      <c r="A15" s="22" t="s">
        <v>18</v>
      </c>
      <c r="B15" s="22"/>
      <c r="C15" s="22"/>
      <c r="D15" s="22"/>
      <c r="E15" s="82"/>
      <c r="F15" s="83"/>
      <c r="G15" s="82"/>
      <c r="H15" s="30"/>
      <c r="I15" s="30"/>
    </row>
    <row r="16" ht="12.15" spans="1:9">
      <c r="A16" s="84" t="s">
        <v>19</v>
      </c>
      <c r="B16" s="85" t="s">
        <v>20</v>
      </c>
      <c r="C16" s="85"/>
      <c r="D16" s="86" t="s">
        <v>21</v>
      </c>
      <c r="E16" s="87" t="s">
        <v>22</v>
      </c>
      <c r="F16" s="81" t="s">
        <v>23</v>
      </c>
      <c r="G16" s="87" t="s">
        <v>24</v>
      </c>
      <c r="H16" s="33" t="s">
        <v>25</v>
      </c>
      <c r="I16" s="33"/>
    </row>
    <row r="17" ht="22.8" spans="1:9">
      <c r="A17" s="35" t="s">
        <v>26</v>
      </c>
      <c r="B17" s="37" t="s">
        <v>27</v>
      </c>
      <c r="C17" s="37"/>
      <c r="D17" s="87" t="s">
        <v>28</v>
      </c>
      <c r="E17" s="87" t="s">
        <v>29</v>
      </c>
      <c r="F17" s="81" t="s">
        <v>30</v>
      </c>
      <c r="G17" s="81" t="s">
        <v>31</v>
      </c>
      <c r="H17" s="3" t="s">
        <v>32</v>
      </c>
      <c r="I17" s="3"/>
    </row>
    <row r="18" s="64" customFormat="1" ht="20" customHeight="1" spans="1:9">
      <c r="A18" s="39">
        <v>1</v>
      </c>
      <c r="B18" s="40" t="str">
        <f>[1]汇总!E2</f>
        <v>电焊机</v>
      </c>
      <c r="C18" s="40" t="str">
        <f>[1]汇总!F2</f>
        <v>AC welding machine</v>
      </c>
      <c r="D18" s="88">
        <f>[1]汇总!P2</f>
        <v>200</v>
      </c>
      <c r="E18" s="89">
        <f>[1]汇总!O2</f>
        <v>180</v>
      </c>
      <c r="F18" s="89">
        <f>[1]汇总!R2</f>
        <v>0.82</v>
      </c>
      <c r="G18" s="89">
        <f>[1]汇总!Q2</f>
        <v>6</v>
      </c>
      <c r="H18" s="89">
        <f>[1]汇总!H2</f>
        <v>2</v>
      </c>
      <c r="I18" s="41" t="str">
        <f>[1]汇总!I2&amp;[1]汇总!J2</f>
        <v>台set</v>
      </c>
    </row>
    <row r="19" s="64" customFormat="1" ht="20" customHeight="1" spans="1:9">
      <c r="A19" s="39">
        <v>2</v>
      </c>
      <c r="B19" s="40" t="str">
        <f>[1]汇总!E3</f>
        <v>电焊机</v>
      </c>
      <c r="C19" s="40" t="str">
        <f>[1]汇总!F3</f>
        <v>Electric welding machine</v>
      </c>
      <c r="D19" s="88">
        <f>[1]汇总!P3</f>
        <v>80</v>
      </c>
      <c r="E19" s="89">
        <f>[1]汇总!O3</f>
        <v>72</v>
      </c>
      <c r="F19" s="89">
        <f>[1]汇总!R3</f>
        <v>0</v>
      </c>
      <c r="G19" s="89">
        <f>[1]汇总!Q3</f>
        <v>0</v>
      </c>
      <c r="H19" s="89">
        <f>[1]汇总!H3</f>
        <v>4</v>
      </c>
      <c r="I19" s="41" t="str">
        <f>[1]汇总!I3&amp;[1]汇总!J3</f>
        <v>台set</v>
      </c>
    </row>
    <row r="20" s="64" customFormat="1" ht="20" customHeight="1" spans="1:9">
      <c r="A20" s="39">
        <v>3</v>
      </c>
      <c r="B20" s="40" t="str">
        <f>[1]汇总!E4</f>
        <v>电焊机</v>
      </c>
      <c r="C20" s="40" t="str">
        <f>[1]汇总!F4</f>
        <v>AC welding machine</v>
      </c>
      <c r="D20" s="88">
        <f>[1]汇总!P4</f>
        <v>30</v>
      </c>
      <c r="E20" s="89">
        <f>[1]汇总!O4</f>
        <v>25</v>
      </c>
      <c r="F20" s="89">
        <f>[1]汇总!R4</f>
        <v>0.13</v>
      </c>
      <c r="G20" s="89">
        <f>[1]汇总!Q4</f>
        <v>1</v>
      </c>
      <c r="H20" s="89">
        <f>[1]汇总!H4</f>
        <v>1</v>
      </c>
      <c r="I20" s="41" t="str">
        <f>[1]汇总!I4&amp;[1]汇总!J4</f>
        <v>台set</v>
      </c>
    </row>
    <row r="21" s="64" customFormat="1" ht="20" customHeight="1" spans="1:9">
      <c r="A21" s="39">
        <v>4</v>
      </c>
      <c r="B21" s="40" t="str">
        <f>[1]汇总!E5</f>
        <v>挖掘机</v>
      </c>
      <c r="C21" s="40" t="str">
        <f>[1]汇总!F5</f>
        <v>excavator</v>
      </c>
      <c r="D21" s="88">
        <f>[1]汇总!P5</f>
        <v>4500</v>
      </c>
      <c r="E21" s="89">
        <f>[1]汇总!O5</f>
        <v>4200</v>
      </c>
      <c r="F21" s="89">
        <f>[1]汇总!R5</f>
        <v>22.01</v>
      </c>
      <c r="G21" s="89">
        <f>[1]汇总!Q5</f>
        <v>1</v>
      </c>
      <c r="H21" s="89">
        <f>[1]汇总!H5</f>
        <v>1</v>
      </c>
      <c r="I21" s="41" t="str">
        <f>[1]汇总!I5&amp;[1]汇总!J5</f>
        <v>台set</v>
      </c>
    </row>
    <row r="22" s="64" customFormat="1" ht="20" customHeight="1" spans="1:9">
      <c r="A22" s="39"/>
      <c r="B22" s="40"/>
      <c r="C22" s="40"/>
      <c r="D22" s="88"/>
      <c r="E22" s="89"/>
      <c r="F22" s="89"/>
      <c r="G22" s="89"/>
      <c r="H22" s="89"/>
      <c r="I22" s="41"/>
    </row>
    <row r="23" s="64" customFormat="1" ht="20" customHeight="1" spans="1:9">
      <c r="A23" s="39"/>
      <c r="B23" s="40"/>
      <c r="C23" s="40"/>
      <c r="D23" s="88"/>
      <c r="E23" s="89"/>
      <c r="F23" s="89"/>
      <c r="G23" s="89"/>
      <c r="H23" s="89"/>
      <c r="I23" s="41"/>
    </row>
    <row r="24" s="64" customFormat="1" ht="20" customHeight="1" spans="1:9">
      <c r="A24" s="39"/>
      <c r="B24" s="40"/>
      <c r="C24" s="40"/>
      <c r="D24" s="88"/>
      <c r="E24" s="89"/>
      <c r="F24" s="89"/>
      <c r="G24" s="89"/>
      <c r="H24" s="89"/>
      <c r="I24" s="41"/>
    </row>
    <row r="25" s="65" customFormat="1" ht="20" customHeight="1" spans="1:9">
      <c r="A25" s="39"/>
      <c r="B25" s="40"/>
      <c r="C25" s="40"/>
      <c r="D25" s="89"/>
      <c r="E25" s="89"/>
      <c r="F25" s="89"/>
      <c r="G25" s="89"/>
      <c r="H25" s="89"/>
      <c r="I25" s="41"/>
    </row>
    <row r="26" ht="20" customHeight="1" spans="1:9">
      <c r="A26" s="2"/>
      <c r="B26" s="90"/>
      <c r="C26" s="90"/>
      <c r="D26" s="91"/>
      <c r="E26" s="91"/>
      <c r="F26" s="91"/>
      <c r="G26" s="91"/>
      <c r="H26" s="92"/>
      <c r="I26" s="107"/>
    </row>
    <row r="27" ht="23.55" spans="1:9">
      <c r="A27" s="93" t="s">
        <v>33</v>
      </c>
      <c r="B27" s="44"/>
      <c r="C27" s="44"/>
      <c r="D27" s="94">
        <f t="shared" ref="D27:H27" si="0">SUM(D18:D26)</f>
        <v>4810</v>
      </c>
      <c r="E27" s="94">
        <f t="shared" si="0"/>
        <v>4477</v>
      </c>
      <c r="F27" s="94">
        <f t="shared" si="0"/>
        <v>22.96</v>
      </c>
      <c r="G27" s="94">
        <f t="shared" si="0"/>
        <v>8</v>
      </c>
      <c r="H27" s="94">
        <f t="shared" si="0"/>
        <v>8</v>
      </c>
      <c r="I27" s="31"/>
    </row>
    <row r="28" ht="33" customHeight="1" spans="1:9">
      <c r="A28" s="95"/>
      <c r="B28" s="96"/>
      <c r="C28" s="90"/>
      <c r="D28" s="91"/>
      <c r="E28" s="91"/>
      <c r="F28" s="91"/>
      <c r="G28" s="91"/>
      <c r="H28" s="2"/>
      <c r="I28" s="91"/>
    </row>
    <row r="29" ht="18" customHeight="1" spans="1:9">
      <c r="A29" s="95"/>
      <c r="B29" s="90"/>
      <c r="C29" s="90"/>
      <c r="D29" s="91"/>
      <c r="E29" s="91"/>
      <c r="F29" s="91"/>
      <c r="G29" s="91"/>
      <c r="H29" s="2"/>
      <c r="I29" s="91"/>
    </row>
    <row r="30" ht="11.4" spans="1:9">
      <c r="A30" s="3"/>
      <c r="B30" s="48" t="s">
        <v>34</v>
      </c>
      <c r="C30" s="48"/>
      <c r="D30" s="81"/>
      <c r="E30" s="81"/>
      <c r="F30" s="81"/>
      <c r="G30" s="97"/>
      <c r="H30" s="98"/>
      <c r="I30" s="98"/>
    </row>
    <row r="31" ht="11.4" spans="1:9">
      <c r="A31" s="3"/>
      <c r="B31" s="48" t="s">
        <v>35</v>
      </c>
      <c r="C31" s="48"/>
      <c r="D31" s="81"/>
      <c r="E31" s="81"/>
      <c r="F31" s="81">
        <f>H8</f>
        <v>44378</v>
      </c>
      <c r="G31" s="81"/>
      <c r="H31" s="99"/>
      <c r="I31" s="99"/>
    </row>
    <row r="32" ht="12.75" spans="1:9">
      <c r="A32" s="100"/>
      <c r="B32" s="101"/>
      <c r="C32" s="101"/>
      <c r="D32" s="100"/>
      <c r="E32" s="102"/>
      <c r="F32" s="103"/>
      <c r="G32" s="102"/>
      <c r="H32" s="100"/>
      <c r="I32" s="100"/>
    </row>
    <row r="33" ht="16.35" spans="1:9">
      <c r="A33" s="63"/>
      <c r="B33" s="104"/>
      <c r="C33" s="104"/>
      <c r="D33" s="63"/>
      <c r="E33" s="105"/>
      <c r="F33" s="106"/>
      <c r="G33" s="105"/>
      <c r="H33" s="63"/>
      <c r="I33" s="63"/>
    </row>
  </sheetData>
  <autoFilter ref="A17:I25">
    <extLst/>
  </autoFilter>
  <mergeCells count="3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30:E30"/>
    <mergeCell ref="D31:E31"/>
    <mergeCell ref="F31:I3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89"/>
  <sheetViews>
    <sheetView topLeftCell="A13" workbookViewId="0">
      <selection activeCell="D25" sqref="D25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36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37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38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39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40</v>
      </c>
      <c r="B5" s="14"/>
      <c r="C5" s="14"/>
      <c r="D5" s="14"/>
      <c r="E5" s="14"/>
      <c r="F5" s="14"/>
      <c r="G5" s="14"/>
      <c r="H5" s="14"/>
      <c r="K5" s="60"/>
    </row>
    <row r="6" ht="15.75" customHeight="1" spans="1:10">
      <c r="A6" s="15" t="s">
        <v>2</v>
      </c>
      <c r="B6" s="15"/>
      <c r="C6" s="15"/>
      <c r="D6" s="15"/>
      <c r="E6" s="15" t="s">
        <v>41</v>
      </c>
      <c r="F6" s="15"/>
      <c r="G6" s="16" t="str">
        <f>[1]报关单!A13</f>
        <v>JMBMT20210702S-111</v>
      </c>
      <c r="H6" s="16"/>
      <c r="I6" s="18"/>
      <c r="J6" s="18"/>
    </row>
    <row r="7" ht="15.75" customHeight="1" spans="1:8">
      <c r="A7" s="17" t="s">
        <v>4</v>
      </c>
      <c r="B7" s="17"/>
      <c r="C7" s="17"/>
      <c r="D7" s="17"/>
      <c r="E7" s="18" t="s">
        <v>5</v>
      </c>
      <c r="F7" s="18"/>
      <c r="G7" s="19" t="str">
        <f>G6</f>
        <v>JMBMT20210702S-111</v>
      </c>
      <c r="H7" s="19"/>
    </row>
    <row r="8" ht="15.75" customHeight="1" spans="1:8">
      <c r="A8" s="20"/>
      <c r="B8" s="21"/>
      <c r="C8" s="21"/>
      <c r="D8" s="21"/>
      <c r="E8" s="22" t="s">
        <v>42</v>
      </c>
      <c r="F8" s="22"/>
      <c r="G8" s="22"/>
      <c r="H8" s="23">
        <f>[1]报关发票!H8</f>
        <v>44378</v>
      </c>
    </row>
    <row r="9" ht="15.75" customHeight="1" spans="1:8">
      <c r="A9" s="21"/>
      <c r="B9" s="21"/>
      <c r="C9" s="21"/>
      <c r="D9" s="21"/>
      <c r="E9" s="22" t="s">
        <v>7</v>
      </c>
      <c r="F9" s="22"/>
      <c r="G9" s="22"/>
      <c r="H9" s="23">
        <f>H8</f>
        <v>44378</v>
      </c>
    </row>
    <row r="10" ht="27" customHeight="1" spans="1:8">
      <c r="A10" s="17" t="s">
        <v>8</v>
      </c>
      <c r="B10" s="17"/>
      <c r="C10" s="17"/>
      <c r="D10" s="17"/>
      <c r="E10" s="24" t="s">
        <v>9</v>
      </c>
      <c r="F10" s="24"/>
      <c r="G10" s="25" t="s">
        <v>43</v>
      </c>
      <c r="H10" s="25"/>
    </row>
    <row r="11" ht="42" customHeight="1" spans="1:8">
      <c r="A11" s="21" t="s">
        <v>11</v>
      </c>
      <c r="B11" s="21"/>
      <c r="C11" s="21"/>
      <c r="D11" s="21"/>
      <c r="E11" s="18" t="s">
        <v>12</v>
      </c>
      <c r="F11" s="18"/>
      <c r="G11" s="18"/>
      <c r="H11" s="19" t="s">
        <v>10</v>
      </c>
    </row>
    <row r="12" ht="15" customHeight="1" spans="1:9">
      <c r="A12" s="17" t="s">
        <v>13</v>
      </c>
      <c r="B12" s="17"/>
      <c r="C12" s="17"/>
      <c r="D12" s="17"/>
      <c r="E12" s="22" t="s">
        <v>14</v>
      </c>
      <c r="F12" s="22"/>
      <c r="G12" s="26"/>
      <c r="H12" s="26"/>
      <c r="I12" s="61"/>
    </row>
    <row r="13" ht="15" customHeight="1" spans="1:9">
      <c r="A13" s="27" t="s">
        <v>15</v>
      </c>
      <c r="B13" s="28"/>
      <c r="C13" s="29"/>
      <c r="D13" s="29"/>
      <c r="E13" s="22" t="s">
        <v>16</v>
      </c>
      <c r="F13" s="22"/>
      <c r="G13" s="26"/>
      <c r="H13" s="26"/>
      <c r="I13" s="61"/>
    </row>
    <row r="14" ht="24" customHeight="1" spans="1:8">
      <c r="A14" s="21" t="s">
        <v>44</v>
      </c>
      <c r="B14" s="21"/>
      <c r="C14" s="21"/>
      <c r="D14" s="21"/>
      <c r="E14" s="21"/>
      <c r="F14" s="21"/>
      <c r="G14" s="21"/>
      <c r="H14" s="21"/>
    </row>
    <row r="15" ht="15" customHeight="1" spans="1:8">
      <c r="A15" s="30" t="s">
        <v>18</v>
      </c>
      <c r="B15" s="31"/>
      <c r="C15" s="30"/>
      <c r="D15" s="30"/>
      <c r="E15" s="30"/>
      <c r="F15" s="30"/>
      <c r="G15" s="30"/>
      <c r="H15" s="30"/>
    </row>
    <row r="16" s="1" customFormat="1" ht="15" customHeight="1" spans="1:8">
      <c r="A16" s="3" t="s">
        <v>45</v>
      </c>
      <c r="B16" s="32" t="s">
        <v>46</v>
      </c>
      <c r="C16" s="32" t="s">
        <v>20</v>
      </c>
      <c r="D16" s="32"/>
      <c r="E16" s="33" t="s">
        <v>25</v>
      </c>
      <c r="F16" s="33"/>
      <c r="G16" s="34" t="s">
        <v>47</v>
      </c>
      <c r="H16" s="3" t="s">
        <v>48</v>
      </c>
    </row>
    <row r="17" s="1" customFormat="1" ht="36.95" customHeight="1" spans="1:8">
      <c r="A17" s="35" t="s">
        <v>26</v>
      </c>
      <c r="B17" s="36" t="s">
        <v>49</v>
      </c>
      <c r="C17" s="37" t="s">
        <v>27</v>
      </c>
      <c r="D17" s="37"/>
      <c r="E17" s="35" t="s">
        <v>32</v>
      </c>
      <c r="F17" s="35"/>
      <c r="G17" s="38" t="s">
        <v>50</v>
      </c>
      <c r="H17" s="35" t="s">
        <v>51</v>
      </c>
    </row>
    <row r="18" s="2" customFormat="1" ht="21" customHeight="1" spans="1:8">
      <c r="A18" s="39">
        <v>1</v>
      </c>
      <c r="B18" s="40" t="str">
        <f>[1]汇总!D2</f>
        <v>8468800000</v>
      </c>
      <c r="C18" s="40" t="str">
        <f>[1]汇总!E2</f>
        <v>电焊机</v>
      </c>
      <c r="D18" s="40" t="str">
        <f>[1]汇总!F2</f>
        <v>AC welding machine</v>
      </c>
      <c r="E18" s="40">
        <f>[1]汇总!H2</f>
        <v>2</v>
      </c>
      <c r="F18" s="41" t="str">
        <f>[1]汇总!J2</f>
        <v>set</v>
      </c>
      <c r="G18" s="42">
        <f t="shared" ref="G18:G21" si="0">H18/E18</f>
        <v>446.875</v>
      </c>
      <c r="H18" s="42">
        <f>[1]汇总!M2</f>
        <v>893.75</v>
      </c>
    </row>
    <row r="19" s="2" customFormat="1" ht="21" customHeight="1" spans="1:8">
      <c r="A19" s="39">
        <v>2</v>
      </c>
      <c r="B19" s="40" t="str">
        <f>[1]汇总!D3</f>
        <v>8468800000</v>
      </c>
      <c r="C19" s="40" t="str">
        <f>[1]汇总!E3</f>
        <v>电焊机</v>
      </c>
      <c r="D19" s="40" t="str">
        <f>[1]汇总!F3</f>
        <v>Electric welding machine</v>
      </c>
      <c r="E19" s="40">
        <f>[1]汇总!H3</f>
        <v>4</v>
      </c>
      <c r="F19" s="41" t="str">
        <f>[1]汇总!J3</f>
        <v>set</v>
      </c>
      <c r="G19" s="42">
        <f t="shared" si="0"/>
        <v>345.3125</v>
      </c>
      <c r="H19" s="42">
        <f>[1]汇总!M3</f>
        <v>1381.25</v>
      </c>
    </row>
    <row r="20" s="2" customFormat="1" ht="21" customHeight="1" spans="1:8">
      <c r="A20" s="39">
        <v>3</v>
      </c>
      <c r="B20" s="40" t="str">
        <f>[1]汇总!D4</f>
        <v>8468800000</v>
      </c>
      <c r="C20" s="40" t="str">
        <f>[1]汇总!E4</f>
        <v>电焊机</v>
      </c>
      <c r="D20" s="40" t="str">
        <f>[1]汇总!F4</f>
        <v>AC welding machine</v>
      </c>
      <c r="E20" s="40">
        <f>[1]汇总!H4</f>
        <v>1</v>
      </c>
      <c r="F20" s="41" t="str">
        <f>[1]汇总!J4</f>
        <v>set</v>
      </c>
      <c r="G20" s="42">
        <f t="shared" si="0"/>
        <v>507.8125</v>
      </c>
      <c r="H20" s="42">
        <f>[1]汇总!M4</f>
        <v>507.8125</v>
      </c>
    </row>
    <row r="21" s="2" customFormat="1" ht="21" customHeight="1" spans="1:8">
      <c r="A21" s="39">
        <v>4</v>
      </c>
      <c r="B21" s="40" t="str">
        <f>[1]汇总!D5</f>
        <v>8429521200</v>
      </c>
      <c r="C21" s="40" t="str">
        <f>[1]汇总!E5</f>
        <v>挖掘机</v>
      </c>
      <c r="D21" s="40" t="str">
        <f>[1]汇总!F5</f>
        <v>excavator</v>
      </c>
      <c r="E21" s="40">
        <f>[1]汇总!H5</f>
        <v>1</v>
      </c>
      <c r="F21" s="41" t="str">
        <f>[1]汇总!J5</f>
        <v>set</v>
      </c>
      <c r="G21" s="42">
        <f t="shared" si="0"/>
        <v>36928.5015625</v>
      </c>
      <c r="H21" s="42">
        <f>[1]汇总!M5</f>
        <v>36928.5015625</v>
      </c>
    </row>
    <row r="22" s="2" customFormat="1" ht="24.95" customHeight="1" spans="1:8">
      <c r="A22" s="39"/>
      <c r="B22" s="40"/>
      <c r="C22" s="40"/>
      <c r="D22" s="40"/>
      <c r="E22" s="40"/>
      <c r="F22" s="40"/>
      <c r="G22" s="42"/>
      <c r="H22" s="42"/>
    </row>
    <row r="23" s="3" customFormat="1" ht="17.1" customHeight="1" spans="1:13">
      <c r="A23" s="31" t="s">
        <v>33</v>
      </c>
      <c r="B23" s="43"/>
      <c r="C23" s="44"/>
      <c r="D23" s="44"/>
      <c r="E23" s="31">
        <f>SUM(E18:E22)</f>
        <v>8</v>
      </c>
      <c r="F23" s="31"/>
      <c r="G23" s="45"/>
      <c r="H23" s="46">
        <f>SUM(H18:H22)</f>
        <v>39711.3140625</v>
      </c>
      <c r="M23" s="62"/>
    </row>
    <row r="24" s="1" customFormat="1" ht="12.75" spans="2:8">
      <c r="B24" s="47"/>
      <c r="C24" s="48"/>
      <c r="D24" s="49"/>
      <c r="G24" s="50" t="s">
        <v>52</v>
      </c>
      <c r="H24" s="51"/>
    </row>
    <row r="25" s="1" customFormat="1" spans="2:13">
      <c r="B25" s="47"/>
      <c r="C25" s="48"/>
      <c r="D25" s="49"/>
      <c r="G25" s="50" t="s">
        <v>53</v>
      </c>
      <c r="H25" s="51">
        <f>[1]报关发票!H25</f>
        <v>17187.5</v>
      </c>
      <c r="M25" s="55"/>
    </row>
    <row r="26" s="1" customFormat="1" spans="2:13">
      <c r="B26" s="47"/>
      <c r="C26" s="48"/>
      <c r="D26" s="49"/>
      <c r="G26" s="50" t="s">
        <v>54</v>
      </c>
      <c r="H26" s="51">
        <f>[1]报关发票!H26</f>
        <v>0</v>
      </c>
      <c r="M26" s="55"/>
    </row>
    <row r="27" s="1" customFormat="1" spans="2:13">
      <c r="B27" s="52" t="s">
        <v>34</v>
      </c>
      <c r="C27" s="48"/>
      <c r="D27" s="49"/>
      <c r="G27" s="34" t="s">
        <v>55</v>
      </c>
      <c r="H27" s="53">
        <f>H23+H25+H26</f>
        <v>56898.8140625</v>
      </c>
      <c r="M27" s="55"/>
    </row>
    <row r="28" s="1" customFormat="1" spans="2:14">
      <c r="B28" s="48" t="s">
        <v>35</v>
      </c>
      <c r="G28" s="54"/>
      <c r="H28" s="55"/>
      <c r="N28" s="55"/>
    </row>
    <row r="29" s="1" customFormat="1" spans="2:8">
      <c r="B29" s="47"/>
      <c r="G29" s="56">
        <f>H8</f>
        <v>44378</v>
      </c>
      <c r="H29" s="56"/>
    </row>
    <row r="30" s="1" customFormat="1" ht="12.75" spans="2:8">
      <c r="B30" s="47"/>
      <c r="C30" s="49"/>
      <c r="D30" s="49"/>
      <c r="G30" s="34"/>
      <c r="H30" s="34"/>
    </row>
    <row r="31" s="1" customFormat="1" ht="16.35" spans="1:9">
      <c r="A31" s="57"/>
      <c r="B31" s="57"/>
      <c r="C31" s="58"/>
      <c r="D31" s="58"/>
      <c r="E31" s="57"/>
      <c r="F31" s="58"/>
      <c r="G31" s="57"/>
      <c r="H31" s="57"/>
      <c r="I31" s="63"/>
    </row>
    <row r="32" spans="3:4">
      <c r="C32" s="59"/>
      <c r="D32" s="59"/>
    </row>
    <row r="33" spans="3:4">
      <c r="C33" s="59"/>
      <c r="D33" s="59"/>
    </row>
    <row r="34" spans="3:4">
      <c r="C34" s="59"/>
      <c r="D34" s="59"/>
    </row>
    <row r="35" spans="3:4">
      <c r="C35" s="59"/>
      <c r="D35" s="59"/>
    </row>
    <row r="36" spans="3:4">
      <c r="C36" s="59"/>
      <c r="D36" s="59"/>
    </row>
    <row r="37" spans="3:4">
      <c r="C37" s="59"/>
      <c r="D37" s="59"/>
    </row>
    <row r="38" spans="3:4">
      <c r="C38" s="59"/>
      <c r="D38" s="59"/>
    </row>
    <row r="39" spans="3:4">
      <c r="C39" s="59"/>
      <c r="D39" s="59"/>
    </row>
    <row r="40" spans="3:4">
      <c r="C40" s="59"/>
      <c r="D40" s="59"/>
    </row>
    <row r="41" spans="3:4">
      <c r="C41" s="59"/>
      <c r="D41" s="59"/>
    </row>
    <row r="42" spans="3:4">
      <c r="C42" s="59"/>
      <c r="D42" s="59"/>
    </row>
    <row r="43" spans="3:4">
      <c r="C43" s="59"/>
      <c r="D43" s="59"/>
    </row>
    <row r="44" spans="3:4">
      <c r="C44" s="59"/>
      <c r="D44" s="59"/>
    </row>
    <row r="45" spans="3:4">
      <c r="C45" s="59"/>
      <c r="D45" s="59"/>
    </row>
    <row r="46" spans="3:4">
      <c r="C46" s="59"/>
      <c r="D46" s="59"/>
    </row>
    <row r="47" spans="3:4">
      <c r="C47" s="59"/>
      <c r="D47" s="59"/>
    </row>
    <row r="48" spans="3:4">
      <c r="C48" s="59"/>
      <c r="D48" s="59"/>
    </row>
    <row r="49" spans="3:4">
      <c r="C49" s="59"/>
      <c r="D49" s="59"/>
    </row>
    <row r="50" spans="3:4">
      <c r="C50" s="59"/>
      <c r="D50" s="59"/>
    </row>
    <row r="51" spans="3:4">
      <c r="C51" s="59"/>
      <c r="D51" s="59"/>
    </row>
    <row r="52" spans="3:4">
      <c r="C52" s="59"/>
      <c r="D52" s="59"/>
    </row>
    <row r="53" spans="3:4">
      <c r="C53" s="59"/>
      <c r="D53" s="59"/>
    </row>
    <row r="54" spans="3:4">
      <c r="C54" s="59"/>
      <c r="D54" s="59"/>
    </row>
    <row r="55" spans="3:4">
      <c r="C55" s="59"/>
      <c r="D55" s="59"/>
    </row>
    <row r="56" spans="3:4">
      <c r="C56" s="59"/>
      <c r="D56" s="59"/>
    </row>
    <row r="57" spans="3:4">
      <c r="C57" s="59"/>
      <c r="D57" s="59"/>
    </row>
    <row r="58" spans="3:4">
      <c r="C58" s="59"/>
      <c r="D58" s="59"/>
    </row>
    <row r="59" spans="3:4">
      <c r="C59" s="59"/>
      <c r="D59" s="59"/>
    </row>
    <row r="60" spans="3:4">
      <c r="C60" s="59"/>
      <c r="D60" s="59"/>
    </row>
    <row r="61" spans="3:4">
      <c r="C61" s="59"/>
      <c r="D61" s="59"/>
    </row>
    <row r="62" spans="3:4">
      <c r="C62" s="59"/>
      <c r="D62" s="59"/>
    </row>
    <row r="63" spans="3:4">
      <c r="C63" s="59"/>
      <c r="D63" s="59"/>
    </row>
    <row r="64" spans="3:4">
      <c r="C64" s="59"/>
      <c r="D64" s="59"/>
    </row>
    <row r="65" spans="3:4">
      <c r="C65" s="59"/>
      <c r="D65" s="59"/>
    </row>
    <row r="66" spans="3:4">
      <c r="C66" s="59"/>
      <c r="D66" s="59"/>
    </row>
    <row r="67" spans="3:4">
      <c r="C67" s="59"/>
      <c r="D67" s="59"/>
    </row>
    <row r="68" spans="3:4">
      <c r="C68" s="59"/>
      <c r="D68" s="59"/>
    </row>
    <row r="69" spans="3:4">
      <c r="C69" s="59"/>
      <c r="D69" s="59"/>
    </row>
    <row r="70" spans="3:4">
      <c r="C70" s="59"/>
      <c r="D70" s="59"/>
    </row>
    <row r="71" spans="3:4">
      <c r="C71" s="59"/>
      <c r="D71" s="59"/>
    </row>
    <row r="72" spans="3:4">
      <c r="C72" s="59"/>
      <c r="D72" s="59"/>
    </row>
    <row r="73" spans="3:4">
      <c r="C73" s="59"/>
      <c r="D73" s="59"/>
    </row>
    <row r="74" spans="3:4">
      <c r="C74" s="59"/>
      <c r="D74" s="59"/>
    </row>
    <row r="75" spans="3:4">
      <c r="C75" s="59"/>
      <c r="D75" s="59"/>
    </row>
    <row r="76" spans="3:4">
      <c r="C76" s="59"/>
      <c r="D76" s="59"/>
    </row>
    <row r="77" spans="3:4">
      <c r="C77" s="59"/>
      <c r="D77" s="59"/>
    </row>
    <row r="78" spans="3:4">
      <c r="C78" s="59"/>
      <c r="D78" s="59"/>
    </row>
    <row r="79" spans="3:4">
      <c r="C79" s="59"/>
      <c r="D79" s="59"/>
    </row>
    <row r="80" spans="3:4">
      <c r="C80" s="59"/>
      <c r="D80" s="59"/>
    </row>
    <row r="81" spans="3:4">
      <c r="C81" s="59"/>
      <c r="D81" s="59"/>
    </row>
    <row r="82" spans="3:4">
      <c r="C82" s="59"/>
      <c r="D82" s="59"/>
    </row>
    <row r="83" spans="3:4">
      <c r="C83" s="59"/>
      <c r="D83" s="59"/>
    </row>
    <row r="84" spans="3:4">
      <c r="C84" s="59"/>
      <c r="D84" s="59"/>
    </row>
    <row r="85" spans="3:4">
      <c r="C85" s="59"/>
      <c r="D85" s="59"/>
    </row>
    <row r="86" spans="3:4">
      <c r="C86" s="59"/>
      <c r="D86" s="59"/>
    </row>
    <row r="87" spans="3:4">
      <c r="C87" s="59"/>
      <c r="D87" s="59"/>
    </row>
    <row r="88" spans="3:4">
      <c r="C88" s="59"/>
      <c r="D88" s="59"/>
    </row>
    <row r="89" spans="3:4">
      <c r="C89" s="59"/>
      <c r="D89" s="59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9:H2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2021-07-02T05:53:38Z</dcterms:created>
  <dcterms:modified xsi:type="dcterms:W3CDTF">2021-07-02T05:54:04Z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