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firstSheet="1" activeTab="2"/>
  </bookViews>
  <sheets>
    <sheet name="7-jadval nazorat ishi " sheetId="16" r:id="rId1"/>
    <sheet name="7.1-jadval" sheetId="10" r:id="rId2"/>
    <sheet name="7.2-jadval barchasi" sheetId="15" r:id="rId3"/>
  </sheets>
  <definedNames>
    <definedName name="_xlnm.Print_Area" localSheetId="0">'7-jadval nazorat ishi '!$A$1:$J$748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<sst xmlns="http://schemas.openxmlformats.org/spreadsheetml/2006/main" count="1953" uniqueCount="273">
  <si>
    <t xml:space="preserve">Toshkent viloyati Bo'ka tumanidagi 51-sonli umumiy o‘rta ta’lim maktabining </t>
  </si>
  <si>
    <t>4-sinf o‘quvchilaridan matematika fanidan olingan nazorat ishining qaydnomasi</t>
  </si>
  <si>
    <t>7-jadval</t>
  </si>
  <si>
    <t xml:space="preserve">                                          </t>
  </si>
  <si>
    <t xml:space="preserve">                                   </t>
  </si>
  <si>
    <t>20-may 2024-yil</t>
  </si>
  <si>
    <t>№</t>
  </si>
  <si>
    <t>Sinfi</t>
  </si>
  <si>
    <t>Ta’lim tili</t>
  </si>
  <si>
    <t>O‘quvchilarning F.I.Sh</t>
  </si>
  <si>
    <t>Ishtirok etgan fani</t>
  </si>
  <si>
    <t>Nazorat ishiga qo‘yilgan baho</t>
  </si>
  <si>
    <t> 4</t>
  </si>
  <si>
    <t>O’zbek</t>
  </si>
  <si>
    <t>Abdukadirov Ulug'bek Xusan o'g'li</t>
  </si>
  <si>
    <t xml:space="preserve">Matematika </t>
  </si>
  <si>
    <t>Ag'zaboyev Qodirjon Xusan O'g'li</t>
  </si>
  <si>
    <t> Matematika</t>
  </si>
  <si>
    <t>Axmadova Asal Elmurod Qizi</t>
  </si>
  <si>
    <t>Baxtiyorova Sevinch Begnazar Qizi</t>
  </si>
  <si>
    <t>Bekbutayeva Jasmina Azizjon Qizi</t>
  </si>
  <si>
    <t>G'ayratova Kumushoy Xayrulla Qizi</t>
  </si>
  <si>
    <t>Norboyev Samrozbek Sardor O'g'li</t>
  </si>
  <si>
    <t>Norboyeva Nargiza Zohidjon Qizi</t>
  </si>
  <si>
    <t>O'razova Zarnigor Murodjon Qizi</t>
  </si>
  <si>
    <t>Ravshanova Fozila Ilhom Qizi</t>
  </si>
  <si>
    <t>Saidaxmedova Kumushbibi Saidaxmad Qizi</t>
  </si>
  <si>
    <t>Saidnabiyeva Shodiya Sherali Qizi</t>
  </si>
  <si>
    <t>Saydimaxamatov Saidasror Saidmo'min O'g'li</t>
  </si>
  <si>
    <t>Saydimaxamatova Muslimabonu Zaynobiddin Qizi</t>
  </si>
  <si>
    <t>To'lqinov Avazbek Rustam O'g'li</t>
  </si>
  <si>
    <t>Usanboyev Azamat Sherzod O'g'li</t>
  </si>
  <si>
    <t>Xafizova Madina Komil Qizi</t>
  </si>
  <si>
    <t>Yo'ldoshev Salohiddin Bekzod Qizi</t>
  </si>
  <si>
    <t>Shuxratov Shohrux Shavkat O'g'li</t>
  </si>
  <si>
    <t>Shuxratova Pokiza Abrorjon Qizi</t>
  </si>
  <si>
    <t>"A'lo"</t>
  </si>
  <si>
    <t>"Yaxshi"</t>
  </si>
  <si>
    <t>"Qoniqarli"</t>
  </si>
  <si>
    <t>Ichki attestatsiya  komissiyasi  raisi:</t>
  </si>
  <si>
    <t>Komissiya  a’zolari:</t>
  </si>
  <si>
    <t>4-sinf o‘quvchilaridan ona tili fanidan olingan nazorat ishining qaydnomasi</t>
  </si>
  <si>
    <t>Ona  tili</t>
  </si>
  <si>
    <t> Ona tili</t>
  </si>
  <si>
    <t> Ona  tili</t>
  </si>
  <si>
    <t xml:space="preserve"> Ona tili</t>
  </si>
  <si>
    <t xml:space="preserve"> Ona  tili</t>
  </si>
  <si>
    <t>Toshkent viloyati Bo'ka tumanidagi 51-sonli umumiy o‘rta ta’lim maktabining</t>
  </si>
  <si>
    <t>5-sinf o‘quvchilaridan ona tili va adabiyot fanidan olingan nazorat ishining qaydnomasi</t>
  </si>
  <si>
    <t>"_____" _______ 20__-y</t>
  </si>
  <si>
    <t>o’zbek</t>
  </si>
  <si>
    <t>Abdulbokiyeva Muyassar Zafar Qizi</t>
  </si>
  <si>
    <t>Ona tili va adabiyot</t>
  </si>
  <si>
    <t>Abdurashidova Muxabbat Ulug`Bek Qizi</t>
  </si>
  <si>
    <t>Abdusattarov Asilbek Ikromjon</t>
  </si>
  <si>
    <t>Baxtiyorov Asadbek Rustam O`G`Li</t>
  </si>
  <si>
    <t>Baxtiyorov Iftixor Elyor O`G`Li</t>
  </si>
  <si>
    <t>-</t>
  </si>
  <si>
    <t>Baynazarova Jasmina Jasur Qizi</t>
  </si>
  <si>
    <t>Berdiyorova Firdavsina Jasur Qizi</t>
  </si>
  <si>
    <t>G`Ulomova O`G`Iloy G`Ofir Qizi</t>
  </si>
  <si>
    <t>Jo`Rayev Jamolxon Saidjalol O`Gli</t>
  </si>
  <si>
    <t>Jo`Rayev Otabek Baxtiyor O`G`Li</t>
  </si>
  <si>
    <t>Mo`Minov Ramziddin Baxtiyor   O`G`Li</t>
  </si>
  <si>
    <t>Muxiddinova Farzona Axror Qizi</t>
  </si>
  <si>
    <t>To`Ychiboyeva Umriniso Xayrullayevna</t>
  </si>
  <si>
    <t>Ubaydullayev Oblayor Zoxidjon O`G`Li</t>
  </si>
  <si>
    <t>Xodjayeva Nargizaxon Shavkat qizi</t>
  </si>
  <si>
    <t>Xolmamatova Gulsevar Xoltursun Qizi</t>
  </si>
  <si>
    <t>Zaripboyeva Madinabonu Otabek Qizi</t>
  </si>
  <si>
    <t>Zoirova Ruxshona Sherzod Qizi</t>
  </si>
  <si>
    <t>Sheraliyeva Aziza Begzod Qizi</t>
  </si>
  <si>
    <t>Ichki attestatsiya komissiyasi raisi:</t>
  </si>
  <si>
    <t>Komissiya a’zolari:</t>
  </si>
  <si>
    <t>5-sinf o‘quvchilaridan Biologiya fanidan olingan nazorat ishining qaydnomasi</t>
  </si>
  <si>
    <t> O’zbek</t>
  </si>
  <si>
    <t> Biologiya</t>
  </si>
  <si>
    <t>5-sinf o‘quvchilaridan Matematika fanidan olingan nazorat ishining qaydnomasi</t>
  </si>
  <si>
    <t>6-sinf o‘quvchilaridan Ona tili fanidan olingan nazorat ishining qaydnomasi</t>
  </si>
  <si>
    <t>"21 may" _______ 2024-y</t>
  </si>
  <si>
    <t>Abdimannapov Ozodbek Qurbonali o`g`Li</t>
  </si>
  <si>
    <t>Abdukomilova Shodiyona Aziz Qizi</t>
  </si>
  <si>
    <t>Abdurashidov Nodir Ravshan O`G`Li</t>
  </si>
  <si>
    <t>Abduvaxobov Zafarbek Utkirbek o'g'li</t>
  </si>
  <si>
    <t>Bekbo`Tayev Abdulaziz Azizjon O`G`Li</t>
  </si>
  <si>
    <t>Fayzullayev Shermuxammad Yorqin O`G`Li</t>
  </si>
  <si>
    <t>Ismoilova Farangiz Sherali Qiz</t>
  </si>
  <si>
    <t>Kodirova Shodiyona Dilshod Qizi</t>
  </si>
  <si>
    <t>Maxmudova Malika Mirzabek Qizi</t>
  </si>
  <si>
    <t>Muminov Qobiljon Erkin O`G`Li</t>
  </si>
  <si>
    <t>O`Rinboyev Firdavs Saparali O`G`Li</t>
  </si>
  <si>
    <t>Saydimuxtorova Oqila Saydkomil Qizi</t>
  </si>
  <si>
    <t>Sobirjonova Marjona Oybek Qizi</t>
  </si>
  <si>
    <t>Shavkatova Shukrona Umid Qizi</t>
  </si>
  <si>
    <t xml:space="preserve">Toshkent viloyati Bo'ka  tumanidagi 51-sonli umumiy o‘rta ta’lim maktabining </t>
  </si>
  <si>
    <t>6-sinf o‘quvchilaridan Tarix fanidan olingan nazorat ishining qaydnomasi</t>
  </si>
  <si>
    <t>"21"may    2024-y</t>
  </si>
  <si>
    <r>
      <rPr>
        <sz val="10"/>
        <color theme="1"/>
        <rFont val="Times New Roman"/>
        <charset val="0"/>
      </rPr>
      <t> </t>
    </r>
    <r>
      <rPr>
        <sz val="9"/>
        <color theme="1"/>
        <rFont val="Times New Roman"/>
        <charset val="0"/>
      </rPr>
      <t>O`zbek</t>
    </r>
  </si>
  <si>
    <t>Tarix</t>
  </si>
  <si>
    <t>6-sinf o‘quvchilaridan Matematika fanidan olingan nazorat ishining qaydnomasi</t>
  </si>
  <si>
    <t>Matematika</t>
  </si>
  <si>
    <t>O`zbek</t>
  </si>
  <si>
    <t>7-sinf o‘quvchilaridan Biologiya fanidan olingan nazorat ishining qaydnomasi</t>
  </si>
  <si>
    <t>"24" 05. 2024-y</t>
  </si>
  <si>
    <t>Akromov Asadbek Xusan  O'g'li</t>
  </si>
  <si>
    <t>Baxodirov Ozodbek Mansur  O'g'li</t>
  </si>
  <si>
    <t>Baxtiyorov Azizbek Rustam  O'g'li</t>
  </si>
  <si>
    <t>Baxtiyorov Diyorbek Isomiddin  O'g'li</t>
  </si>
  <si>
    <t>Baxtiyorov Shohjaxon Doniyor  O'g'li</t>
  </si>
  <si>
    <t>Berdiyorova Sevinch Jasur  Qizi</t>
  </si>
  <si>
    <t>Erkinova Xusniya Dilshod  Qizi</t>
  </si>
  <si>
    <t>Mirahmadova Ruxshona Maxmud Qizi</t>
  </si>
  <si>
    <t>Muhiddinov Adham Axror  O'g'li</t>
  </si>
  <si>
    <t>Murtazoyev Asilbek Abroro'g'li</t>
  </si>
  <si>
    <t>Norboyev Temurbek Zohidjon  O'g'li</t>
  </si>
  <si>
    <t>Norboyeva Sabrinaxon Sardar  Qizi</t>
  </si>
  <si>
    <t>Nurillayeva Sug'diyona Akmal Qizi</t>
  </si>
  <si>
    <t>Pardaboyev Asadbek Usmon  O'g'li</t>
  </si>
  <si>
    <t>Sulaymonov Humoyun Sardor  O'g'li</t>
  </si>
  <si>
    <t>Turdiqulov Fayoziddin Fozil  O'g'li</t>
  </si>
  <si>
    <t>Usanboyev Shamshod Xasan O'g'li</t>
  </si>
  <si>
    <t>Xamidullayev Ramziddin Doniyor  O'g'li</t>
  </si>
  <si>
    <t>Xasanxonov Islomxon Rashidxon  O'g'li</t>
  </si>
  <si>
    <t>Zoirova Rixsiniso Sherzod  Qizi</t>
  </si>
  <si>
    <t>Shuxratova Madina Adham Qizi</t>
  </si>
  <si>
    <t>Shuxratova Marjona Abrorjon  Qizi</t>
  </si>
  <si>
    <t>7-sinf o‘quvchilaridan Fizika fanidan olingan nazorat ishining qaydnomasi</t>
  </si>
  <si>
    <t>" " 05. 2024-y</t>
  </si>
  <si>
    <t>Fizika</t>
  </si>
  <si>
    <t>7-sinf o‘quvchilaridan Kimyo fanidan olingan nazorat ishining qaydnomasi</t>
  </si>
  <si>
    <t>Kimyo</t>
  </si>
  <si>
    <t>8-sinf o‘quvchilaridan Biologiya fanidan olingan nazorat ishining qaydnomasi</t>
  </si>
  <si>
    <t>Abayeva Go`zal Jamoliddin qizi</t>
  </si>
  <si>
    <t>Abduazimov Salohiddin Kamoliddin  O'g'li</t>
  </si>
  <si>
    <t>Abduqaxxorov Shamshod Sayfulla O'g'li</t>
  </si>
  <si>
    <t>Abdurasulov Inomjon Akbar  O'g'li</t>
  </si>
  <si>
    <t>Abdurashidov Sarvar Ulug'bek  O'g'li</t>
  </si>
  <si>
    <t>Abduxoshimov Muhammadbek Sarvar  O'g'li</t>
  </si>
  <si>
    <t>Boymuxamedova Charos Tohir Qizi</t>
  </si>
  <si>
    <t>Diniqulov Sarvar Sanjar O'g'li</t>
  </si>
  <si>
    <t>Diqonboyev Jo'rabek Ibrohim  O'g'li</t>
  </si>
  <si>
    <t>G'ulomova Nozila G'ofurovna</t>
  </si>
  <si>
    <t>Mamaraimov Javohir Sunnatilla  O'g'li</t>
  </si>
  <si>
    <t>Norboyeva Muhlisa Vohidjon  Qizi</t>
  </si>
  <si>
    <t>Normatova Gulida Ergash  Qizi</t>
  </si>
  <si>
    <t>Nuraliyeva Saida Zafarjon  Qizi</t>
  </si>
  <si>
    <t>Omonova Shahrizoda Komil  Qizi</t>
  </si>
  <si>
    <t>O'rinboyev Rixsitilla Umarali O'g'li</t>
  </si>
  <si>
    <t>O'rozova Zaynabbonu Murodjon  Qizi</t>
  </si>
  <si>
    <t>Salimjonova Dilnoza Sirojiddin  Qizi</t>
  </si>
  <si>
    <t>Saydimaxamatova Charos Zaynobiddin  Qizi</t>
  </si>
  <si>
    <t>Turg'unov Ozodbek Azimjon  O'g'li</t>
  </si>
  <si>
    <t>Usanboyeva Madinabonu Sherzod  Qizi</t>
  </si>
  <si>
    <t>Uchqunov Asadbek Abdumutal O'g'li</t>
  </si>
  <si>
    <t>Xamidullayev Davronbek Elyor  O'g'li</t>
  </si>
  <si>
    <t>Xofizov Kozim Komil  O'g'li</t>
  </si>
  <si>
    <t>Yo'ldosheva Adolat Bekzodovna</t>
  </si>
  <si>
    <t>Zaripboyev Asadbek Otabek O'g'li</t>
  </si>
  <si>
    <t>Zoirov Ozodbek Dilshod  O'g'li</t>
  </si>
  <si>
    <t>Zoxidov Murod Zoxid O'g'li</t>
  </si>
  <si>
    <t>Zoxidova E'zoza Zoxidovna</t>
  </si>
  <si>
    <t xml:space="preserve">Komissiya a’zolari:                             </t>
  </si>
  <si>
    <t>8-sinf o‘quvchilaridan Fizika fanidan olingan nazorat ishining qaydnomasi</t>
  </si>
  <si>
    <t>20.05.2024-y</t>
  </si>
  <si>
    <t>8-sinf o‘quvchilaridan Kimyo fanidan olingan nazorat ishining qaydnomasi</t>
  </si>
  <si>
    <t>9-sinf o‘quvchilaridan Biologiya fanidan olingan nazorat ishining qaydnomasi</t>
  </si>
  <si>
    <t>Akromova Zarinabonu Xusan Qizi</t>
  </si>
  <si>
    <t>Axilbekova Farangiz Azim Qizi</t>
  </si>
  <si>
    <t>Baxodirova Shaxnoza Rustam Qiz</t>
  </si>
  <si>
    <t>Fayzullayeva Maxliyo Lutfulla Qizi</t>
  </si>
  <si>
    <t>Fayzullayeva Muslima Dilshod Qizi</t>
  </si>
  <si>
    <t>G`Ayratova Dilobar Lutfilla Qizi</t>
  </si>
  <si>
    <t>Ibodillayev Saidibroxim O`Lmas O`G`Li</t>
  </si>
  <si>
    <t>Ismoilova Marjona Sherali Qizi</t>
  </si>
  <si>
    <t>Omonov Jamoliddin G`Anijon  O`G`Li</t>
  </si>
  <si>
    <t>O`Rishboyev Xasanjon Nurali O`G`Li</t>
  </si>
  <si>
    <t>Saydimuxtorova Sevinch Saydikomil Qizi</t>
  </si>
  <si>
    <t>Xodjayeva Azizaxon Shavkat Qizi</t>
  </si>
  <si>
    <t>Xolmamatova Muxlisaxon Xoltursun Qizi</t>
  </si>
  <si>
    <t>Xolnazarova Madina Akmal  Qizi</t>
  </si>
  <si>
    <t>Sheraliyev Avazbek Brgzod O`G`Li</t>
  </si>
  <si>
    <t>9-sinf o‘quvchilaridan Kimyo fanidan olingan nazorat ishining qaydnomasi</t>
  </si>
  <si>
    <t>9-sinf o‘quvchilaridan Ingliz tili fanidan olingan nazorat ishining qaydnomasi</t>
  </si>
  <si>
    <t>Ingliz tili</t>
  </si>
  <si>
    <t>10-sinf o‘quvchilaridan Biologiya fanidan olingan nazorat ishining qaydnomasi</t>
  </si>
  <si>
    <t>"21" 05. 2024-y</t>
  </si>
  <si>
    <t>Abdug`afforova Shaxnoza Baxrom qizi</t>
  </si>
  <si>
    <t>Abdumanobov Sarvar Shavkat O&amp;#39;g&amp;#39;li</t>
  </si>
  <si>
    <t>Abdumanobova Dilnavoz Qurbonali Qizi</t>
  </si>
  <si>
    <t>Abduqaxxorova Intizor Sayfulla Qizi</t>
  </si>
  <si>
    <t>Abduqodirov Asadbek Akmal O'g'li</t>
  </si>
  <si>
    <t>Abdurashidov Jasur Ravshan O'g'li</t>
  </si>
  <si>
    <t>Abdusamadov Suxrob Muxiddin O'g'li</t>
  </si>
  <si>
    <t>Buxorov Mansur Komoljon O'g'li</t>
  </si>
  <si>
    <t>Ergashev Lazizbek Lutfulla O'gli</t>
  </si>
  <si>
    <t>Erkinov Xusan Raxim Og'li</t>
  </si>
  <si>
    <t>Erkinova Dilnoza Dilshod Qizi</t>
  </si>
  <si>
    <t>Erkinova Fotima Raxim Qizi</t>
  </si>
  <si>
    <t>G'ulomova Xushnoza G'ofur Qizi</t>
  </si>
  <si>
    <t>Miraxmadova Gulsanam Mirmaxmud Qizi</t>
  </si>
  <si>
    <t>Orinboyev Xasan Imomali Ogli</t>
  </si>
  <si>
    <t>Orinboyev Xusan Imomali Ogli</t>
  </si>
  <si>
    <t>Pardaboyeva Mamura Islom Qizi</t>
  </si>
  <si>
    <t>Raximov Botir Ikromjon O'g'li</t>
  </si>
  <si>
    <t>Saydimaxamatova Muattar Zaynobbidin Qizi</t>
  </si>
  <si>
    <t>Usanboyev Shaxobiddin Xasan O'gli</t>
  </si>
  <si>
    <t>Xamidullayeva Saodat Zafar Qizi</t>
  </si>
  <si>
    <t>Xoldorova Sevinch Bahodir Qizi</t>
  </si>
  <si>
    <t>Zoxidova Zarifa Zoxid Qizi</t>
  </si>
  <si>
    <t>10-sinf o‘quvchilaridan Fizika fanidan olingan nazorat ishining qaydnomasi</t>
  </si>
  <si>
    <t>Abdumanobov Sarvar Shavkat O'g'li</t>
  </si>
  <si>
    <t>10-sinf o‘quvchilaridan Kimyo fanidan olingan nazorat ishining qaydnomasi</t>
  </si>
  <si>
    <t>"___" 05. 2024-y</t>
  </si>
  <si>
    <t>11-sinf o‘quvchilaridan Kimyo fanidan olingan nazorat ishining qaydnomasi</t>
  </si>
  <si>
    <t>"__" 05. 2024-y</t>
  </si>
  <si>
    <t>Abduazimova Fotima Kamoliddin Qizi</t>
  </si>
  <si>
    <t>Abduazimova Zuhra Kamoliddin Qizi</t>
  </si>
  <si>
    <t>Abulboqiyev Kamron Zafar O`G`Li</t>
  </si>
  <si>
    <t>Aliboyev Zavqiddin Alisher O`G`Li</t>
  </si>
  <si>
    <t>Anorboyeva Gulsinoy Anvar Qizi</t>
  </si>
  <si>
    <t>Boymuhammedova Sevara Tohir Qizi</t>
  </si>
  <si>
    <t>Fayzullayev Dinmuhammad Dilshod O`G`Li</t>
  </si>
  <si>
    <t>Fayzullayeva Soliha Nurali Qizi</t>
  </si>
  <si>
    <t>Norboyeva Mahliyo Vohid Qizi</t>
  </si>
  <si>
    <t>Rahimov Shohrux Ikrom O`G`Li</t>
  </si>
  <si>
    <t>Soliyeva Sarvinoz Umidjon Qizi</t>
  </si>
  <si>
    <t>Xayrullayeva Aziza Xamidjon Qizi</t>
  </si>
  <si>
    <t>Xofizova Fotima Ma'rufjon Qizi</t>
  </si>
  <si>
    <t>Xofizova Zuhra Ma'rufjon Qizi</t>
  </si>
  <si>
    <t>11-sinf o‘quvchilaridan Biologiya fanidan olingan nazorat ishining qaydnomasi</t>
  </si>
  <si>
    <t>11-sinf o‘quvchilaridan Fizika fanidan olingan nazorat ishining qaydnomasi</t>
  </si>
  <si>
    <t>"_" 05. 2024-y</t>
  </si>
  <si>
    <t>Toshkent viloyati Bo'ka tumanidagi 51-sonli umumiy o‘rta ta’lim maktabida ______-sinf o‘quvchilari ___________________ fanidan olingan nazorat ishlarining natijalari</t>
  </si>
  <si>
    <t>7.1-jadval</t>
  </si>
  <si>
    <t>Nazorat ishi olingan fani</t>
  </si>
  <si>
    <t>Nazorat ishi shakli</t>
  </si>
  <si>
    <t>O‘quvchilar soni</t>
  </si>
  <si>
    <t>Nazorat ishida qatnashgan o‘quvchilar soni</t>
  </si>
  <si>
    <t>Nazorat ishida qatnashmagan o‘quvchilar soni</t>
  </si>
  <si>
    <t>“A’lo”</t>
  </si>
  <si>
    <t>“Yaxshi”</t>
  </si>
  <si>
    <t>“Qoniqarli”</t>
  </si>
  <si>
    <t>“Qoniqarsiz”</t>
  </si>
  <si>
    <t>O‘quvchilarning samaradorligi</t>
  </si>
  <si>
    <t>O‘quvchilarning o‘zlashtirishi</t>
  </si>
  <si>
    <t>Soni</t>
  </si>
  <si>
    <t>Foizda</t>
  </si>
  <si>
    <t>O‘rtacha bahosi</t>
  </si>
  <si>
    <r>
      <rPr>
        <b/>
        <sz val="10"/>
        <rFont val="Times New Roman"/>
        <charset val="204"/>
      </rPr>
      <t xml:space="preserve">Foizi
</t>
    </r>
    <r>
      <rPr>
        <sz val="8"/>
        <rFont val="Times New Roman"/>
        <charset val="204"/>
      </rPr>
      <t>16= (8+10)*100/5</t>
    </r>
  </si>
  <si>
    <r>
      <rPr>
        <b/>
        <sz val="10"/>
        <rFont val="Times New Roman"/>
        <charset val="204"/>
      </rPr>
      <t xml:space="preserve">Foizi
</t>
    </r>
    <r>
      <rPr>
        <sz val="8"/>
        <rFont val="Times New Roman"/>
        <charset val="204"/>
      </rPr>
      <t>18= (8+10+12)*100/5</t>
    </r>
  </si>
  <si>
    <t>4-A</t>
  </si>
  <si>
    <t>Ona tili</t>
  </si>
  <si>
    <t>Yozma</t>
  </si>
  <si>
    <t>Test</t>
  </si>
  <si>
    <t>5-A</t>
  </si>
  <si>
    <t>Ona tili-Adabiyot</t>
  </si>
  <si>
    <t>Biologiya</t>
  </si>
  <si>
    <t>6-A</t>
  </si>
  <si>
    <t>7-A</t>
  </si>
  <si>
    <t>8-A</t>
  </si>
  <si>
    <t>9-A</t>
  </si>
  <si>
    <t>10-A</t>
  </si>
  <si>
    <t>11-A</t>
  </si>
  <si>
    <t>Jami</t>
  </si>
  <si>
    <t>Nazorat ishlarida qatnashgan o‘quvchilarning o‘zlashtirish darajasi</t>
  </si>
  <si>
    <t>·       0- 54 %ni tashkil etsa o ball;</t>
  </si>
  <si>
    <t>·        55-70 %ni tashkil etsa 55-70 balgacha;</t>
  </si>
  <si>
    <t>·        71-85 % ni tashkil etsa 71-85 balgacha;</t>
  </si>
  <si>
    <t>·        86 % va undan ko‘pini tashkil etsa 86-100 balgacha</t>
  </si>
  <si>
    <t>Nazorat ishlarida qatnashgan o‘quvchilar bilimining sifat samaradorligini har bir foizi uchun 1 baldan 100 balgacha baholanadi.</t>
  </si>
  <si>
    <t>Ichki attestatsiya komissiyasi raisi</t>
  </si>
  <si>
    <t>Komissiya a’zolari</t>
  </si>
  <si>
    <t>Toshkent viloyati Bo'ka tumanidagi 51-sonli umumiy o‘rta ta’lim maktabida o‘quvchilardan olingan nazorat ishlarining umumiy natijalari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</si>
</sst>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  <numFmt numFmtId="181" formatCode="0_ "/>
    <numFmt numFmtId="182" formatCode="0.0_ "/>
    <numFmt numFmtId="183" formatCode="0.0"/>
  </numFmts>
  <fonts count="40">
    <font>
      <sz val="10"/>
      <name val="Arial Cyr"/>
      <charset val="204"/>
    </font>
    <font>
      <b/>
      <sz val="10"/>
      <name val="Times New Roman"/>
      <charset val="204"/>
    </font>
    <font>
      <sz val="10"/>
      <name val="Times New Roman"/>
      <charset val="204"/>
    </font>
    <font>
      <b/>
      <sz val="12"/>
      <name val="Times New Roman"/>
      <charset val="204"/>
    </font>
    <font>
      <b/>
      <sz val="9"/>
      <name val="Times New Roman"/>
      <charset val="204"/>
    </font>
    <font>
      <sz val="10"/>
      <color rgb="FF000000"/>
      <name val="Times New Roman"/>
      <charset val="204"/>
    </font>
    <font>
      <sz val="12"/>
      <name val="Times New Roman"/>
      <charset val="204"/>
    </font>
    <font>
      <i/>
      <sz val="10"/>
      <name val="Times New Roman"/>
      <charset val="204"/>
    </font>
    <font>
      <sz val="11"/>
      <name val="Calibri"/>
      <charset val="204"/>
    </font>
    <font>
      <sz val="9"/>
      <name val="Times New Roman"/>
      <charset val="204"/>
    </font>
    <font>
      <b/>
      <sz val="12"/>
      <color theme="1"/>
      <name val="Times New Roman"/>
      <charset val="0"/>
    </font>
    <font>
      <sz val="10"/>
      <color theme="1"/>
      <name val="Times New Roman"/>
      <charset val="0"/>
    </font>
    <font>
      <sz val="11"/>
      <color theme="1"/>
      <name val="Calibri"/>
      <charset val="0"/>
      <scheme val="minor"/>
    </font>
    <font>
      <b/>
      <sz val="10"/>
      <color theme="1"/>
      <name val="Times New Roman"/>
      <charset val="0"/>
    </font>
    <font>
      <sz val="10"/>
      <name val="Arial"/>
      <charset val="0"/>
    </font>
    <font>
      <sz val="12"/>
      <color theme="1"/>
      <name val="Times New Roman"/>
      <charset val="0"/>
    </font>
    <font>
      <sz val="11"/>
      <color theme="1"/>
      <name val="Calibri"/>
      <charset val="204"/>
      <scheme val="minor"/>
    </font>
    <font>
      <sz val="11"/>
      <color theme="1"/>
      <name val="Times New Roman"/>
      <charset val="0"/>
    </font>
    <font>
      <sz val="9"/>
      <color theme="1"/>
      <name val="Times New Roman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204"/>
    </font>
    <font>
      <sz val="8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0" borderId="2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28" applyNumberFormat="0" applyAlignment="0" applyProtection="0">
      <alignment vertical="center"/>
    </xf>
    <xf numFmtId="0" fontId="29" fillId="12" borderId="29" applyNumberFormat="0" applyAlignment="0" applyProtection="0">
      <alignment vertical="center"/>
    </xf>
    <xf numFmtId="0" fontId="30" fillId="12" borderId="28" applyNumberFormat="0" applyAlignment="0" applyProtection="0">
      <alignment vertical="center"/>
    </xf>
    <xf numFmtId="0" fontId="31" fillId="13" borderId="30" applyNumberFormat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0" borderId="0"/>
  </cellStyleXfs>
  <cellXfs count="2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textRotation="90" wrapText="1"/>
    </xf>
    <xf numFmtId="180" fontId="2" fillId="2" borderId="2" xfId="0" applyNumberFormat="1" applyFont="1" applyFill="1" applyBorder="1" applyAlignment="1">
      <alignment horizontal="center" vertical="center" wrapText="1"/>
    </xf>
    <xf numFmtId="180" fontId="1" fillId="2" borderId="2" xfId="0" applyNumberFormat="1" applyFont="1" applyFill="1" applyBorder="1" applyAlignment="1">
      <alignment horizontal="center" vertical="center" wrapText="1"/>
    </xf>
    <xf numFmtId="180" fontId="2" fillId="3" borderId="2" xfId="0" applyNumberFormat="1" applyFont="1" applyFill="1" applyBorder="1" applyAlignment="1">
      <alignment horizontal="center" vertical="center" wrapText="1"/>
    </xf>
    <xf numFmtId="180" fontId="1" fillId="3" borderId="2" xfId="0" applyNumberFormat="1" applyFont="1" applyFill="1" applyBorder="1" applyAlignment="1">
      <alignment horizontal="center" vertical="center" wrapText="1"/>
    </xf>
    <xf numFmtId="180" fontId="2" fillId="4" borderId="2" xfId="0" applyNumberFormat="1" applyFont="1" applyFill="1" applyBorder="1" applyAlignment="1">
      <alignment horizontal="center" vertical="center" wrapText="1"/>
    </xf>
    <xf numFmtId="180" fontId="1" fillId="4" borderId="2" xfId="0" applyNumberFormat="1" applyFont="1" applyFill="1" applyBorder="1" applyAlignment="1">
      <alignment horizontal="center" vertical="center" wrapText="1"/>
    </xf>
    <xf numFmtId="180" fontId="1" fillId="5" borderId="2" xfId="0" applyNumberFormat="1" applyFont="1" applyFill="1" applyBorder="1" applyAlignment="1">
      <alignment horizontal="center" vertical="center" wrapText="1"/>
    </xf>
    <xf numFmtId="180" fontId="2" fillId="6" borderId="2" xfId="0" applyNumberFormat="1" applyFont="1" applyFill="1" applyBorder="1" applyAlignment="1">
      <alignment horizontal="center" vertical="center" wrapText="1"/>
    </xf>
    <xf numFmtId="180" fontId="1" fillId="6" borderId="2" xfId="0" applyNumberFormat="1" applyFont="1" applyFill="1" applyBorder="1" applyAlignment="1">
      <alignment horizontal="center" vertical="center" wrapText="1"/>
    </xf>
    <xf numFmtId="180" fontId="2" fillId="7" borderId="2" xfId="0" applyNumberFormat="1" applyFont="1" applyFill="1" applyBorder="1" applyAlignment="1">
      <alignment horizontal="center" vertical="center" wrapText="1"/>
    </xf>
    <xf numFmtId="181" fontId="1" fillId="7" borderId="2" xfId="0" applyNumberFormat="1" applyFont="1" applyFill="1" applyBorder="1" applyAlignment="1">
      <alignment horizontal="center" vertical="center" wrapText="1"/>
    </xf>
    <xf numFmtId="180" fontId="1" fillId="7" borderId="2" xfId="0" applyNumberFormat="1" applyFont="1" applyFill="1" applyBorder="1" applyAlignment="1">
      <alignment horizontal="center" vertical="center" wrapText="1"/>
    </xf>
    <xf numFmtId="182" fontId="2" fillId="5" borderId="2" xfId="0" applyNumberFormat="1" applyFont="1" applyFill="1" applyBorder="1" applyAlignment="1">
      <alignment horizontal="center" vertical="center" wrapText="1"/>
    </xf>
    <xf numFmtId="180" fontId="2" fillId="5" borderId="2" xfId="0" applyNumberFormat="1" applyFont="1" applyFill="1" applyBorder="1" applyAlignment="1">
      <alignment horizontal="center" vertical="center" wrapText="1"/>
    </xf>
    <xf numFmtId="180" fontId="2" fillId="8" borderId="2" xfId="0" applyNumberFormat="1" applyFont="1" applyFill="1" applyBorder="1" applyAlignment="1">
      <alignment horizontal="center" vertical="center" wrapText="1"/>
    </xf>
    <xf numFmtId="180" fontId="1" fillId="8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83" fontId="2" fillId="2" borderId="2" xfId="0" applyNumberFormat="1" applyFont="1" applyFill="1" applyBorder="1" applyAlignment="1">
      <alignment horizontal="center" vertical="center" wrapText="1"/>
    </xf>
    <xf numFmtId="183" fontId="2" fillId="3" borderId="2" xfId="0" applyNumberFormat="1" applyFont="1" applyFill="1" applyBorder="1" applyAlignment="1">
      <alignment horizontal="center" vertical="center" wrapText="1"/>
    </xf>
    <xf numFmtId="183" fontId="2" fillId="4" borderId="2" xfId="0" applyNumberFormat="1" applyFont="1" applyFill="1" applyBorder="1" applyAlignment="1">
      <alignment horizontal="center" vertical="center" wrapText="1"/>
    </xf>
    <xf numFmtId="183" fontId="2" fillId="5" borderId="2" xfId="0" applyNumberFormat="1" applyFont="1" applyFill="1" applyBorder="1" applyAlignment="1">
      <alignment horizontal="center" vertical="center" wrapText="1"/>
    </xf>
    <xf numFmtId="183" fontId="2" fillId="6" borderId="2" xfId="0" applyNumberFormat="1" applyFont="1" applyFill="1" applyBorder="1" applyAlignment="1">
      <alignment horizontal="center" vertical="center" wrapText="1"/>
    </xf>
    <xf numFmtId="183" fontId="2" fillId="7" borderId="2" xfId="0" applyNumberFormat="1" applyFont="1" applyFill="1" applyBorder="1" applyAlignment="1">
      <alignment horizontal="center" vertical="center" wrapText="1"/>
    </xf>
    <xf numFmtId="183" fontId="2" fillId="8" borderId="2" xfId="0" applyNumberFormat="1" applyFont="1" applyFill="1" applyBorder="1" applyAlignment="1">
      <alignment horizontal="center" vertical="center" wrapText="1"/>
    </xf>
    <xf numFmtId="183" fontId="2" fillId="0" borderId="2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 wrapText="1"/>
    </xf>
    <xf numFmtId="181" fontId="1" fillId="0" borderId="2" xfId="0" applyNumberFormat="1" applyFont="1" applyFill="1" applyBorder="1" applyAlignment="1">
      <alignment horizontal="center" vertical="center" wrapText="1"/>
    </xf>
    <xf numFmtId="182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9" fillId="0" borderId="0" xfId="0" applyFont="1" applyAlignment="1"/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183" fontId="2" fillId="0" borderId="2" xfId="0" applyNumberFormat="1" applyFont="1" applyFill="1" applyBorder="1" applyAlignment="1">
      <alignment horizontal="center" vertical="center" wrapText="1"/>
    </xf>
    <xf numFmtId="183" fontId="2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vertical="center" wrapText="1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/>
    <xf numFmtId="0" fontId="12" fillId="0" borderId="13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9" borderId="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 wrapText="1"/>
    </xf>
    <xf numFmtId="0" fontId="11" fillId="0" borderId="16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182" fontId="12" fillId="0" borderId="0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 wrapText="1"/>
    </xf>
    <xf numFmtId="9" fontId="15" fillId="0" borderId="0" xfId="0" applyNumberFormat="1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 wrapText="1"/>
    </xf>
    <xf numFmtId="0" fontId="13" fillId="0" borderId="2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tableStyles count="0" defaultTableStyle="TableStyleMedium9" defaultPivotStyle="PivotStyleLight16"/>
  <colors>
    <mruColors>
      <color rgb="0022333E"/>
      <color rgb="003F520D"/>
      <color rgb="003CE8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748"/>
  <sheetViews>
    <sheetView view="pageBreakPreview" zoomScale="85" zoomScaleNormal="78" topLeftCell="A4" workbookViewId="0">
      <selection activeCell="E29" sqref="E29"/>
    </sheetView>
  </sheetViews>
  <sheetFormatPr defaultColWidth="9.6" defaultRowHeight="13"/>
  <cols>
    <col min="1" max="1" width="4.71" style="99" customWidth="1"/>
    <col min="2" max="2" width="13.63" style="99" customWidth="1"/>
    <col min="3" max="3" width="13" style="99" customWidth="1"/>
    <col min="4" max="4" width="4.44" style="99" customWidth="1"/>
    <col min="5" max="5" width="37.9" style="140" customWidth="1"/>
    <col min="6" max="6" width="7.7" style="99" customWidth="1"/>
    <col min="7" max="7" width="8.01" style="99" customWidth="1"/>
    <col min="8" max="8" width="11" style="99"/>
    <col min="9" max="9" width="10.04" style="99"/>
    <col min="10" max="10" width="12.89" style="99"/>
    <col min="11" max="16382" width="10.04" style="99"/>
    <col min="16383" max="16383" width="10.04" style="11"/>
    <col min="16384" max="16384" width="9.6" style="11"/>
  </cols>
  <sheetData>
    <row r="3" ht="15.75" customHeight="1" spans="1:10">
      <c r="A3" s="141" t="s">
        <v>0</v>
      </c>
      <c r="B3" s="141"/>
      <c r="C3" s="141"/>
      <c r="D3" s="141"/>
      <c r="E3" s="142"/>
      <c r="F3" s="141"/>
      <c r="G3" s="141"/>
      <c r="H3" s="141"/>
      <c r="I3" s="141"/>
      <c r="J3" s="157"/>
    </row>
    <row r="4" ht="15.75" customHeight="1" spans="1:10">
      <c r="A4" s="141" t="s">
        <v>1</v>
      </c>
      <c r="B4" s="141"/>
      <c r="C4" s="141"/>
      <c r="D4" s="141"/>
      <c r="E4" s="142"/>
      <c r="F4" s="141"/>
      <c r="G4" s="141"/>
      <c r="H4" s="141"/>
      <c r="I4" s="141"/>
      <c r="J4" s="157"/>
    </row>
    <row r="5" ht="15.25" spans="1:10">
      <c r="A5" s="143" t="s">
        <v>2</v>
      </c>
      <c r="B5" s="144"/>
      <c r="C5" s="145"/>
      <c r="D5" s="145"/>
      <c r="E5" s="146" t="s">
        <v>3</v>
      </c>
      <c r="F5" s="144" t="s">
        <v>4</v>
      </c>
      <c r="G5" s="144"/>
      <c r="H5" s="144" t="s">
        <v>5</v>
      </c>
      <c r="I5" s="144"/>
      <c r="J5" s="157"/>
    </row>
    <row r="6" ht="25.5" customHeight="1" spans="1:10">
      <c r="A6" s="147" t="s">
        <v>6</v>
      </c>
      <c r="B6" s="148" t="s">
        <v>7</v>
      </c>
      <c r="C6" s="149" t="s">
        <v>8</v>
      </c>
      <c r="D6" s="150"/>
      <c r="E6" s="151" t="s">
        <v>9</v>
      </c>
      <c r="F6" s="149" t="s">
        <v>10</v>
      </c>
      <c r="G6" s="150"/>
      <c r="H6" s="149" t="s">
        <v>11</v>
      </c>
      <c r="I6" s="150"/>
      <c r="J6" s="157"/>
    </row>
    <row r="7" ht="25.5" customHeight="1" spans="1:10">
      <c r="A7" s="152">
        <v>1</v>
      </c>
      <c r="B7" s="153" t="s">
        <v>12</v>
      </c>
      <c r="C7" s="154" t="s">
        <v>13</v>
      </c>
      <c r="D7" s="155"/>
      <c r="E7" s="156" t="s">
        <v>14</v>
      </c>
      <c r="F7" s="154" t="s">
        <v>15</v>
      </c>
      <c r="G7" s="155"/>
      <c r="H7" s="154">
        <v>5</v>
      </c>
      <c r="I7" s="155"/>
      <c r="J7" s="157"/>
    </row>
    <row r="8" ht="25.5" customHeight="1" spans="1:10">
      <c r="A8" s="152">
        <v>2</v>
      </c>
      <c r="B8" s="153" t="s">
        <v>12</v>
      </c>
      <c r="C8" s="154" t="s">
        <v>13</v>
      </c>
      <c r="D8" s="155"/>
      <c r="E8" s="156" t="s">
        <v>16</v>
      </c>
      <c r="F8" s="154" t="s">
        <v>17</v>
      </c>
      <c r="G8" s="155"/>
      <c r="H8" s="154">
        <v>5</v>
      </c>
      <c r="I8" s="155"/>
      <c r="J8" s="157"/>
    </row>
    <row r="9" ht="25.5" customHeight="1" spans="1:10">
      <c r="A9" s="152">
        <v>3</v>
      </c>
      <c r="B9" s="153" t="s">
        <v>12</v>
      </c>
      <c r="C9" s="154" t="s">
        <v>13</v>
      </c>
      <c r="D9" s="155"/>
      <c r="E9" s="156" t="s">
        <v>18</v>
      </c>
      <c r="F9" s="154" t="s">
        <v>17</v>
      </c>
      <c r="G9" s="155"/>
      <c r="H9" s="154">
        <v>4</v>
      </c>
      <c r="I9" s="155"/>
      <c r="J9" s="157"/>
    </row>
    <row r="10" ht="25.5" customHeight="1" spans="1:10">
      <c r="A10" s="152">
        <v>4</v>
      </c>
      <c r="B10" s="153" t="s">
        <v>12</v>
      </c>
      <c r="C10" s="154" t="s">
        <v>13</v>
      </c>
      <c r="D10" s="155"/>
      <c r="E10" s="156" t="s">
        <v>19</v>
      </c>
      <c r="F10" s="154" t="s">
        <v>17</v>
      </c>
      <c r="G10" s="155"/>
      <c r="H10" s="154">
        <v>4</v>
      </c>
      <c r="I10" s="155"/>
      <c r="J10" s="157"/>
    </row>
    <row r="11" ht="25.5" customHeight="1" spans="1:10">
      <c r="A11" s="152">
        <v>5</v>
      </c>
      <c r="B11" s="153" t="s">
        <v>12</v>
      </c>
      <c r="C11" s="154" t="s">
        <v>13</v>
      </c>
      <c r="D11" s="155"/>
      <c r="E11" s="156" t="s">
        <v>20</v>
      </c>
      <c r="F11" s="154" t="s">
        <v>17</v>
      </c>
      <c r="G11" s="155"/>
      <c r="H11" s="154">
        <v>5</v>
      </c>
      <c r="I11" s="155"/>
      <c r="J11" s="157"/>
    </row>
    <row r="12" ht="25.5" customHeight="1" spans="1:10">
      <c r="A12" s="152">
        <v>6</v>
      </c>
      <c r="B12" s="153" t="s">
        <v>12</v>
      </c>
      <c r="C12" s="154" t="s">
        <v>13</v>
      </c>
      <c r="D12" s="155"/>
      <c r="E12" s="156" t="s">
        <v>21</v>
      </c>
      <c r="F12" s="154" t="s">
        <v>17</v>
      </c>
      <c r="G12" s="155"/>
      <c r="H12" s="154">
        <v>5</v>
      </c>
      <c r="I12" s="155"/>
      <c r="J12" s="157"/>
    </row>
    <row r="13" ht="25.5" customHeight="1" spans="1:10">
      <c r="A13" s="152">
        <v>7</v>
      </c>
      <c r="B13" s="153" t="s">
        <v>12</v>
      </c>
      <c r="C13" s="154" t="s">
        <v>13</v>
      </c>
      <c r="D13" s="155"/>
      <c r="E13" s="156" t="s">
        <v>22</v>
      </c>
      <c r="F13" s="154" t="s">
        <v>17</v>
      </c>
      <c r="G13" s="155"/>
      <c r="H13" s="154">
        <v>3</v>
      </c>
      <c r="I13" s="155"/>
      <c r="J13" s="157"/>
    </row>
    <row r="14" ht="25.5" customHeight="1" spans="1:10">
      <c r="A14" s="152">
        <v>8</v>
      </c>
      <c r="B14" s="153" t="s">
        <v>12</v>
      </c>
      <c r="C14" s="154" t="s">
        <v>13</v>
      </c>
      <c r="D14" s="155"/>
      <c r="E14" s="156" t="s">
        <v>23</v>
      </c>
      <c r="F14" s="154" t="s">
        <v>17</v>
      </c>
      <c r="G14" s="155"/>
      <c r="H14" s="154">
        <v>4</v>
      </c>
      <c r="I14" s="155"/>
      <c r="J14" s="157"/>
    </row>
    <row r="15" ht="25.5" customHeight="1" spans="1:10">
      <c r="A15" s="152">
        <v>9</v>
      </c>
      <c r="B15" s="153" t="s">
        <v>12</v>
      </c>
      <c r="C15" s="154" t="s">
        <v>13</v>
      </c>
      <c r="D15" s="155"/>
      <c r="E15" s="156" t="s">
        <v>24</v>
      </c>
      <c r="F15" s="154" t="s">
        <v>17</v>
      </c>
      <c r="G15" s="155"/>
      <c r="H15" s="154">
        <v>5</v>
      </c>
      <c r="I15" s="155"/>
      <c r="J15" s="157"/>
    </row>
    <row r="16" ht="25.5" customHeight="1" spans="1:10">
      <c r="A16" s="152">
        <v>10</v>
      </c>
      <c r="B16" s="153" t="s">
        <v>12</v>
      </c>
      <c r="C16" s="154" t="s">
        <v>13</v>
      </c>
      <c r="D16" s="155"/>
      <c r="E16" s="156" t="s">
        <v>25</v>
      </c>
      <c r="F16" s="154" t="s">
        <v>17</v>
      </c>
      <c r="G16" s="155"/>
      <c r="H16" s="154">
        <v>5</v>
      </c>
      <c r="I16" s="155"/>
      <c r="J16" s="157"/>
    </row>
    <row r="17" ht="25.5" customHeight="1" spans="1:10">
      <c r="A17" s="152">
        <v>11</v>
      </c>
      <c r="B17" s="153" t="s">
        <v>12</v>
      </c>
      <c r="C17" s="154" t="s">
        <v>13</v>
      </c>
      <c r="D17" s="155"/>
      <c r="E17" s="156" t="s">
        <v>26</v>
      </c>
      <c r="F17" s="154" t="s">
        <v>17</v>
      </c>
      <c r="G17" s="155"/>
      <c r="H17" s="154">
        <v>4</v>
      </c>
      <c r="I17" s="155"/>
      <c r="J17" s="157"/>
    </row>
    <row r="18" ht="25.5" customHeight="1" spans="1:10">
      <c r="A18" s="152">
        <v>12</v>
      </c>
      <c r="B18" s="153" t="s">
        <v>12</v>
      </c>
      <c r="C18" s="154" t="s">
        <v>13</v>
      </c>
      <c r="D18" s="155"/>
      <c r="E18" s="156" t="s">
        <v>27</v>
      </c>
      <c r="F18" s="154" t="s">
        <v>17</v>
      </c>
      <c r="G18" s="155"/>
      <c r="H18" s="154">
        <v>5</v>
      </c>
      <c r="I18" s="181"/>
      <c r="J18" s="157"/>
    </row>
    <row r="19" ht="25.5" customHeight="1" spans="1:10">
      <c r="A19" s="152">
        <v>13</v>
      </c>
      <c r="B19" s="153" t="s">
        <v>12</v>
      </c>
      <c r="C19" s="154" t="s">
        <v>13</v>
      </c>
      <c r="D19" s="155"/>
      <c r="E19" s="156" t="s">
        <v>28</v>
      </c>
      <c r="F19" s="154" t="s">
        <v>17</v>
      </c>
      <c r="G19" s="155"/>
      <c r="H19" s="154">
        <v>4</v>
      </c>
      <c r="I19" s="181"/>
      <c r="J19" s="157"/>
    </row>
    <row r="20" ht="25.5" customHeight="1" spans="1:10">
      <c r="A20" s="152">
        <v>14</v>
      </c>
      <c r="B20" s="153" t="s">
        <v>12</v>
      </c>
      <c r="C20" s="154" t="s">
        <v>13</v>
      </c>
      <c r="D20" s="155"/>
      <c r="E20" s="156" t="s">
        <v>29</v>
      </c>
      <c r="F20" s="154" t="s">
        <v>17</v>
      </c>
      <c r="G20" s="155"/>
      <c r="H20" s="154">
        <v>3</v>
      </c>
      <c r="I20" s="181"/>
      <c r="J20" s="157"/>
    </row>
    <row r="21" ht="25.5" customHeight="1" spans="1:10">
      <c r="A21" s="152">
        <v>15</v>
      </c>
      <c r="B21" s="153" t="s">
        <v>12</v>
      </c>
      <c r="C21" s="154" t="s">
        <v>13</v>
      </c>
      <c r="D21" s="155"/>
      <c r="E21" s="156" t="s">
        <v>30</v>
      </c>
      <c r="F21" s="154" t="s">
        <v>17</v>
      </c>
      <c r="G21" s="155"/>
      <c r="H21" s="154">
        <v>3</v>
      </c>
      <c r="I21" s="181"/>
      <c r="J21" s="157"/>
    </row>
    <row r="22" ht="25.5" customHeight="1" spans="1:10">
      <c r="A22" s="152">
        <v>16</v>
      </c>
      <c r="B22" s="153" t="s">
        <v>12</v>
      </c>
      <c r="C22" s="154" t="s">
        <v>13</v>
      </c>
      <c r="D22" s="155"/>
      <c r="E22" s="156" t="s">
        <v>31</v>
      </c>
      <c r="F22" s="154" t="s">
        <v>17</v>
      </c>
      <c r="G22" s="155"/>
      <c r="H22" s="154">
        <v>4</v>
      </c>
      <c r="I22" s="181"/>
      <c r="J22" s="157"/>
    </row>
    <row r="23" ht="25.5" customHeight="1" spans="1:10">
      <c r="A23" s="152">
        <v>17</v>
      </c>
      <c r="B23" s="153" t="s">
        <v>12</v>
      </c>
      <c r="C23" s="154" t="s">
        <v>13</v>
      </c>
      <c r="D23" s="155"/>
      <c r="E23" s="156" t="s">
        <v>32</v>
      </c>
      <c r="F23" s="154" t="s">
        <v>17</v>
      </c>
      <c r="G23" s="155"/>
      <c r="H23" s="154">
        <v>5</v>
      </c>
      <c r="I23" s="181"/>
      <c r="J23" s="157"/>
    </row>
    <row r="24" ht="25.5" customHeight="1" spans="1:10">
      <c r="A24" s="152">
        <v>18</v>
      </c>
      <c r="B24" s="153" t="s">
        <v>12</v>
      </c>
      <c r="C24" s="154" t="s">
        <v>13</v>
      </c>
      <c r="D24" s="155"/>
      <c r="E24" s="156" t="s">
        <v>33</v>
      </c>
      <c r="F24" s="154" t="s">
        <v>17</v>
      </c>
      <c r="G24" s="155"/>
      <c r="H24" s="154">
        <v>3</v>
      </c>
      <c r="I24" s="181"/>
      <c r="J24" s="157"/>
    </row>
    <row r="25" ht="25.5" customHeight="1" spans="1:10">
      <c r="A25" s="152">
        <v>19</v>
      </c>
      <c r="B25" s="153" t="s">
        <v>12</v>
      </c>
      <c r="C25" s="154" t="s">
        <v>13</v>
      </c>
      <c r="D25" s="155"/>
      <c r="E25" s="156" t="s">
        <v>34</v>
      </c>
      <c r="F25" s="154" t="s">
        <v>17</v>
      </c>
      <c r="G25" s="155"/>
      <c r="H25" s="154">
        <v>5</v>
      </c>
      <c r="I25" s="181"/>
      <c r="J25" s="157"/>
    </row>
    <row r="26" ht="25.5" customHeight="1" spans="1:10">
      <c r="A26" s="152">
        <v>20</v>
      </c>
      <c r="B26" s="153" t="s">
        <v>12</v>
      </c>
      <c r="C26" s="154" t="s">
        <v>13</v>
      </c>
      <c r="D26" s="155"/>
      <c r="E26" s="156" t="s">
        <v>35</v>
      </c>
      <c r="F26" s="154" t="s">
        <v>17</v>
      </c>
      <c r="G26" s="155"/>
      <c r="H26" s="154">
        <v>4</v>
      </c>
      <c r="I26" s="181"/>
      <c r="J26" s="157"/>
    </row>
    <row r="27" ht="14.5" spans="1:10">
      <c r="A27" s="157"/>
      <c r="B27" s="158"/>
      <c r="C27" s="158"/>
      <c r="D27" s="158"/>
      <c r="E27" s="159"/>
      <c r="F27" s="158"/>
      <c r="G27" s="158"/>
      <c r="H27" s="160"/>
      <c r="I27" s="157"/>
      <c r="J27" s="157"/>
    </row>
    <row r="28" ht="14.5" spans="1:10">
      <c r="A28" s="157"/>
      <c r="C28" s="161" t="s">
        <v>36</v>
      </c>
      <c r="D28" s="162">
        <f>COUNTIF(H7:I26,5)</f>
        <v>9</v>
      </c>
      <c r="E28" s="157"/>
      <c r="F28" s="160"/>
      <c r="G28" s="160"/>
      <c r="H28" s="160"/>
      <c r="I28" s="157"/>
      <c r="J28" s="157"/>
    </row>
    <row r="29" ht="15" spans="1:10">
      <c r="A29" s="163"/>
      <c r="B29" s="164"/>
      <c r="C29" s="165" t="s">
        <v>37</v>
      </c>
      <c r="D29" s="166">
        <f>COUNTIF(H7:I26,4)</f>
        <v>7</v>
      </c>
      <c r="E29" s="167"/>
      <c r="F29" s="168"/>
      <c r="G29" s="164"/>
      <c r="H29" s="164"/>
      <c r="I29" s="163"/>
      <c r="J29" s="163"/>
    </row>
    <row r="30" ht="15" spans="1:10">
      <c r="A30" s="163"/>
      <c r="B30" s="164"/>
      <c r="C30" s="165" t="s">
        <v>38</v>
      </c>
      <c r="D30" s="169">
        <f>COUNTIF(H7:I26,3)</f>
        <v>4</v>
      </c>
      <c r="E30" s="170"/>
      <c r="F30" s="168"/>
      <c r="G30" s="164"/>
      <c r="H30" s="164"/>
      <c r="I30" s="163"/>
      <c r="J30" s="163"/>
    </row>
    <row r="31" ht="15" spans="1:10">
      <c r="A31" s="163"/>
      <c r="B31" s="164"/>
      <c r="C31" s="164"/>
      <c r="D31" s="168" t="s">
        <v>39</v>
      </c>
      <c r="E31" s="171"/>
      <c r="F31" s="168"/>
      <c r="G31" s="164"/>
      <c r="H31" s="164"/>
      <c r="I31" s="163"/>
      <c r="J31" s="163"/>
    </row>
    <row r="32" ht="15" spans="1:10">
      <c r="A32" s="163"/>
      <c r="B32" s="164"/>
      <c r="C32" s="164"/>
      <c r="D32" s="168" t="s">
        <v>40</v>
      </c>
      <c r="E32" s="171"/>
      <c r="F32" s="168"/>
      <c r="G32" s="164"/>
      <c r="H32" s="164"/>
      <c r="I32" s="163"/>
      <c r="J32" s="163"/>
    </row>
    <row r="33" ht="14.5" spans="1:10">
      <c r="A33" s="157"/>
      <c r="B33" s="160"/>
      <c r="C33" s="160"/>
      <c r="D33" s="160"/>
      <c r="E33" s="172"/>
      <c r="F33" s="160"/>
      <c r="G33" s="160"/>
      <c r="H33" s="160"/>
      <c r="I33" s="160"/>
      <c r="J33" s="157"/>
    </row>
    <row r="34" ht="15.75" customHeight="1" spans="1:10">
      <c r="A34" s="141" t="s">
        <v>0</v>
      </c>
      <c r="B34" s="141"/>
      <c r="C34" s="141"/>
      <c r="D34" s="141"/>
      <c r="E34" s="142"/>
      <c r="F34" s="141"/>
      <c r="G34" s="141"/>
      <c r="H34" s="141"/>
      <c r="I34" s="141"/>
      <c r="J34" s="157"/>
    </row>
    <row r="35" ht="15.75" customHeight="1" spans="1:10">
      <c r="A35" s="141" t="s">
        <v>41</v>
      </c>
      <c r="B35" s="141"/>
      <c r="C35" s="141"/>
      <c r="D35" s="141"/>
      <c r="E35" s="142"/>
      <c r="F35" s="141"/>
      <c r="G35" s="141"/>
      <c r="H35" s="141"/>
      <c r="I35" s="141"/>
      <c r="J35" s="157"/>
    </row>
    <row r="36" ht="14.5" spans="1:10">
      <c r="A36" s="173" t="s">
        <v>2</v>
      </c>
      <c r="B36" s="174"/>
      <c r="C36" s="160"/>
      <c r="D36" s="160"/>
      <c r="E36" s="175" t="s">
        <v>3</v>
      </c>
      <c r="F36" s="174" t="s">
        <v>4</v>
      </c>
      <c r="G36" s="174"/>
      <c r="H36" s="174" t="s">
        <v>5</v>
      </c>
      <c r="I36" s="174"/>
      <c r="J36" s="157"/>
    </row>
    <row r="37" ht="14.5" spans="1:10">
      <c r="A37" s="176" t="s">
        <v>6</v>
      </c>
      <c r="B37" s="176" t="s">
        <v>7</v>
      </c>
      <c r="C37" s="176" t="s">
        <v>8</v>
      </c>
      <c r="D37" s="176"/>
      <c r="E37" s="177" t="s">
        <v>9</v>
      </c>
      <c r="F37" s="176" t="s">
        <v>10</v>
      </c>
      <c r="G37" s="176"/>
      <c r="H37" s="176" t="s">
        <v>11</v>
      </c>
      <c r="I37" s="176"/>
      <c r="J37" s="157"/>
    </row>
    <row r="38" ht="14.5" spans="1:10">
      <c r="A38" s="178">
        <v>1</v>
      </c>
      <c r="B38" s="178" t="s">
        <v>12</v>
      </c>
      <c r="C38" s="178" t="s">
        <v>13</v>
      </c>
      <c r="D38" s="178"/>
      <c r="E38" s="156" t="s">
        <v>14</v>
      </c>
      <c r="F38" s="178" t="s">
        <v>42</v>
      </c>
      <c r="G38" s="178"/>
      <c r="H38" s="178">
        <v>3</v>
      </c>
      <c r="I38" s="178"/>
      <c r="J38" s="157"/>
    </row>
    <row r="39" ht="14.5" spans="1:10">
      <c r="A39" s="178">
        <v>2</v>
      </c>
      <c r="B39" s="178" t="s">
        <v>12</v>
      </c>
      <c r="C39" s="178" t="s">
        <v>13</v>
      </c>
      <c r="D39" s="178"/>
      <c r="E39" s="156" t="s">
        <v>16</v>
      </c>
      <c r="F39" s="178" t="s">
        <v>43</v>
      </c>
      <c r="G39" s="178"/>
      <c r="H39" s="178">
        <v>3</v>
      </c>
      <c r="I39" s="178"/>
      <c r="J39" s="157"/>
    </row>
    <row r="40" ht="14.5" spans="1:10">
      <c r="A40" s="178">
        <v>3</v>
      </c>
      <c r="B40" s="178" t="s">
        <v>12</v>
      </c>
      <c r="C40" s="178" t="s">
        <v>13</v>
      </c>
      <c r="D40" s="178"/>
      <c r="E40" s="156" t="s">
        <v>18</v>
      </c>
      <c r="F40" s="178" t="s">
        <v>43</v>
      </c>
      <c r="G40" s="178"/>
      <c r="H40" s="178">
        <v>5</v>
      </c>
      <c r="I40" s="178"/>
      <c r="J40" s="157"/>
    </row>
    <row r="41" ht="14.5" spans="1:10">
      <c r="A41" s="178">
        <v>4</v>
      </c>
      <c r="B41" s="178" t="s">
        <v>12</v>
      </c>
      <c r="C41" s="178" t="s">
        <v>13</v>
      </c>
      <c r="D41" s="178"/>
      <c r="E41" s="156" t="s">
        <v>19</v>
      </c>
      <c r="F41" s="178" t="s">
        <v>43</v>
      </c>
      <c r="G41" s="178"/>
      <c r="H41" s="178">
        <v>4</v>
      </c>
      <c r="I41" s="178"/>
      <c r="J41" s="157"/>
    </row>
    <row r="42" ht="14.5" spans="1:10">
      <c r="A42" s="178">
        <v>5</v>
      </c>
      <c r="B42" s="178" t="s">
        <v>12</v>
      </c>
      <c r="C42" s="178" t="s">
        <v>13</v>
      </c>
      <c r="D42" s="178"/>
      <c r="E42" s="156" t="s">
        <v>20</v>
      </c>
      <c r="F42" s="178" t="s">
        <v>44</v>
      </c>
      <c r="G42" s="178"/>
      <c r="H42" s="178">
        <v>5</v>
      </c>
      <c r="I42" s="178"/>
      <c r="J42" s="157"/>
    </row>
    <row r="43" ht="14.5" spans="1:10">
      <c r="A43" s="178">
        <v>6</v>
      </c>
      <c r="B43" s="178" t="s">
        <v>12</v>
      </c>
      <c r="C43" s="178" t="s">
        <v>13</v>
      </c>
      <c r="D43" s="178"/>
      <c r="E43" s="156" t="s">
        <v>21</v>
      </c>
      <c r="F43" s="178" t="s">
        <v>45</v>
      </c>
      <c r="G43" s="178"/>
      <c r="H43" s="178">
        <v>5</v>
      </c>
      <c r="I43" s="178"/>
      <c r="J43" s="157"/>
    </row>
    <row r="44" ht="14.5" spans="1:10">
      <c r="A44" s="178">
        <v>7</v>
      </c>
      <c r="B44" s="178" t="s">
        <v>12</v>
      </c>
      <c r="C44" s="178" t="s">
        <v>13</v>
      </c>
      <c r="D44" s="178"/>
      <c r="E44" s="156" t="s">
        <v>22</v>
      </c>
      <c r="F44" s="178" t="s">
        <v>43</v>
      </c>
      <c r="G44" s="178"/>
      <c r="H44" s="178">
        <v>4</v>
      </c>
      <c r="I44" s="178"/>
      <c r="J44" s="157"/>
    </row>
    <row r="45" ht="14.5" spans="1:10">
      <c r="A45" s="178">
        <v>8</v>
      </c>
      <c r="B45" s="178" t="s">
        <v>12</v>
      </c>
      <c r="C45" s="178" t="s">
        <v>13</v>
      </c>
      <c r="D45" s="178"/>
      <c r="E45" s="156" t="s">
        <v>23</v>
      </c>
      <c r="F45" s="178" t="s">
        <v>44</v>
      </c>
      <c r="G45" s="178"/>
      <c r="H45" s="178">
        <v>4</v>
      </c>
      <c r="I45" s="178"/>
      <c r="J45" s="157"/>
    </row>
    <row r="46" ht="14.5" spans="1:10">
      <c r="A46" s="178">
        <v>9</v>
      </c>
      <c r="B46" s="178" t="s">
        <v>12</v>
      </c>
      <c r="C46" s="178" t="s">
        <v>13</v>
      </c>
      <c r="D46" s="178"/>
      <c r="E46" s="156" t="s">
        <v>24</v>
      </c>
      <c r="F46" s="178" t="s">
        <v>44</v>
      </c>
      <c r="G46" s="178"/>
      <c r="H46" s="178">
        <v>5</v>
      </c>
      <c r="I46" s="178"/>
      <c r="J46" s="157"/>
    </row>
    <row r="47" ht="14.5" spans="1:10">
      <c r="A47" s="178">
        <v>10</v>
      </c>
      <c r="B47" s="178" t="s">
        <v>12</v>
      </c>
      <c r="C47" s="178" t="s">
        <v>13</v>
      </c>
      <c r="D47" s="178"/>
      <c r="E47" s="156" t="s">
        <v>25</v>
      </c>
      <c r="F47" s="178" t="s">
        <v>43</v>
      </c>
      <c r="G47" s="178"/>
      <c r="H47" s="178">
        <v>3</v>
      </c>
      <c r="I47" s="178"/>
      <c r="J47" s="157"/>
    </row>
    <row r="48" ht="14.5" spans="1:10">
      <c r="A48" s="178">
        <v>11</v>
      </c>
      <c r="B48" s="178" t="s">
        <v>12</v>
      </c>
      <c r="C48" s="178" t="s">
        <v>13</v>
      </c>
      <c r="D48" s="178"/>
      <c r="E48" s="156" t="s">
        <v>26</v>
      </c>
      <c r="F48" s="178" t="s">
        <v>44</v>
      </c>
      <c r="G48" s="178"/>
      <c r="H48" s="178">
        <v>5</v>
      </c>
      <c r="I48" s="178"/>
      <c r="J48" s="157"/>
    </row>
    <row r="49" ht="14.5" spans="1:10">
      <c r="A49" s="178">
        <v>12</v>
      </c>
      <c r="B49" s="178" t="s">
        <v>12</v>
      </c>
      <c r="C49" s="178" t="s">
        <v>13</v>
      </c>
      <c r="D49" s="178"/>
      <c r="E49" s="156" t="s">
        <v>27</v>
      </c>
      <c r="F49" s="178" t="s">
        <v>44</v>
      </c>
      <c r="G49" s="178"/>
      <c r="H49" s="178">
        <v>3</v>
      </c>
      <c r="I49" s="178"/>
      <c r="J49" s="157"/>
    </row>
    <row r="50" ht="14.5" spans="1:10">
      <c r="A50" s="178">
        <v>13</v>
      </c>
      <c r="B50" s="178" t="s">
        <v>12</v>
      </c>
      <c r="C50" s="178" t="s">
        <v>13</v>
      </c>
      <c r="D50" s="178"/>
      <c r="E50" s="156" t="s">
        <v>28</v>
      </c>
      <c r="F50" s="178" t="s">
        <v>46</v>
      </c>
      <c r="G50" s="178"/>
      <c r="H50" s="179">
        <v>4</v>
      </c>
      <c r="I50" s="180"/>
      <c r="J50" s="157"/>
    </row>
    <row r="51" ht="14.5" spans="1:10">
      <c r="A51" s="178">
        <v>14</v>
      </c>
      <c r="B51" s="178" t="s">
        <v>12</v>
      </c>
      <c r="C51" s="178" t="s">
        <v>13</v>
      </c>
      <c r="D51" s="178"/>
      <c r="E51" s="156" t="s">
        <v>29</v>
      </c>
      <c r="F51" s="180" t="s">
        <v>44</v>
      </c>
      <c r="G51" s="178"/>
      <c r="H51" s="179">
        <v>3</v>
      </c>
      <c r="I51" s="180"/>
      <c r="J51" s="157"/>
    </row>
    <row r="52" ht="14.5" spans="1:10">
      <c r="A52" s="178">
        <v>15</v>
      </c>
      <c r="B52" s="178" t="s">
        <v>12</v>
      </c>
      <c r="C52" s="178" t="s">
        <v>13</v>
      </c>
      <c r="D52" s="178"/>
      <c r="E52" s="156" t="s">
        <v>30</v>
      </c>
      <c r="F52" s="180" t="s">
        <v>44</v>
      </c>
      <c r="G52" s="178"/>
      <c r="H52" s="179">
        <v>5</v>
      </c>
      <c r="I52" s="180"/>
      <c r="J52" s="157"/>
    </row>
    <row r="53" ht="14.5" spans="1:10">
      <c r="A53" s="178">
        <v>16</v>
      </c>
      <c r="B53" s="178" t="s">
        <v>12</v>
      </c>
      <c r="C53" s="178" t="s">
        <v>13</v>
      </c>
      <c r="D53" s="178"/>
      <c r="E53" s="156" t="s">
        <v>31</v>
      </c>
      <c r="F53" s="180" t="s">
        <v>44</v>
      </c>
      <c r="G53" s="178"/>
      <c r="H53" s="179">
        <v>4</v>
      </c>
      <c r="I53" s="180"/>
      <c r="J53" s="157"/>
    </row>
    <row r="54" ht="14.5" spans="1:10">
      <c r="A54" s="178">
        <v>17</v>
      </c>
      <c r="B54" s="178" t="s">
        <v>12</v>
      </c>
      <c r="C54" s="178" t="s">
        <v>13</v>
      </c>
      <c r="D54" s="178"/>
      <c r="E54" s="156" t="s">
        <v>32</v>
      </c>
      <c r="F54" s="180" t="s">
        <v>44</v>
      </c>
      <c r="G54" s="178"/>
      <c r="H54" s="179">
        <v>5</v>
      </c>
      <c r="I54" s="180"/>
      <c r="J54" s="157"/>
    </row>
    <row r="55" ht="14.5" spans="1:10">
      <c r="A55" s="178">
        <v>18</v>
      </c>
      <c r="B55" s="178" t="s">
        <v>12</v>
      </c>
      <c r="C55" s="178" t="s">
        <v>13</v>
      </c>
      <c r="D55" s="178"/>
      <c r="E55" s="156" t="s">
        <v>33</v>
      </c>
      <c r="F55" s="180" t="s">
        <v>44</v>
      </c>
      <c r="G55" s="178"/>
      <c r="H55" s="179">
        <v>4</v>
      </c>
      <c r="I55" s="180"/>
      <c r="J55" s="157"/>
    </row>
    <row r="56" ht="14.5" spans="1:10">
      <c r="A56" s="178">
        <v>19</v>
      </c>
      <c r="B56" s="178" t="s">
        <v>12</v>
      </c>
      <c r="C56" s="178" t="s">
        <v>13</v>
      </c>
      <c r="D56" s="178"/>
      <c r="E56" s="156" t="s">
        <v>34</v>
      </c>
      <c r="F56" s="180" t="s">
        <v>44</v>
      </c>
      <c r="G56" s="178"/>
      <c r="H56" s="179">
        <v>5</v>
      </c>
      <c r="I56" s="180"/>
      <c r="J56" s="157"/>
    </row>
    <row r="57" ht="14.5" spans="1:10">
      <c r="A57" s="178">
        <v>20</v>
      </c>
      <c r="B57" s="178" t="s">
        <v>12</v>
      </c>
      <c r="C57" s="178" t="s">
        <v>13</v>
      </c>
      <c r="D57" s="178"/>
      <c r="E57" s="156" t="s">
        <v>35</v>
      </c>
      <c r="F57" s="180" t="s">
        <v>44</v>
      </c>
      <c r="G57" s="178"/>
      <c r="H57" s="178">
        <v>5</v>
      </c>
      <c r="I57" s="178"/>
      <c r="J57" s="157"/>
    </row>
    <row r="58" ht="14.5" spans="1:10">
      <c r="A58" s="157"/>
      <c r="B58" s="157"/>
      <c r="C58" s="157"/>
      <c r="D58" s="157"/>
      <c r="E58" s="157"/>
      <c r="F58" s="157"/>
      <c r="G58" s="157"/>
      <c r="H58" s="160"/>
      <c r="I58" s="160"/>
      <c r="J58" s="157"/>
    </row>
    <row r="59" ht="14.5" spans="1:10">
      <c r="A59" s="157"/>
      <c r="B59" s="157"/>
      <c r="C59" s="161" t="s">
        <v>36</v>
      </c>
      <c r="D59" s="162">
        <f>COUNTIF(H38:I57,5)</f>
        <v>9</v>
      </c>
      <c r="E59" s="157"/>
      <c r="F59" s="157"/>
      <c r="G59" s="157"/>
      <c r="H59" s="160"/>
      <c r="I59" s="160"/>
      <c r="J59" s="157"/>
    </row>
    <row r="60" ht="15" spans="1:10">
      <c r="A60" s="163"/>
      <c r="B60" s="163"/>
      <c r="C60" s="165" t="s">
        <v>37</v>
      </c>
      <c r="D60" s="166">
        <f>COUNTIF(H38:I57,4)</f>
        <v>6</v>
      </c>
      <c r="E60" s="167"/>
      <c r="F60" s="167"/>
      <c r="G60" s="163"/>
      <c r="H60" s="164"/>
      <c r="I60" s="164"/>
      <c r="J60" s="163"/>
    </row>
    <row r="61" ht="15" spans="1:10">
      <c r="A61" s="163"/>
      <c r="B61" s="163"/>
      <c r="C61" s="165" t="s">
        <v>38</v>
      </c>
      <c r="D61" s="169">
        <f>COUNTIF(H38:I57,3)</f>
        <v>5</v>
      </c>
      <c r="E61" s="167"/>
      <c r="F61" s="167"/>
      <c r="G61" s="163"/>
      <c r="H61" s="164"/>
      <c r="I61" s="164"/>
      <c r="J61" s="163"/>
    </row>
    <row r="62" ht="15" spans="1:10">
      <c r="A62" s="163"/>
      <c r="B62" s="164"/>
      <c r="C62" s="164"/>
      <c r="D62" s="168" t="s">
        <v>39</v>
      </c>
      <c r="E62" s="171"/>
      <c r="F62" s="168"/>
      <c r="G62" s="164"/>
      <c r="H62" s="164"/>
      <c r="I62" s="164"/>
      <c r="J62" s="163"/>
    </row>
    <row r="63" ht="15" spans="1:10">
      <c r="A63" s="163"/>
      <c r="B63" s="164"/>
      <c r="C63" s="164"/>
      <c r="D63" s="168" t="s">
        <v>40</v>
      </c>
      <c r="E63" s="171"/>
      <c r="F63" s="168"/>
      <c r="G63" s="164"/>
      <c r="H63" s="164"/>
      <c r="I63" s="164"/>
      <c r="J63" s="163"/>
    </row>
    <row r="64" ht="12.75" customHeight="1" spans="1:10">
      <c r="A64" s="157"/>
      <c r="B64" s="160"/>
      <c r="C64" s="160"/>
      <c r="D64" s="160"/>
      <c r="E64" s="172"/>
      <c r="F64" s="160"/>
      <c r="G64" s="160"/>
      <c r="H64" s="160"/>
      <c r="I64" s="160"/>
      <c r="J64" s="157"/>
    </row>
    <row r="65" ht="15.75" customHeight="1" spans="1:10">
      <c r="A65" s="141" t="s">
        <v>47</v>
      </c>
      <c r="B65" s="141"/>
      <c r="C65" s="141"/>
      <c r="D65" s="141"/>
      <c r="E65" s="142"/>
      <c r="F65" s="141"/>
      <c r="G65" s="141"/>
      <c r="H65" s="141"/>
      <c r="I65" s="141"/>
      <c r="J65" s="157"/>
    </row>
    <row r="66" ht="15.75" customHeight="1" spans="1:10">
      <c r="A66" s="141" t="s">
        <v>48</v>
      </c>
      <c r="B66" s="141"/>
      <c r="C66" s="141"/>
      <c r="D66" s="141"/>
      <c r="E66" s="142"/>
      <c r="F66" s="141"/>
      <c r="G66" s="141"/>
      <c r="H66" s="141"/>
      <c r="I66" s="141"/>
      <c r="J66" s="157"/>
    </row>
    <row r="67" ht="15.25" spans="1:10">
      <c r="A67" s="143" t="s">
        <v>2</v>
      </c>
      <c r="B67" s="144"/>
      <c r="C67" s="145"/>
      <c r="D67" s="145"/>
      <c r="E67" s="182"/>
      <c r="F67" s="145"/>
      <c r="G67" s="145"/>
      <c r="H67" s="174" t="s">
        <v>49</v>
      </c>
      <c r="I67" s="174"/>
      <c r="J67" s="157"/>
    </row>
    <row r="68" ht="15.25" spans="1:10">
      <c r="A68" s="147" t="s">
        <v>6</v>
      </c>
      <c r="B68" s="148" t="s">
        <v>7</v>
      </c>
      <c r="C68" s="149" t="s">
        <v>8</v>
      </c>
      <c r="D68" s="150"/>
      <c r="E68" s="151" t="s">
        <v>9</v>
      </c>
      <c r="F68" s="149" t="s">
        <v>10</v>
      </c>
      <c r="G68" s="183"/>
      <c r="H68" s="176" t="s">
        <v>11</v>
      </c>
      <c r="I68" s="176"/>
      <c r="J68" s="157"/>
    </row>
    <row r="69" ht="16.25" spans="1:9">
      <c r="A69" s="184">
        <v>1</v>
      </c>
      <c r="B69" s="185">
        <v>5</v>
      </c>
      <c r="C69" s="186" t="s">
        <v>50</v>
      </c>
      <c r="D69" s="187"/>
      <c r="E69" s="156" t="s">
        <v>51</v>
      </c>
      <c r="F69" s="186" t="s">
        <v>52</v>
      </c>
      <c r="G69" s="188"/>
      <c r="H69" s="178">
        <v>5</v>
      </c>
      <c r="I69" s="178"/>
    </row>
    <row r="70" ht="31.5" customHeight="1" spans="1:9">
      <c r="A70" s="184">
        <v>2</v>
      </c>
      <c r="B70" s="185">
        <v>5</v>
      </c>
      <c r="C70" s="186" t="s">
        <v>50</v>
      </c>
      <c r="D70" s="187"/>
      <c r="E70" s="156" t="s">
        <v>53</v>
      </c>
      <c r="F70" s="186" t="s">
        <v>52</v>
      </c>
      <c r="G70" s="188"/>
      <c r="H70" s="178">
        <v>5</v>
      </c>
      <c r="I70" s="178"/>
    </row>
    <row r="71" ht="31.5" customHeight="1" spans="1:9">
      <c r="A71" s="184">
        <v>3</v>
      </c>
      <c r="B71" s="185">
        <v>5</v>
      </c>
      <c r="C71" s="186" t="s">
        <v>50</v>
      </c>
      <c r="D71" s="187"/>
      <c r="E71" s="156" t="s">
        <v>54</v>
      </c>
      <c r="F71" s="186" t="s">
        <v>52</v>
      </c>
      <c r="G71" s="188"/>
      <c r="H71" s="178">
        <v>5</v>
      </c>
      <c r="I71" s="178"/>
    </row>
    <row r="72" ht="31.5" customHeight="1" spans="1:9">
      <c r="A72" s="184">
        <v>4</v>
      </c>
      <c r="B72" s="185">
        <v>5</v>
      </c>
      <c r="C72" s="186" t="s">
        <v>50</v>
      </c>
      <c r="D72" s="187"/>
      <c r="E72" s="156" t="s">
        <v>55</v>
      </c>
      <c r="F72" s="186" t="s">
        <v>52</v>
      </c>
      <c r="G72" s="188"/>
      <c r="H72" s="178">
        <v>3</v>
      </c>
      <c r="I72" s="178"/>
    </row>
    <row r="73" ht="31.5" customHeight="1" spans="1:9">
      <c r="A73" s="184">
        <v>5</v>
      </c>
      <c r="B73" s="185">
        <v>5</v>
      </c>
      <c r="C73" s="186" t="s">
        <v>50</v>
      </c>
      <c r="D73" s="187"/>
      <c r="E73" s="156" t="s">
        <v>56</v>
      </c>
      <c r="F73" s="186" t="s">
        <v>52</v>
      </c>
      <c r="G73" s="188"/>
      <c r="H73" s="189" t="s">
        <v>57</v>
      </c>
      <c r="I73" s="189"/>
    </row>
    <row r="74" ht="31.5" customHeight="1" spans="1:9">
      <c r="A74" s="184">
        <v>6</v>
      </c>
      <c r="B74" s="185">
        <v>5</v>
      </c>
      <c r="C74" s="186" t="s">
        <v>50</v>
      </c>
      <c r="D74" s="187"/>
      <c r="E74" s="156" t="s">
        <v>58</v>
      </c>
      <c r="F74" s="186" t="s">
        <v>52</v>
      </c>
      <c r="G74" s="188"/>
      <c r="H74" s="178">
        <v>4</v>
      </c>
      <c r="I74" s="178"/>
    </row>
    <row r="75" ht="31.5" customHeight="1" spans="1:9">
      <c r="A75" s="184">
        <v>7</v>
      </c>
      <c r="B75" s="185">
        <v>5</v>
      </c>
      <c r="C75" s="186" t="s">
        <v>50</v>
      </c>
      <c r="D75" s="187"/>
      <c r="E75" s="156" t="s">
        <v>59</v>
      </c>
      <c r="F75" s="186" t="s">
        <v>52</v>
      </c>
      <c r="G75" s="188"/>
      <c r="H75" s="178">
        <v>3</v>
      </c>
      <c r="I75" s="178"/>
    </row>
    <row r="76" ht="31.5" customHeight="1" spans="1:9">
      <c r="A76" s="184">
        <v>8</v>
      </c>
      <c r="B76" s="185">
        <v>5</v>
      </c>
      <c r="C76" s="186" t="s">
        <v>50</v>
      </c>
      <c r="D76" s="187"/>
      <c r="E76" s="156" t="s">
        <v>60</v>
      </c>
      <c r="F76" s="186" t="s">
        <v>52</v>
      </c>
      <c r="G76" s="188"/>
      <c r="H76" s="178">
        <v>5</v>
      </c>
      <c r="I76" s="178"/>
    </row>
    <row r="77" ht="31.5" customHeight="1" spans="1:9">
      <c r="A77" s="184">
        <v>9</v>
      </c>
      <c r="B77" s="185">
        <v>5</v>
      </c>
      <c r="C77" s="186" t="s">
        <v>50</v>
      </c>
      <c r="D77" s="187"/>
      <c r="E77" s="156" t="s">
        <v>61</v>
      </c>
      <c r="F77" s="186" t="s">
        <v>52</v>
      </c>
      <c r="G77" s="188"/>
      <c r="H77" s="178">
        <v>4</v>
      </c>
      <c r="I77" s="178"/>
    </row>
    <row r="78" ht="31.5" customHeight="1" spans="1:9">
      <c r="A78" s="184">
        <v>10</v>
      </c>
      <c r="B78" s="185">
        <v>5</v>
      </c>
      <c r="C78" s="186" t="s">
        <v>50</v>
      </c>
      <c r="D78" s="187"/>
      <c r="E78" s="156" t="s">
        <v>62</v>
      </c>
      <c r="F78" s="186" t="s">
        <v>52</v>
      </c>
      <c r="G78" s="188"/>
      <c r="H78" s="178">
        <v>4</v>
      </c>
      <c r="I78" s="178"/>
    </row>
    <row r="79" ht="31.5" customHeight="1" spans="1:9">
      <c r="A79" s="184">
        <v>11</v>
      </c>
      <c r="B79" s="185">
        <v>5</v>
      </c>
      <c r="C79" s="186" t="s">
        <v>50</v>
      </c>
      <c r="D79" s="187"/>
      <c r="E79" s="156" t="s">
        <v>63</v>
      </c>
      <c r="F79" s="186" t="s">
        <v>52</v>
      </c>
      <c r="G79" s="188"/>
      <c r="H79" s="178">
        <v>5</v>
      </c>
      <c r="I79" s="178"/>
    </row>
    <row r="80" ht="31.5" customHeight="1" spans="1:9">
      <c r="A80" s="184">
        <v>12</v>
      </c>
      <c r="B80" s="185">
        <v>5</v>
      </c>
      <c r="C80" s="186" t="s">
        <v>50</v>
      </c>
      <c r="D80" s="187"/>
      <c r="E80" s="156" t="s">
        <v>64</v>
      </c>
      <c r="F80" s="186" t="s">
        <v>52</v>
      </c>
      <c r="G80" s="188"/>
      <c r="H80" s="178">
        <v>3</v>
      </c>
      <c r="I80" s="178"/>
    </row>
    <row r="81" ht="31.5" customHeight="1" spans="1:9">
      <c r="A81" s="184">
        <v>13</v>
      </c>
      <c r="B81" s="185">
        <v>5</v>
      </c>
      <c r="C81" s="186" t="s">
        <v>50</v>
      </c>
      <c r="D81" s="187"/>
      <c r="E81" s="156" t="s">
        <v>65</v>
      </c>
      <c r="F81" s="186" t="s">
        <v>52</v>
      </c>
      <c r="G81" s="188"/>
      <c r="H81" s="178">
        <v>4</v>
      </c>
      <c r="I81" s="178"/>
    </row>
    <row r="82" ht="31.5" customHeight="1" spans="1:9">
      <c r="A82" s="184">
        <v>14</v>
      </c>
      <c r="B82" s="185">
        <v>5</v>
      </c>
      <c r="C82" s="186" t="s">
        <v>50</v>
      </c>
      <c r="D82" s="187"/>
      <c r="E82" s="156" t="s">
        <v>66</v>
      </c>
      <c r="F82" s="186" t="s">
        <v>52</v>
      </c>
      <c r="G82" s="188"/>
      <c r="H82" s="178">
        <v>3</v>
      </c>
      <c r="I82" s="178"/>
    </row>
    <row r="83" ht="31.5" customHeight="1" spans="1:9">
      <c r="A83" s="184">
        <v>15</v>
      </c>
      <c r="B83" s="185">
        <v>5</v>
      </c>
      <c r="C83" s="186" t="s">
        <v>50</v>
      </c>
      <c r="D83" s="187"/>
      <c r="E83" s="156" t="s">
        <v>67</v>
      </c>
      <c r="F83" s="186" t="s">
        <v>52</v>
      </c>
      <c r="G83" s="188"/>
      <c r="H83" s="178">
        <v>3</v>
      </c>
      <c r="I83" s="178"/>
    </row>
    <row r="84" ht="31.5" customHeight="1" spans="1:9">
      <c r="A84" s="184">
        <v>16</v>
      </c>
      <c r="B84" s="185">
        <v>5</v>
      </c>
      <c r="C84" s="186" t="s">
        <v>50</v>
      </c>
      <c r="D84" s="187"/>
      <c r="E84" s="156" t="s">
        <v>68</v>
      </c>
      <c r="F84" s="186" t="s">
        <v>52</v>
      </c>
      <c r="G84" s="188"/>
      <c r="H84" s="178">
        <v>4</v>
      </c>
      <c r="I84" s="178"/>
    </row>
    <row r="85" ht="31.5" customHeight="1" spans="1:9">
      <c r="A85" s="184">
        <v>17</v>
      </c>
      <c r="B85" s="185">
        <v>5</v>
      </c>
      <c r="C85" s="186" t="s">
        <v>50</v>
      </c>
      <c r="D85" s="187"/>
      <c r="E85" s="156" t="s">
        <v>69</v>
      </c>
      <c r="F85" s="186" t="s">
        <v>52</v>
      </c>
      <c r="G85" s="188"/>
      <c r="H85" s="189" t="s">
        <v>57</v>
      </c>
      <c r="I85" s="189"/>
    </row>
    <row r="86" ht="31.5" customHeight="1" spans="1:9">
      <c r="A86" s="184">
        <v>18</v>
      </c>
      <c r="B86" s="185">
        <v>5</v>
      </c>
      <c r="C86" s="186" t="s">
        <v>50</v>
      </c>
      <c r="D86" s="187"/>
      <c r="E86" s="156" t="s">
        <v>70</v>
      </c>
      <c r="F86" s="186" t="s">
        <v>52</v>
      </c>
      <c r="G86" s="188"/>
      <c r="H86" s="178">
        <v>5</v>
      </c>
      <c r="I86" s="178"/>
    </row>
    <row r="87" ht="31.5" customHeight="1" spans="1:9">
      <c r="A87" s="184">
        <v>19</v>
      </c>
      <c r="B87" s="185">
        <v>5</v>
      </c>
      <c r="C87" s="186" t="s">
        <v>50</v>
      </c>
      <c r="D87" s="187"/>
      <c r="E87" s="156" t="s">
        <v>71</v>
      </c>
      <c r="F87" s="186" t="s">
        <v>52</v>
      </c>
      <c r="G87" s="188"/>
      <c r="H87" s="178">
        <v>4</v>
      </c>
      <c r="I87" s="178"/>
    </row>
    <row r="88" ht="14.5" spans="1:10">
      <c r="A88" s="157"/>
      <c r="B88" s="158"/>
      <c r="C88" s="158"/>
      <c r="D88" s="158"/>
      <c r="E88" s="159"/>
      <c r="F88" s="158"/>
      <c r="G88" s="158"/>
      <c r="H88" s="160"/>
      <c r="I88" s="160"/>
      <c r="J88" s="157"/>
    </row>
    <row r="89" ht="14.5" spans="1:10">
      <c r="A89" s="157"/>
      <c r="B89" s="161" t="s">
        <v>36</v>
      </c>
      <c r="C89" s="162">
        <f>COUNTIF(H69:I87,5)</f>
        <v>6</v>
      </c>
      <c r="D89" s="160"/>
      <c r="E89" s="172"/>
      <c r="F89" s="160"/>
      <c r="G89" s="160"/>
      <c r="H89" s="160"/>
      <c r="I89" s="160"/>
      <c r="J89" s="157"/>
    </row>
    <row r="90" ht="14.5" spans="1:10">
      <c r="A90" s="163"/>
      <c r="B90" s="165" t="s">
        <v>37</v>
      </c>
      <c r="C90" s="162">
        <f>COUNTIF(H69:I87,4)</f>
        <v>6</v>
      </c>
      <c r="G90" s="164"/>
      <c r="H90" s="164"/>
      <c r="I90" s="164"/>
      <c r="J90" s="163"/>
    </row>
    <row r="91" ht="14.5" spans="1:10">
      <c r="A91" s="163"/>
      <c r="B91" s="190" t="s">
        <v>38</v>
      </c>
      <c r="C91" s="162">
        <f>COUNTIF(H69:I87,3)</f>
        <v>5</v>
      </c>
      <c r="G91" s="164"/>
      <c r="H91" s="164"/>
      <c r="I91" s="164"/>
      <c r="J91" s="163"/>
    </row>
    <row r="92" ht="15" spans="1:10">
      <c r="A92" s="157"/>
      <c r="B92" s="160"/>
      <c r="C92" s="168" t="s">
        <v>72</v>
      </c>
      <c r="D92" s="171"/>
      <c r="E92" s="168"/>
      <c r="F92" s="160"/>
      <c r="G92" s="160"/>
      <c r="H92" s="160"/>
      <c r="I92" s="160"/>
      <c r="J92" s="157"/>
    </row>
    <row r="93" ht="15" spans="1:10">
      <c r="A93" s="157"/>
      <c r="B93" s="160"/>
      <c r="C93" s="168" t="s">
        <v>73</v>
      </c>
      <c r="D93" s="171"/>
      <c r="E93" s="168"/>
      <c r="F93" s="160"/>
      <c r="G93" s="160"/>
      <c r="H93" s="160"/>
      <c r="I93" s="160"/>
      <c r="J93" s="157"/>
    </row>
    <row r="94" ht="14.5" spans="1:10">
      <c r="A94" s="157"/>
      <c r="B94" s="160"/>
      <c r="C94" s="160"/>
      <c r="D94" s="160"/>
      <c r="E94" s="172"/>
      <c r="F94" s="160"/>
      <c r="G94" s="160"/>
      <c r="H94" s="160"/>
      <c r="I94" s="160"/>
      <c r="J94" s="157"/>
    </row>
    <row r="95" ht="14.5" spans="1:10">
      <c r="A95" s="191"/>
      <c r="B95" s="192"/>
      <c r="C95" s="192"/>
      <c r="D95" s="192"/>
      <c r="E95" s="193"/>
      <c r="F95" s="192"/>
      <c r="G95" s="192"/>
      <c r="H95" s="192"/>
      <c r="I95" s="192"/>
      <c r="J95" s="194"/>
    </row>
    <row r="96" ht="15.75" customHeight="1" spans="1:10">
      <c r="A96" s="141" t="s">
        <v>0</v>
      </c>
      <c r="B96" s="141"/>
      <c r="C96" s="141"/>
      <c r="D96" s="141"/>
      <c r="E96" s="142"/>
      <c r="F96" s="141"/>
      <c r="G96" s="141"/>
      <c r="H96" s="141"/>
      <c r="I96" s="141"/>
      <c r="J96" s="157"/>
    </row>
    <row r="97" ht="15.75" customHeight="1" spans="1:10">
      <c r="A97" s="141" t="s">
        <v>74</v>
      </c>
      <c r="B97" s="141"/>
      <c r="C97" s="141"/>
      <c r="D97" s="141"/>
      <c r="E97" s="142"/>
      <c r="F97" s="141"/>
      <c r="G97" s="141"/>
      <c r="H97" s="141"/>
      <c r="I97" s="141"/>
      <c r="J97" s="157"/>
    </row>
    <row r="98" ht="15.25" spans="1:10">
      <c r="A98" s="143" t="s">
        <v>2</v>
      </c>
      <c r="B98" s="144"/>
      <c r="C98" s="145"/>
      <c r="D98" s="145"/>
      <c r="E98" s="182"/>
      <c r="F98" s="145"/>
      <c r="G98" s="145"/>
      <c r="H98" s="174" t="s">
        <v>49</v>
      </c>
      <c r="I98" s="174"/>
      <c r="J98" s="157"/>
    </row>
    <row r="99" ht="32" customHeight="1" spans="1:10">
      <c r="A99" s="147" t="s">
        <v>6</v>
      </c>
      <c r="B99" s="148" t="s">
        <v>7</v>
      </c>
      <c r="C99" s="149" t="s">
        <v>8</v>
      </c>
      <c r="D99" s="150"/>
      <c r="E99" s="151" t="s">
        <v>9</v>
      </c>
      <c r="F99" s="149" t="s">
        <v>10</v>
      </c>
      <c r="G99" s="183"/>
      <c r="H99" s="176" t="s">
        <v>11</v>
      </c>
      <c r="I99" s="176"/>
      <c r="J99" s="157"/>
    </row>
    <row r="100" ht="31.5" customHeight="1" spans="1:9">
      <c r="A100" s="152">
        <v>1</v>
      </c>
      <c r="B100" s="153">
        <v>5</v>
      </c>
      <c r="C100" s="154" t="s">
        <v>75</v>
      </c>
      <c r="D100" s="155"/>
      <c r="E100" s="156" t="s">
        <v>51</v>
      </c>
      <c r="F100" s="186" t="s">
        <v>76</v>
      </c>
      <c r="G100" s="188"/>
      <c r="H100" s="178">
        <v>5</v>
      </c>
      <c r="I100" s="178"/>
    </row>
    <row r="101" ht="31.5" customHeight="1" spans="1:9">
      <c r="A101" s="152">
        <v>2</v>
      </c>
      <c r="B101" s="153">
        <v>5</v>
      </c>
      <c r="C101" s="154" t="s">
        <v>75</v>
      </c>
      <c r="D101" s="155"/>
      <c r="E101" s="156" t="s">
        <v>53</v>
      </c>
      <c r="F101" s="186" t="s">
        <v>76</v>
      </c>
      <c r="G101" s="188"/>
      <c r="H101" s="178">
        <v>5</v>
      </c>
      <c r="I101" s="178"/>
    </row>
    <row r="102" ht="31.5" customHeight="1" spans="1:9">
      <c r="A102" s="152">
        <v>3</v>
      </c>
      <c r="B102" s="153">
        <v>5</v>
      </c>
      <c r="C102" s="154" t="s">
        <v>75</v>
      </c>
      <c r="D102" s="155"/>
      <c r="E102" s="156" t="s">
        <v>54</v>
      </c>
      <c r="F102" s="186" t="s">
        <v>76</v>
      </c>
      <c r="G102" s="188"/>
      <c r="H102" s="178">
        <v>5</v>
      </c>
      <c r="I102" s="178"/>
    </row>
    <row r="103" ht="31.5" customHeight="1" spans="1:9">
      <c r="A103" s="152">
        <v>4</v>
      </c>
      <c r="B103" s="153">
        <v>5</v>
      </c>
      <c r="C103" s="154" t="s">
        <v>75</v>
      </c>
      <c r="D103" s="155"/>
      <c r="E103" s="156" t="s">
        <v>55</v>
      </c>
      <c r="F103" s="186" t="s">
        <v>76</v>
      </c>
      <c r="G103" s="188"/>
      <c r="H103" s="178">
        <v>3</v>
      </c>
      <c r="I103" s="178"/>
    </row>
    <row r="104" ht="31.5" customHeight="1" spans="1:9">
      <c r="A104" s="152">
        <v>5</v>
      </c>
      <c r="B104" s="153">
        <v>5</v>
      </c>
      <c r="C104" s="154" t="s">
        <v>75</v>
      </c>
      <c r="D104" s="155"/>
      <c r="E104" s="156" t="s">
        <v>56</v>
      </c>
      <c r="F104" s="186" t="s">
        <v>76</v>
      </c>
      <c r="G104" s="188"/>
      <c r="H104" s="189" t="s">
        <v>57</v>
      </c>
      <c r="I104" s="189"/>
    </row>
    <row r="105" ht="31.5" customHeight="1" spans="1:9">
      <c r="A105" s="152">
        <v>6</v>
      </c>
      <c r="B105" s="153">
        <v>5</v>
      </c>
      <c r="C105" s="154" t="s">
        <v>75</v>
      </c>
      <c r="D105" s="155"/>
      <c r="E105" s="156" t="s">
        <v>58</v>
      </c>
      <c r="F105" s="186" t="s">
        <v>76</v>
      </c>
      <c r="G105" s="188"/>
      <c r="H105" s="178">
        <v>4</v>
      </c>
      <c r="I105" s="178"/>
    </row>
    <row r="106" ht="31.5" customHeight="1" spans="1:9">
      <c r="A106" s="152">
        <v>7</v>
      </c>
      <c r="B106" s="153">
        <v>5</v>
      </c>
      <c r="C106" s="154" t="s">
        <v>75</v>
      </c>
      <c r="D106" s="155"/>
      <c r="E106" s="156" t="s">
        <v>59</v>
      </c>
      <c r="F106" s="186" t="s">
        <v>76</v>
      </c>
      <c r="G106" s="188"/>
      <c r="H106" s="178">
        <v>3</v>
      </c>
      <c r="I106" s="178"/>
    </row>
    <row r="107" ht="31.5" customHeight="1" spans="1:9">
      <c r="A107" s="152">
        <v>8</v>
      </c>
      <c r="B107" s="153">
        <v>5</v>
      </c>
      <c r="C107" s="154" t="s">
        <v>75</v>
      </c>
      <c r="D107" s="155"/>
      <c r="E107" s="156" t="s">
        <v>60</v>
      </c>
      <c r="F107" s="186" t="s">
        <v>76</v>
      </c>
      <c r="G107" s="188"/>
      <c r="H107" s="178">
        <v>5</v>
      </c>
      <c r="I107" s="178"/>
    </row>
    <row r="108" ht="31.5" customHeight="1" spans="1:9">
      <c r="A108" s="152">
        <v>9</v>
      </c>
      <c r="B108" s="153">
        <v>5</v>
      </c>
      <c r="C108" s="154" t="s">
        <v>75</v>
      </c>
      <c r="D108" s="155"/>
      <c r="E108" s="156" t="s">
        <v>61</v>
      </c>
      <c r="F108" s="186" t="s">
        <v>76</v>
      </c>
      <c r="G108" s="188"/>
      <c r="H108" s="178">
        <v>4</v>
      </c>
      <c r="I108" s="178"/>
    </row>
    <row r="109" ht="31.5" customHeight="1" spans="1:9">
      <c r="A109" s="152">
        <v>10</v>
      </c>
      <c r="B109" s="153">
        <v>5</v>
      </c>
      <c r="C109" s="154" t="s">
        <v>75</v>
      </c>
      <c r="D109" s="155"/>
      <c r="E109" s="156" t="s">
        <v>62</v>
      </c>
      <c r="F109" s="186" t="s">
        <v>76</v>
      </c>
      <c r="G109" s="188"/>
      <c r="H109" s="178">
        <v>4</v>
      </c>
      <c r="I109" s="178"/>
    </row>
    <row r="110" ht="31.5" customHeight="1" spans="1:9">
      <c r="A110" s="152">
        <v>11</v>
      </c>
      <c r="B110" s="153">
        <v>5</v>
      </c>
      <c r="C110" s="154" t="s">
        <v>75</v>
      </c>
      <c r="D110" s="155"/>
      <c r="E110" s="156" t="s">
        <v>63</v>
      </c>
      <c r="F110" s="186" t="s">
        <v>76</v>
      </c>
      <c r="G110" s="188"/>
      <c r="H110" s="178">
        <v>5</v>
      </c>
      <c r="I110" s="178"/>
    </row>
    <row r="111" ht="31.5" customHeight="1" spans="1:9">
      <c r="A111" s="152">
        <v>12</v>
      </c>
      <c r="B111" s="153">
        <v>5</v>
      </c>
      <c r="C111" s="154" t="s">
        <v>75</v>
      </c>
      <c r="D111" s="155"/>
      <c r="E111" s="156" t="s">
        <v>64</v>
      </c>
      <c r="F111" s="186" t="s">
        <v>76</v>
      </c>
      <c r="G111" s="188"/>
      <c r="H111" s="178">
        <v>3</v>
      </c>
      <c r="I111" s="178"/>
    </row>
    <row r="112" ht="31.5" customHeight="1" spans="1:9">
      <c r="A112" s="152">
        <v>13</v>
      </c>
      <c r="B112" s="153">
        <v>5</v>
      </c>
      <c r="C112" s="154" t="s">
        <v>75</v>
      </c>
      <c r="D112" s="155"/>
      <c r="E112" s="156" t="s">
        <v>65</v>
      </c>
      <c r="F112" s="186" t="s">
        <v>76</v>
      </c>
      <c r="G112" s="188"/>
      <c r="H112" s="178">
        <v>5</v>
      </c>
      <c r="I112" s="178"/>
    </row>
    <row r="113" ht="31.5" customHeight="1" spans="1:9">
      <c r="A113" s="152">
        <v>14</v>
      </c>
      <c r="B113" s="153">
        <v>5</v>
      </c>
      <c r="C113" s="154" t="s">
        <v>75</v>
      </c>
      <c r="D113" s="155"/>
      <c r="E113" s="156" t="s">
        <v>66</v>
      </c>
      <c r="F113" s="186" t="s">
        <v>76</v>
      </c>
      <c r="G113" s="188"/>
      <c r="H113" s="178">
        <v>3</v>
      </c>
      <c r="I113" s="178"/>
    </row>
    <row r="114" ht="31.5" customHeight="1" spans="1:9">
      <c r="A114" s="152">
        <v>15</v>
      </c>
      <c r="B114" s="153">
        <v>5</v>
      </c>
      <c r="C114" s="154" t="s">
        <v>75</v>
      </c>
      <c r="D114" s="155"/>
      <c r="E114" s="156" t="s">
        <v>67</v>
      </c>
      <c r="F114" s="186" t="s">
        <v>76</v>
      </c>
      <c r="G114" s="188"/>
      <c r="H114" s="178">
        <v>3</v>
      </c>
      <c r="I114" s="178"/>
    </row>
    <row r="115" ht="31.5" customHeight="1" spans="1:9">
      <c r="A115" s="152">
        <v>16</v>
      </c>
      <c r="B115" s="153">
        <v>5</v>
      </c>
      <c r="C115" s="154" t="s">
        <v>75</v>
      </c>
      <c r="D115" s="155"/>
      <c r="E115" s="156" t="s">
        <v>68</v>
      </c>
      <c r="F115" s="186" t="s">
        <v>76</v>
      </c>
      <c r="G115" s="188"/>
      <c r="H115" s="178">
        <v>4</v>
      </c>
      <c r="I115" s="178"/>
    </row>
    <row r="116" ht="31.5" customHeight="1" spans="1:9">
      <c r="A116" s="152">
        <v>17</v>
      </c>
      <c r="B116" s="153">
        <v>5</v>
      </c>
      <c r="C116" s="154" t="s">
        <v>75</v>
      </c>
      <c r="D116" s="155"/>
      <c r="E116" s="156" t="s">
        <v>69</v>
      </c>
      <c r="F116" s="186" t="s">
        <v>76</v>
      </c>
      <c r="G116" s="188"/>
      <c r="H116" s="189" t="s">
        <v>57</v>
      </c>
      <c r="I116" s="189"/>
    </row>
    <row r="117" ht="31.5" customHeight="1" spans="1:9">
      <c r="A117" s="152">
        <v>18</v>
      </c>
      <c r="B117" s="153">
        <v>5</v>
      </c>
      <c r="C117" s="154" t="s">
        <v>75</v>
      </c>
      <c r="D117" s="155"/>
      <c r="E117" s="156" t="s">
        <v>70</v>
      </c>
      <c r="F117" s="186" t="s">
        <v>76</v>
      </c>
      <c r="G117" s="188"/>
      <c r="H117" s="178">
        <v>5</v>
      </c>
      <c r="I117" s="178"/>
    </row>
    <row r="118" ht="31.5" customHeight="1" spans="1:9">
      <c r="A118" s="152">
        <v>19</v>
      </c>
      <c r="B118" s="153">
        <v>5</v>
      </c>
      <c r="C118" s="154" t="s">
        <v>75</v>
      </c>
      <c r="D118" s="155"/>
      <c r="E118" s="156" t="s">
        <v>71</v>
      </c>
      <c r="F118" s="186" t="s">
        <v>76</v>
      </c>
      <c r="G118" s="188"/>
      <c r="H118" s="178">
        <v>4</v>
      </c>
      <c r="I118" s="178"/>
    </row>
    <row r="119" ht="14.5" spans="1:10">
      <c r="A119" s="157"/>
      <c r="B119" s="158"/>
      <c r="C119" s="158"/>
      <c r="D119" s="158"/>
      <c r="E119" s="159"/>
      <c r="F119" s="158"/>
      <c r="G119" s="158"/>
      <c r="H119" s="160"/>
      <c r="I119" s="160"/>
      <c r="J119" s="157"/>
    </row>
    <row r="120" ht="14.5" spans="1:10">
      <c r="A120" s="157"/>
      <c r="B120" s="161" t="s">
        <v>36</v>
      </c>
      <c r="C120" s="162">
        <f>COUNTIF(H100:I118,5)</f>
        <v>7</v>
      </c>
      <c r="D120" s="160"/>
      <c r="E120" s="172"/>
      <c r="F120" s="160"/>
      <c r="G120" s="160"/>
      <c r="H120" s="160"/>
      <c r="I120" s="160"/>
      <c r="J120" s="157"/>
    </row>
    <row r="121" ht="15" spans="1:10">
      <c r="A121" s="163"/>
      <c r="B121" s="165" t="s">
        <v>37</v>
      </c>
      <c r="C121" s="162">
        <f>COUNTIF(H100:I118,4)</f>
        <v>5</v>
      </c>
      <c r="D121" s="168"/>
      <c r="E121" s="171"/>
      <c r="F121" s="168"/>
      <c r="G121" s="164"/>
      <c r="H121" s="164"/>
      <c r="I121" s="164"/>
      <c r="J121" s="163"/>
    </row>
    <row r="122" ht="15" spans="1:10">
      <c r="A122" s="163"/>
      <c r="B122" s="190" t="s">
        <v>38</v>
      </c>
      <c r="C122" s="162">
        <f>COUNTIF(H100:I118,3)</f>
        <v>5</v>
      </c>
      <c r="D122" s="168"/>
      <c r="E122" s="171"/>
      <c r="F122" s="168"/>
      <c r="G122" s="164"/>
      <c r="H122" s="164"/>
      <c r="I122" s="164"/>
      <c r="J122" s="163"/>
    </row>
    <row r="123" ht="15" spans="1:10">
      <c r="A123" s="163"/>
      <c r="B123" s="164"/>
      <c r="C123" s="164"/>
      <c r="D123" s="168"/>
      <c r="E123" s="171"/>
      <c r="F123" s="168"/>
      <c r="G123" s="164"/>
      <c r="H123" s="164"/>
      <c r="I123" s="164"/>
      <c r="J123" s="163"/>
    </row>
    <row r="124" ht="15" spans="1:10">
      <c r="A124" s="163"/>
      <c r="B124" s="164"/>
      <c r="C124" s="164"/>
      <c r="D124" s="168" t="s">
        <v>72</v>
      </c>
      <c r="E124" s="171"/>
      <c r="F124" s="168"/>
      <c r="G124" s="164"/>
      <c r="H124" s="164"/>
      <c r="I124" s="164"/>
      <c r="J124" s="163"/>
    </row>
    <row r="125" ht="15" spans="1:10">
      <c r="A125" s="163"/>
      <c r="B125" s="164"/>
      <c r="C125" s="164"/>
      <c r="D125" s="168"/>
      <c r="E125" s="171"/>
      <c r="F125" s="168"/>
      <c r="G125" s="164"/>
      <c r="H125" s="164"/>
      <c r="I125" s="164"/>
      <c r="J125" s="163"/>
    </row>
    <row r="126" ht="15" spans="1:10">
      <c r="A126" s="163"/>
      <c r="B126" s="164"/>
      <c r="C126" s="164"/>
      <c r="D126" s="168" t="s">
        <v>73</v>
      </c>
      <c r="E126" s="171"/>
      <c r="F126" s="168"/>
      <c r="G126" s="164"/>
      <c r="H126" s="164"/>
      <c r="I126" s="164"/>
      <c r="J126" s="163"/>
    </row>
    <row r="127" ht="14.5" spans="1:10">
      <c r="A127" s="157"/>
      <c r="B127" s="160"/>
      <c r="C127" s="160"/>
      <c r="D127" s="160"/>
      <c r="E127" s="172"/>
      <c r="F127" s="160"/>
      <c r="G127" s="160"/>
      <c r="H127" s="160"/>
      <c r="I127" s="160"/>
      <c r="J127" s="157"/>
    </row>
    <row r="128" ht="14.5" spans="1:10">
      <c r="A128" s="191"/>
      <c r="B128" s="192"/>
      <c r="C128" s="192"/>
      <c r="D128" s="192"/>
      <c r="E128" s="193"/>
      <c r="F128" s="192"/>
      <c r="G128" s="192"/>
      <c r="H128" s="192"/>
      <c r="I128" s="192"/>
      <c r="J128" s="194"/>
    </row>
    <row r="129" ht="15.75" customHeight="1" spans="1:10">
      <c r="A129" s="141" t="s">
        <v>0</v>
      </c>
      <c r="B129" s="141"/>
      <c r="C129" s="141"/>
      <c r="D129" s="141"/>
      <c r="E129" s="142"/>
      <c r="F129" s="141"/>
      <c r="G129" s="141"/>
      <c r="H129" s="141"/>
      <c r="I129" s="141"/>
      <c r="J129" s="157"/>
    </row>
    <row r="130" ht="15.75" customHeight="1" spans="1:10">
      <c r="A130" s="141" t="s">
        <v>77</v>
      </c>
      <c r="B130" s="141"/>
      <c r="C130" s="141"/>
      <c r="D130" s="141"/>
      <c r="E130" s="142"/>
      <c r="F130" s="141"/>
      <c r="G130" s="141"/>
      <c r="H130" s="141"/>
      <c r="I130" s="141"/>
      <c r="J130" s="157"/>
    </row>
    <row r="131" ht="15.25" spans="1:10">
      <c r="A131" s="143" t="s">
        <v>2</v>
      </c>
      <c r="B131" s="144"/>
      <c r="C131" s="145"/>
      <c r="D131" s="145"/>
      <c r="E131" s="182"/>
      <c r="F131" s="145"/>
      <c r="G131" s="145"/>
      <c r="H131" s="174" t="s">
        <v>49</v>
      </c>
      <c r="I131" s="174"/>
      <c r="J131" s="157"/>
    </row>
    <row r="132" ht="15.25" spans="1:10">
      <c r="A132" s="147" t="s">
        <v>6</v>
      </c>
      <c r="B132" s="148" t="s">
        <v>7</v>
      </c>
      <c r="C132" s="149" t="s">
        <v>8</v>
      </c>
      <c r="D132" s="150"/>
      <c r="E132" s="151" t="s">
        <v>9</v>
      </c>
      <c r="F132" s="149" t="s">
        <v>10</v>
      </c>
      <c r="G132" s="183"/>
      <c r="H132" s="176" t="s">
        <v>11</v>
      </c>
      <c r="I132" s="176"/>
      <c r="J132" s="157"/>
    </row>
    <row r="133" ht="15.25" spans="1:10">
      <c r="A133" s="152">
        <v>1</v>
      </c>
      <c r="B133" s="153">
        <v>5</v>
      </c>
      <c r="C133" s="154" t="s">
        <v>75</v>
      </c>
      <c r="D133" s="155"/>
      <c r="E133" s="156" t="s">
        <v>51</v>
      </c>
      <c r="F133" s="195" t="s">
        <v>15</v>
      </c>
      <c r="G133" s="196"/>
      <c r="H133" s="178">
        <v>4</v>
      </c>
      <c r="I133" s="178"/>
      <c r="J133" s="160"/>
    </row>
    <row r="134" ht="15.25" spans="1:10">
      <c r="A134" s="152">
        <v>2</v>
      </c>
      <c r="B134" s="153">
        <v>5</v>
      </c>
      <c r="C134" s="154" t="s">
        <v>13</v>
      </c>
      <c r="D134" s="155"/>
      <c r="E134" s="156" t="s">
        <v>53</v>
      </c>
      <c r="F134" s="195" t="s">
        <v>15</v>
      </c>
      <c r="G134" s="196"/>
      <c r="H134" s="178">
        <v>5</v>
      </c>
      <c r="I134" s="178"/>
      <c r="J134" s="160"/>
    </row>
    <row r="135" ht="15.25" spans="1:10">
      <c r="A135" s="152">
        <v>3</v>
      </c>
      <c r="B135" s="153">
        <v>5</v>
      </c>
      <c r="C135" s="154" t="s">
        <v>13</v>
      </c>
      <c r="D135" s="155"/>
      <c r="E135" s="156" t="s">
        <v>54</v>
      </c>
      <c r="F135" s="195" t="s">
        <v>15</v>
      </c>
      <c r="G135" s="196"/>
      <c r="H135" s="178">
        <v>4</v>
      </c>
      <c r="I135" s="178"/>
      <c r="J135" s="160"/>
    </row>
    <row r="136" ht="15.25" spans="1:10">
      <c r="A136" s="152">
        <v>4</v>
      </c>
      <c r="B136" s="153">
        <v>5</v>
      </c>
      <c r="C136" s="154" t="s">
        <v>13</v>
      </c>
      <c r="D136" s="155"/>
      <c r="E136" s="156" t="s">
        <v>55</v>
      </c>
      <c r="F136" s="195" t="s">
        <v>15</v>
      </c>
      <c r="G136" s="196"/>
      <c r="H136" s="189" t="s">
        <v>57</v>
      </c>
      <c r="I136" s="189"/>
      <c r="J136" s="160"/>
    </row>
    <row r="137" ht="15.25" spans="1:10">
      <c r="A137" s="152">
        <v>5</v>
      </c>
      <c r="B137" s="153">
        <v>5</v>
      </c>
      <c r="C137" s="154" t="s">
        <v>13</v>
      </c>
      <c r="D137" s="155"/>
      <c r="E137" s="156" t="s">
        <v>56</v>
      </c>
      <c r="F137" s="195" t="s">
        <v>15</v>
      </c>
      <c r="G137" s="196"/>
      <c r="H137" s="178">
        <v>3</v>
      </c>
      <c r="I137" s="178"/>
      <c r="J137" s="160"/>
    </row>
    <row r="138" ht="15.25" spans="1:10">
      <c r="A138" s="152">
        <v>6</v>
      </c>
      <c r="B138" s="153">
        <v>5</v>
      </c>
      <c r="C138" s="154" t="s">
        <v>13</v>
      </c>
      <c r="D138" s="155"/>
      <c r="E138" s="156" t="s">
        <v>58</v>
      </c>
      <c r="F138" s="195" t="s">
        <v>15</v>
      </c>
      <c r="G138" s="196"/>
      <c r="H138" s="178">
        <v>4</v>
      </c>
      <c r="I138" s="178"/>
      <c r="J138" s="160"/>
    </row>
    <row r="139" ht="15.25" spans="1:10">
      <c r="A139" s="152">
        <v>7</v>
      </c>
      <c r="B139" s="153">
        <v>5</v>
      </c>
      <c r="C139" s="154" t="s">
        <v>13</v>
      </c>
      <c r="D139" s="155"/>
      <c r="E139" s="156" t="s">
        <v>59</v>
      </c>
      <c r="F139" s="195" t="s">
        <v>15</v>
      </c>
      <c r="G139" s="196"/>
      <c r="H139" s="178">
        <v>4</v>
      </c>
      <c r="I139" s="178"/>
      <c r="J139" s="160"/>
    </row>
    <row r="140" ht="15.25" spans="1:10">
      <c r="A140" s="152">
        <v>8</v>
      </c>
      <c r="B140" s="153">
        <v>5</v>
      </c>
      <c r="C140" s="154" t="s">
        <v>13</v>
      </c>
      <c r="D140" s="155"/>
      <c r="E140" s="156" t="s">
        <v>60</v>
      </c>
      <c r="F140" s="195" t="s">
        <v>15</v>
      </c>
      <c r="G140" s="196"/>
      <c r="H140" s="178">
        <v>5</v>
      </c>
      <c r="I140" s="178"/>
      <c r="J140" s="160"/>
    </row>
    <row r="141" ht="15.25" spans="1:10">
      <c r="A141" s="152">
        <v>9</v>
      </c>
      <c r="B141" s="153">
        <v>5</v>
      </c>
      <c r="C141" s="154" t="s">
        <v>13</v>
      </c>
      <c r="D141" s="155"/>
      <c r="E141" s="156" t="s">
        <v>61</v>
      </c>
      <c r="F141" s="195" t="s">
        <v>15</v>
      </c>
      <c r="G141" s="196"/>
      <c r="H141" s="178">
        <v>5</v>
      </c>
      <c r="I141" s="178"/>
      <c r="J141" s="160"/>
    </row>
    <row r="142" ht="15.25" spans="1:10">
      <c r="A142" s="152">
        <v>10</v>
      </c>
      <c r="B142" s="153">
        <v>5</v>
      </c>
      <c r="C142" s="154" t="s">
        <v>13</v>
      </c>
      <c r="D142" s="155"/>
      <c r="E142" s="156" t="s">
        <v>62</v>
      </c>
      <c r="F142" s="195" t="s">
        <v>15</v>
      </c>
      <c r="G142" s="196"/>
      <c r="H142" s="189" t="s">
        <v>57</v>
      </c>
      <c r="I142" s="189"/>
      <c r="J142" s="160"/>
    </row>
    <row r="143" ht="15.25" spans="1:10">
      <c r="A143" s="152">
        <v>11</v>
      </c>
      <c r="B143" s="153">
        <v>5</v>
      </c>
      <c r="C143" s="154" t="s">
        <v>13</v>
      </c>
      <c r="D143" s="155"/>
      <c r="E143" s="156" t="s">
        <v>63</v>
      </c>
      <c r="F143" s="195" t="s">
        <v>15</v>
      </c>
      <c r="G143" s="196"/>
      <c r="H143" s="178">
        <v>5</v>
      </c>
      <c r="I143" s="178"/>
      <c r="J143" s="160"/>
    </row>
    <row r="144" ht="15.25" spans="1:10">
      <c r="A144" s="152">
        <v>12</v>
      </c>
      <c r="B144" s="153">
        <v>5</v>
      </c>
      <c r="C144" s="154" t="s">
        <v>13</v>
      </c>
      <c r="D144" s="155"/>
      <c r="E144" s="156" t="s">
        <v>64</v>
      </c>
      <c r="F144" s="195" t="s">
        <v>15</v>
      </c>
      <c r="G144" s="196"/>
      <c r="H144" s="178">
        <v>3</v>
      </c>
      <c r="I144" s="178"/>
      <c r="J144" s="160"/>
    </row>
    <row r="145" ht="15.25" spans="1:10">
      <c r="A145" s="152">
        <v>13</v>
      </c>
      <c r="B145" s="153">
        <v>5</v>
      </c>
      <c r="C145" s="154" t="s">
        <v>13</v>
      </c>
      <c r="D145" s="155"/>
      <c r="E145" s="156" t="s">
        <v>65</v>
      </c>
      <c r="F145" s="195" t="s">
        <v>15</v>
      </c>
      <c r="G145" s="196"/>
      <c r="H145" s="178">
        <v>5</v>
      </c>
      <c r="I145" s="178"/>
      <c r="J145" s="160"/>
    </row>
    <row r="146" ht="15.25" spans="1:10">
      <c r="A146" s="152">
        <v>14</v>
      </c>
      <c r="B146" s="153">
        <v>5</v>
      </c>
      <c r="C146" s="154" t="s">
        <v>13</v>
      </c>
      <c r="D146" s="155"/>
      <c r="E146" s="156" t="s">
        <v>66</v>
      </c>
      <c r="F146" s="195" t="s">
        <v>15</v>
      </c>
      <c r="G146" s="196"/>
      <c r="H146" s="178">
        <v>3</v>
      </c>
      <c r="I146" s="178"/>
      <c r="J146" s="160"/>
    </row>
    <row r="147" ht="15.25" spans="1:10">
      <c r="A147" s="152">
        <v>15</v>
      </c>
      <c r="B147" s="153">
        <v>5</v>
      </c>
      <c r="C147" s="154" t="s">
        <v>13</v>
      </c>
      <c r="D147" s="155"/>
      <c r="E147" s="156" t="s">
        <v>67</v>
      </c>
      <c r="F147" s="195" t="s">
        <v>15</v>
      </c>
      <c r="G147" s="196"/>
      <c r="H147" s="178">
        <v>3</v>
      </c>
      <c r="I147" s="178"/>
      <c r="J147" s="160"/>
    </row>
    <row r="148" ht="15.25" spans="1:10">
      <c r="A148" s="152">
        <v>16</v>
      </c>
      <c r="B148" s="153">
        <v>5</v>
      </c>
      <c r="C148" s="154" t="s">
        <v>13</v>
      </c>
      <c r="D148" s="155"/>
      <c r="E148" s="156" t="s">
        <v>68</v>
      </c>
      <c r="F148" s="195" t="s">
        <v>15</v>
      </c>
      <c r="G148" s="196"/>
      <c r="H148" s="178">
        <v>3</v>
      </c>
      <c r="I148" s="178"/>
      <c r="J148" s="160"/>
    </row>
    <row r="149" ht="15.25" spans="1:10">
      <c r="A149" s="152">
        <v>17</v>
      </c>
      <c r="B149" s="153">
        <v>5</v>
      </c>
      <c r="C149" s="154" t="s">
        <v>13</v>
      </c>
      <c r="D149" s="155"/>
      <c r="E149" s="156" t="s">
        <v>69</v>
      </c>
      <c r="F149" s="195" t="s">
        <v>15</v>
      </c>
      <c r="G149" s="196"/>
      <c r="H149" s="178">
        <v>5</v>
      </c>
      <c r="I149" s="178"/>
      <c r="J149" s="160"/>
    </row>
    <row r="150" ht="15.25" spans="1:10">
      <c r="A150" s="152">
        <v>18</v>
      </c>
      <c r="B150" s="153">
        <v>5</v>
      </c>
      <c r="C150" s="154" t="s">
        <v>13</v>
      </c>
      <c r="D150" s="155"/>
      <c r="E150" s="156" t="s">
        <v>70</v>
      </c>
      <c r="F150" s="195" t="s">
        <v>15</v>
      </c>
      <c r="G150" s="196"/>
      <c r="H150" s="178">
        <v>5</v>
      </c>
      <c r="I150" s="178"/>
      <c r="J150" s="160"/>
    </row>
    <row r="151" ht="15.25" spans="1:10">
      <c r="A151" s="152">
        <v>19</v>
      </c>
      <c r="B151" s="153">
        <v>5</v>
      </c>
      <c r="C151" s="154" t="s">
        <v>13</v>
      </c>
      <c r="D151" s="155"/>
      <c r="E151" s="156" t="s">
        <v>71</v>
      </c>
      <c r="F151" s="195" t="s">
        <v>15</v>
      </c>
      <c r="G151" s="196"/>
      <c r="H151" s="178">
        <v>4</v>
      </c>
      <c r="I151" s="178"/>
      <c r="J151" s="160"/>
    </row>
    <row r="152" ht="14.5" spans="1:10">
      <c r="A152" s="157"/>
      <c r="B152" s="158"/>
      <c r="C152" s="158"/>
      <c r="D152" s="158"/>
      <c r="E152" s="159"/>
      <c r="F152" s="158"/>
      <c r="G152" s="158"/>
      <c r="H152" s="160"/>
      <c r="I152" s="160"/>
      <c r="J152" s="157"/>
    </row>
    <row r="153" ht="14.5" spans="1:10">
      <c r="A153" s="157"/>
      <c r="B153" s="160"/>
      <c r="C153" s="160"/>
      <c r="D153" s="160"/>
      <c r="E153" s="172"/>
      <c r="F153" s="160"/>
      <c r="G153" s="160"/>
      <c r="H153" s="160"/>
      <c r="I153" s="160"/>
      <c r="J153" s="157"/>
    </row>
    <row r="154" ht="15" spans="1:10">
      <c r="A154" s="163"/>
      <c r="B154" s="161" t="s">
        <v>36</v>
      </c>
      <c r="C154" s="162">
        <f>COUNTIF(H133:I151,5)</f>
        <v>7</v>
      </c>
      <c r="D154" s="168"/>
      <c r="E154" s="171"/>
      <c r="F154" s="168"/>
      <c r="G154" s="164"/>
      <c r="H154" s="164"/>
      <c r="I154" s="164"/>
      <c r="J154" s="163"/>
    </row>
    <row r="155" ht="15" spans="1:10">
      <c r="A155" s="163"/>
      <c r="B155" s="165" t="s">
        <v>37</v>
      </c>
      <c r="C155" s="162">
        <f>COUNTIF(H133:I151,4)</f>
        <v>5</v>
      </c>
      <c r="D155" s="168"/>
      <c r="E155" s="171"/>
      <c r="F155" s="168"/>
      <c r="G155" s="164"/>
      <c r="H155" s="164"/>
      <c r="I155" s="164"/>
      <c r="J155" s="163"/>
    </row>
    <row r="156" ht="15" spans="1:10">
      <c r="A156" s="163"/>
      <c r="B156" s="190" t="s">
        <v>38</v>
      </c>
      <c r="C156" s="162">
        <f>COUNTIF(H133:I151,3)</f>
        <v>5</v>
      </c>
      <c r="D156" s="168"/>
      <c r="E156" s="171"/>
      <c r="F156" s="168"/>
      <c r="G156" s="164"/>
      <c r="H156" s="164"/>
      <c r="I156" s="164"/>
      <c r="J156" s="163"/>
    </row>
    <row r="157" ht="15" spans="1:10">
      <c r="A157" s="163"/>
      <c r="B157" s="164"/>
      <c r="C157" s="164"/>
      <c r="D157" s="168" t="s">
        <v>72</v>
      </c>
      <c r="E157" s="171"/>
      <c r="F157" s="168"/>
      <c r="G157" s="164"/>
      <c r="H157" s="164"/>
      <c r="I157" s="164"/>
      <c r="J157" s="163"/>
    </row>
    <row r="158" ht="15" spans="1:10">
      <c r="A158" s="163"/>
      <c r="B158" s="164"/>
      <c r="C158" s="164"/>
      <c r="D158" s="168" t="s">
        <v>73</v>
      </c>
      <c r="E158" s="171"/>
      <c r="F158" s="168"/>
      <c r="G158" s="164"/>
      <c r="H158" s="164"/>
      <c r="I158" s="164"/>
      <c r="J158" s="163"/>
    </row>
    <row r="159" ht="14.5" spans="1:10">
      <c r="A159" s="157"/>
      <c r="B159" s="160"/>
      <c r="C159" s="160"/>
      <c r="D159" s="160"/>
      <c r="E159" s="172"/>
      <c r="F159" s="160"/>
      <c r="G159" s="160"/>
      <c r="H159" s="160"/>
      <c r="I159" s="160"/>
      <c r="J159" s="157"/>
    </row>
    <row r="160" ht="15.75" customHeight="1" spans="1:10">
      <c r="A160" s="141" t="s">
        <v>0</v>
      </c>
      <c r="B160" s="141"/>
      <c r="C160" s="141"/>
      <c r="D160" s="141"/>
      <c r="E160" s="142"/>
      <c r="F160" s="141"/>
      <c r="G160" s="141"/>
      <c r="H160" s="141"/>
      <c r="I160" s="141"/>
      <c r="J160" s="157"/>
    </row>
    <row r="161" ht="15.75" customHeight="1" spans="1:10">
      <c r="A161" s="141" t="s">
        <v>78</v>
      </c>
      <c r="B161" s="141"/>
      <c r="C161" s="141"/>
      <c r="D161" s="141"/>
      <c r="E161" s="142"/>
      <c r="F161" s="141"/>
      <c r="G161" s="141"/>
      <c r="H161" s="141"/>
      <c r="I161" s="141"/>
      <c r="J161" s="157"/>
    </row>
    <row r="162" ht="25.5" customHeight="1" spans="1:10">
      <c r="A162" s="143" t="s">
        <v>2</v>
      </c>
      <c r="B162" s="144"/>
      <c r="C162" s="145"/>
      <c r="D162" s="145"/>
      <c r="E162" s="182"/>
      <c r="F162" s="145"/>
      <c r="G162" s="145"/>
      <c r="H162" s="174" t="s">
        <v>79</v>
      </c>
      <c r="I162" s="174"/>
      <c r="J162" s="157"/>
    </row>
    <row r="163" ht="15.25" spans="1:10">
      <c r="A163" s="147" t="s">
        <v>6</v>
      </c>
      <c r="B163" s="148" t="s">
        <v>7</v>
      </c>
      <c r="C163" s="149" t="s">
        <v>8</v>
      </c>
      <c r="D163" s="150"/>
      <c r="E163" s="151" t="s">
        <v>9</v>
      </c>
      <c r="F163" s="149" t="s">
        <v>10</v>
      </c>
      <c r="G163" s="183"/>
      <c r="H163" s="176" t="s">
        <v>11</v>
      </c>
      <c r="I163" s="176"/>
      <c r="J163" s="157"/>
    </row>
    <row r="164" ht="15.25" spans="1:10">
      <c r="A164" s="152">
        <v>1</v>
      </c>
      <c r="B164" s="153">
        <v>6</v>
      </c>
      <c r="C164" s="154" t="s">
        <v>75</v>
      </c>
      <c r="D164" s="155"/>
      <c r="E164" s="156" t="s">
        <v>80</v>
      </c>
      <c r="F164" s="154" t="s">
        <v>42</v>
      </c>
      <c r="G164" s="197"/>
      <c r="H164" s="178">
        <v>3</v>
      </c>
      <c r="I164" s="178"/>
      <c r="J164" s="160"/>
    </row>
    <row r="165" ht="15.25" spans="1:10">
      <c r="A165" s="152">
        <v>2</v>
      </c>
      <c r="B165" s="153">
        <v>6</v>
      </c>
      <c r="C165" s="154" t="s">
        <v>13</v>
      </c>
      <c r="D165" s="155"/>
      <c r="E165" s="156" t="s">
        <v>81</v>
      </c>
      <c r="F165" s="154" t="s">
        <v>42</v>
      </c>
      <c r="G165" s="197"/>
      <c r="H165" s="178">
        <v>4</v>
      </c>
      <c r="I165" s="178"/>
      <c r="J165" s="160"/>
    </row>
    <row r="166" ht="15.25" spans="1:10">
      <c r="A166" s="152">
        <v>3</v>
      </c>
      <c r="B166" s="153">
        <v>6</v>
      </c>
      <c r="C166" s="154" t="s">
        <v>13</v>
      </c>
      <c r="D166" s="155"/>
      <c r="E166" s="156" t="s">
        <v>82</v>
      </c>
      <c r="F166" s="154" t="s">
        <v>42</v>
      </c>
      <c r="G166" s="197"/>
      <c r="H166" s="178">
        <v>3</v>
      </c>
      <c r="I166" s="178"/>
      <c r="J166" s="160"/>
    </row>
    <row r="167" ht="15.25" spans="1:10">
      <c r="A167" s="152">
        <v>4</v>
      </c>
      <c r="B167" s="153">
        <v>6</v>
      </c>
      <c r="C167" s="154" t="s">
        <v>13</v>
      </c>
      <c r="D167" s="155"/>
      <c r="E167" s="156" t="s">
        <v>83</v>
      </c>
      <c r="F167" s="154" t="s">
        <v>42</v>
      </c>
      <c r="G167" s="197"/>
      <c r="H167" s="178">
        <v>4</v>
      </c>
      <c r="I167" s="178"/>
      <c r="J167" s="160"/>
    </row>
    <row r="168" ht="15.25" spans="1:10">
      <c r="A168" s="152">
        <v>5</v>
      </c>
      <c r="B168" s="153">
        <v>6</v>
      </c>
      <c r="C168" s="154" t="s">
        <v>13</v>
      </c>
      <c r="D168" s="155"/>
      <c r="E168" s="156" t="s">
        <v>84</v>
      </c>
      <c r="F168" s="154" t="s">
        <v>42</v>
      </c>
      <c r="G168" s="197"/>
      <c r="H168" s="178">
        <v>3</v>
      </c>
      <c r="I168" s="178"/>
      <c r="J168" s="160"/>
    </row>
    <row r="169" ht="15.25" spans="1:10">
      <c r="A169" s="152">
        <v>6</v>
      </c>
      <c r="B169" s="153">
        <v>6</v>
      </c>
      <c r="C169" s="154" t="s">
        <v>13</v>
      </c>
      <c r="D169" s="155"/>
      <c r="E169" s="156" t="s">
        <v>85</v>
      </c>
      <c r="F169" s="154" t="s">
        <v>42</v>
      </c>
      <c r="G169" s="197"/>
      <c r="H169" s="178">
        <v>3</v>
      </c>
      <c r="I169" s="178"/>
      <c r="J169" s="160"/>
    </row>
    <row r="170" ht="15.25" spans="1:10">
      <c r="A170" s="152">
        <v>7</v>
      </c>
      <c r="B170" s="153">
        <v>6</v>
      </c>
      <c r="C170" s="154" t="s">
        <v>13</v>
      </c>
      <c r="D170" s="155"/>
      <c r="E170" s="156" t="s">
        <v>86</v>
      </c>
      <c r="F170" s="154" t="s">
        <v>42</v>
      </c>
      <c r="G170" s="197"/>
      <c r="H170" s="178">
        <v>5</v>
      </c>
      <c r="I170" s="178"/>
      <c r="J170" s="160"/>
    </row>
    <row r="171" ht="15.25" spans="1:10">
      <c r="A171" s="152">
        <v>8</v>
      </c>
      <c r="B171" s="153">
        <v>6</v>
      </c>
      <c r="C171" s="154" t="s">
        <v>13</v>
      </c>
      <c r="D171" s="155"/>
      <c r="E171" s="156" t="s">
        <v>87</v>
      </c>
      <c r="F171" s="154" t="s">
        <v>42</v>
      </c>
      <c r="G171" s="197"/>
      <c r="H171" s="178">
        <v>4</v>
      </c>
      <c r="I171" s="178"/>
      <c r="J171" s="160"/>
    </row>
    <row r="172" ht="15.25" spans="1:10">
      <c r="A172" s="152">
        <v>9</v>
      </c>
      <c r="B172" s="153">
        <v>6</v>
      </c>
      <c r="C172" s="154" t="s">
        <v>13</v>
      </c>
      <c r="D172" s="155"/>
      <c r="E172" s="156" t="s">
        <v>88</v>
      </c>
      <c r="F172" s="154" t="s">
        <v>42</v>
      </c>
      <c r="G172" s="197"/>
      <c r="H172" s="178">
        <v>3</v>
      </c>
      <c r="I172" s="178"/>
      <c r="J172" s="160"/>
    </row>
    <row r="173" ht="15.25" spans="1:10">
      <c r="A173" s="152">
        <v>10</v>
      </c>
      <c r="B173" s="153">
        <v>6</v>
      </c>
      <c r="C173" s="154" t="s">
        <v>13</v>
      </c>
      <c r="D173" s="155"/>
      <c r="E173" s="156" t="s">
        <v>89</v>
      </c>
      <c r="F173" s="154" t="s">
        <v>42</v>
      </c>
      <c r="G173" s="197"/>
      <c r="H173" s="178">
        <v>5</v>
      </c>
      <c r="I173" s="178"/>
      <c r="J173" s="160"/>
    </row>
    <row r="174" ht="15.25" spans="1:10">
      <c r="A174" s="152">
        <v>11</v>
      </c>
      <c r="B174" s="153">
        <v>6</v>
      </c>
      <c r="C174" s="154" t="s">
        <v>13</v>
      </c>
      <c r="D174" s="155"/>
      <c r="E174" s="156" t="s">
        <v>90</v>
      </c>
      <c r="F174" s="154" t="s">
        <v>42</v>
      </c>
      <c r="G174" s="197"/>
      <c r="H174" s="178">
        <v>4</v>
      </c>
      <c r="I174" s="178"/>
      <c r="J174" s="160"/>
    </row>
    <row r="175" ht="15.25" spans="1:10">
      <c r="A175" s="152">
        <v>12</v>
      </c>
      <c r="B175" s="153">
        <v>6</v>
      </c>
      <c r="C175" s="154" t="s">
        <v>13</v>
      </c>
      <c r="D175" s="155"/>
      <c r="E175" s="156" t="s">
        <v>91</v>
      </c>
      <c r="F175" s="154" t="s">
        <v>42</v>
      </c>
      <c r="G175" s="197"/>
      <c r="H175" s="178">
        <v>4</v>
      </c>
      <c r="I175" s="178"/>
      <c r="J175" s="160"/>
    </row>
    <row r="176" ht="15.25" spans="1:10">
      <c r="A176" s="152">
        <v>13</v>
      </c>
      <c r="B176" s="153">
        <v>6</v>
      </c>
      <c r="C176" s="154" t="s">
        <v>13</v>
      </c>
      <c r="D176" s="155"/>
      <c r="E176" s="156" t="s">
        <v>92</v>
      </c>
      <c r="F176" s="154" t="s">
        <v>42</v>
      </c>
      <c r="G176" s="197"/>
      <c r="H176" s="178">
        <v>3</v>
      </c>
      <c r="I176" s="178"/>
      <c r="J176" s="160"/>
    </row>
    <row r="177" ht="15.25" spans="1:10">
      <c r="A177" s="152">
        <v>14</v>
      </c>
      <c r="B177" s="153">
        <v>6</v>
      </c>
      <c r="C177" s="154" t="s">
        <v>13</v>
      </c>
      <c r="D177" s="155"/>
      <c r="E177" s="156" t="s">
        <v>93</v>
      </c>
      <c r="F177" s="154" t="s">
        <v>42</v>
      </c>
      <c r="G177" s="197"/>
      <c r="H177" s="178">
        <v>5</v>
      </c>
      <c r="I177" s="178"/>
      <c r="J177" s="160"/>
    </row>
    <row r="178" ht="14.5" spans="1:10">
      <c r="A178" s="157"/>
      <c r="B178" s="158"/>
      <c r="C178" s="158"/>
      <c r="D178" s="158"/>
      <c r="E178" s="159"/>
      <c r="F178" s="158"/>
      <c r="G178" s="158"/>
      <c r="H178" s="160"/>
      <c r="I178" s="160"/>
      <c r="J178" s="157"/>
    </row>
    <row r="179" ht="14.5" spans="1:10">
      <c r="A179" s="157"/>
      <c r="B179" s="160"/>
      <c r="C179" s="160"/>
      <c r="D179" s="160"/>
      <c r="E179" s="172"/>
      <c r="F179" s="160"/>
      <c r="G179" s="160"/>
      <c r="H179" s="160"/>
      <c r="I179" s="160"/>
      <c r="J179" s="157"/>
    </row>
    <row r="180" ht="15" spans="1:10">
      <c r="A180" s="163"/>
      <c r="B180" s="161" t="s">
        <v>36</v>
      </c>
      <c r="C180" s="162">
        <f>COUNTIF(H164:I177,5)</f>
        <v>3</v>
      </c>
      <c r="D180" s="168"/>
      <c r="E180" s="171"/>
      <c r="F180" s="168"/>
      <c r="G180" s="164"/>
      <c r="H180" s="164"/>
      <c r="I180" s="164"/>
      <c r="J180" s="163"/>
    </row>
    <row r="181" ht="15" spans="1:10">
      <c r="A181" s="163"/>
      <c r="B181" s="165" t="s">
        <v>37</v>
      </c>
      <c r="C181" s="162">
        <f>COUNTIF(H164:I177,4)</f>
        <v>5</v>
      </c>
      <c r="D181" s="168"/>
      <c r="E181" s="171"/>
      <c r="F181" s="168"/>
      <c r="G181" s="164"/>
      <c r="H181" s="164"/>
      <c r="I181" s="164"/>
      <c r="J181" s="163"/>
    </row>
    <row r="182" ht="15" spans="1:10">
      <c r="A182" s="163"/>
      <c r="B182" s="190" t="s">
        <v>38</v>
      </c>
      <c r="C182" s="162">
        <f>COUNTIF(H164:I177,3)</f>
        <v>6</v>
      </c>
      <c r="D182" s="168"/>
      <c r="E182" s="171"/>
      <c r="F182" s="168"/>
      <c r="G182" s="164"/>
      <c r="H182" s="164"/>
      <c r="I182" s="164"/>
      <c r="J182" s="163"/>
    </row>
    <row r="183" ht="15" spans="1:10">
      <c r="A183" s="163"/>
      <c r="B183" s="164"/>
      <c r="C183" s="164"/>
      <c r="D183" s="168" t="s">
        <v>72</v>
      </c>
      <c r="E183" s="171"/>
      <c r="F183" s="168"/>
      <c r="G183" s="164"/>
      <c r="H183" s="164"/>
      <c r="I183" s="164"/>
      <c r="J183" s="163"/>
    </row>
    <row r="184" ht="15" spans="1:10">
      <c r="A184" s="163"/>
      <c r="B184" s="164"/>
      <c r="C184" s="164"/>
      <c r="D184" s="168" t="s">
        <v>73</v>
      </c>
      <c r="E184" s="171"/>
      <c r="F184" s="168"/>
      <c r="G184" s="164"/>
      <c r="H184" s="164"/>
      <c r="I184" s="164"/>
      <c r="J184" s="163"/>
    </row>
    <row r="185" ht="14.5" spans="1:10">
      <c r="A185" s="157"/>
      <c r="B185" s="160"/>
      <c r="C185" s="160"/>
      <c r="D185" s="160"/>
      <c r="E185" s="172"/>
      <c r="F185" s="160"/>
      <c r="G185" s="160"/>
      <c r="H185" s="160"/>
      <c r="I185" s="160"/>
      <c r="J185" s="157"/>
    </row>
    <row r="186" ht="15.75" customHeight="1" spans="1:10">
      <c r="A186" s="141" t="s">
        <v>94</v>
      </c>
      <c r="B186" s="141"/>
      <c r="C186" s="141"/>
      <c r="D186" s="141"/>
      <c r="E186" s="142"/>
      <c r="F186" s="141"/>
      <c r="G186" s="141"/>
      <c r="H186" s="141"/>
      <c r="I186" s="141"/>
      <c r="J186" s="157"/>
    </row>
    <row r="187" ht="15.75" customHeight="1" spans="1:10">
      <c r="A187" s="141" t="s">
        <v>95</v>
      </c>
      <c r="B187" s="141"/>
      <c r="C187" s="141"/>
      <c r="D187" s="141"/>
      <c r="E187" s="142"/>
      <c r="F187" s="141"/>
      <c r="G187" s="141"/>
      <c r="H187" s="141"/>
      <c r="I187" s="141"/>
      <c r="J187" s="157"/>
    </row>
    <row r="188" ht="15.25" spans="1:10">
      <c r="A188" s="143" t="s">
        <v>2</v>
      </c>
      <c r="B188" s="144"/>
      <c r="C188" s="145"/>
      <c r="D188" s="145"/>
      <c r="E188" s="182"/>
      <c r="F188" s="145"/>
      <c r="G188" s="145"/>
      <c r="H188" s="174" t="s">
        <v>96</v>
      </c>
      <c r="I188" s="174"/>
      <c r="J188" s="157"/>
    </row>
    <row r="189" ht="15.25" spans="1:10">
      <c r="A189" s="147" t="s">
        <v>6</v>
      </c>
      <c r="B189" s="148" t="s">
        <v>7</v>
      </c>
      <c r="C189" s="149" t="s">
        <v>8</v>
      </c>
      <c r="D189" s="150"/>
      <c r="E189" s="151" t="s">
        <v>9</v>
      </c>
      <c r="F189" s="149" t="s">
        <v>10</v>
      </c>
      <c r="G189" s="183"/>
      <c r="H189" s="176" t="s">
        <v>11</v>
      </c>
      <c r="I189" s="176"/>
      <c r="J189" s="157"/>
    </row>
    <row r="190" ht="15.25" spans="1:10">
      <c r="A190" s="152">
        <v>1</v>
      </c>
      <c r="B190" s="153">
        <v>6</v>
      </c>
      <c r="C190" s="154" t="s">
        <v>97</v>
      </c>
      <c r="D190" s="155"/>
      <c r="E190" s="156" t="s">
        <v>80</v>
      </c>
      <c r="F190" s="154" t="s">
        <v>98</v>
      </c>
      <c r="G190" s="197"/>
      <c r="H190" s="178">
        <v>4</v>
      </c>
      <c r="I190" s="178"/>
      <c r="J190" s="157"/>
    </row>
    <row r="191" ht="15.25" spans="1:10">
      <c r="A191" s="152">
        <v>2</v>
      </c>
      <c r="B191" s="153">
        <v>6</v>
      </c>
      <c r="C191" s="154" t="s">
        <v>97</v>
      </c>
      <c r="D191" s="155"/>
      <c r="E191" s="156" t="s">
        <v>81</v>
      </c>
      <c r="F191" s="154" t="s">
        <v>98</v>
      </c>
      <c r="G191" s="197"/>
      <c r="H191" s="178">
        <v>5</v>
      </c>
      <c r="I191" s="178"/>
      <c r="J191" s="157"/>
    </row>
    <row r="192" ht="15.25" spans="1:10">
      <c r="A192" s="152">
        <v>3</v>
      </c>
      <c r="B192" s="153">
        <v>6</v>
      </c>
      <c r="C192" s="154" t="s">
        <v>97</v>
      </c>
      <c r="D192" s="155"/>
      <c r="E192" s="156" t="s">
        <v>82</v>
      </c>
      <c r="F192" s="154" t="s">
        <v>98</v>
      </c>
      <c r="G192" s="197"/>
      <c r="H192" s="178">
        <v>4</v>
      </c>
      <c r="I192" s="178"/>
      <c r="J192" s="157"/>
    </row>
    <row r="193" ht="15.25" spans="1:10">
      <c r="A193" s="152">
        <v>4</v>
      </c>
      <c r="B193" s="153">
        <v>6</v>
      </c>
      <c r="C193" s="154" t="s">
        <v>97</v>
      </c>
      <c r="D193" s="155"/>
      <c r="E193" s="156" t="s">
        <v>83</v>
      </c>
      <c r="F193" s="154" t="s">
        <v>98</v>
      </c>
      <c r="G193" s="197"/>
      <c r="H193" s="178">
        <v>3</v>
      </c>
      <c r="I193" s="178"/>
      <c r="J193" s="157"/>
    </row>
    <row r="194" ht="15.25" spans="1:10">
      <c r="A194" s="152">
        <v>5</v>
      </c>
      <c r="B194" s="153">
        <v>6</v>
      </c>
      <c r="C194" s="154" t="s">
        <v>97</v>
      </c>
      <c r="D194" s="155"/>
      <c r="E194" s="156" t="s">
        <v>84</v>
      </c>
      <c r="F194" s="154" t="s">
        <v>98</v>
      </c>
      <c r="G194" s="197"/>
      <c r="H194" s="178">
        <v>4</v>
      </c>
      <c r="I194" s="178"/>
      <c r="J194" s="157"/>
    </row>
    <row r="195" ht="15.25" spans="1:10">
      <c r="A195" s="152">
        <v>6</v>
      </c>
      <c r="B195" s="153">
        <v>6</v>
      </c>
      <c r="C195" s="154" t="s">
        <v>97</v>
      </c>
      <c r="D195" s="155"/>
      <c r="E195" s="156" t="s">
        <v>85</v>
      </c>
      <c r="F195" s="154" t="s">
        <v>98</v>
      </c>
      <c r="G195" s="197"/>
      <c r="H195" s="178">
        <v>3</v>
      </c>
      <c r="I195" s="178"/>
      <c r="J195" s="157"/>
    </row>
    <row r="196" ht="15.25" spans="1:10">
      <c r="A196" s="152">
        <v>7</v>
      </c>
      <c r="B196" s="153">
        <v>6</v>
      </c>
      <c r="C196" s="154" t="s">
        <v>97</v>
      </c>
      <c r="D196" s="155"/>
      <c r="E196" s="156" t="s">
        <v>86</v>
      </c>
      <c r="F196" s="154" t="s">
        <v>98</v>
      </c>
      <c r="G196" s="197"/>
      <c r="H196" s="178">
        <v>4</v>
      </c>
      <c r="I196" s="178"/>
      <c r="J196" s="157"/>
    </row>
    <row r="197" ht="15.25" spans="1:10">
      <c r="A197" s="152">
        <v>8</v>
      </c>
      <c r="B197" s="153">
        <v>6</v>
      </c>
      <c r="C197" s="154" t="s">
        <v>97</v>
      </c>
      <c r="D197" s="155"/>
      <c r="E197" s="156" t="s">
        <v>87</v>
      </c>
      <c r="F197" s="154" t="s">
        <v>98</v>
      </c>
      <c r="G197" s="197"/>
      <c r="H197" s="178">
        <v>5</v>
      </c>
      <c r="I197" s="178"/>
      <c r="J197" s="157"/>
    </row>
    <row r="198" ht="15.25" spans="1:10">
      <c r="A198" s="152">
        <v>9</v>
      </c>
      <c r="B198" s="153">
        <v>6</v>
      </c>
      <c r="C198" s="154" t="s">
        <v>97</v>
      </c>
      <c r="D198" s="155"/>
      <c r="E198" s="156" t="s">
        <v>88</v>
      </c>
      <c r="F198" s="154" t="s">
        <v>98</v>
      </c>
      <c r="G198" s="197"/>
      <c r="H198" s="178">
        <v>4</v>
      </c>
      <c r="I198" s="178"/>
      <c r="J198" s="157"/>
    </row>
    <row r="199" ht="15.25" spans="1:10">
      <c r="A199" s="152">
        <v>10</v>
      </c>
      <c r="B199" s="153">
        <v>6</v>
      </c>
      <c r="C199" s="154" t="s">
        <v>97</v>
      </c>
      <c r="D199" s="155"/>
      <c r="E199" s="156" t="s">
        <v>89</v>
      </c>
      <c r="F199" s="154" t="s">
        <v>98</v>
      </c>
      <c r="G199" s="197"/>
      <c r="H199" s="178">
        <v>5</v>
      </c>
      <c r="I199" s="178"/>
      <c r="J199" s="157"/>
    </row>
    <row r="200" ht="15.25" spans="1:10">
      <c r="A200" s="152">
        <v>11</v>
      </c>
      <c r="B200" s="153">
        <v>6</v>
      </c>
      <c r="C200" s="154" t="s">
        <v>97</v>
      </c>
      <c r="D200" s="155"/>
      <c r="E200" s="156" t="s">
        <v>90</v>
      </c>
      <c r="F200" s="154" t="s">
        <v>98</v>
      </c>
      <c r="G200" s="197"/>
      <c r="H200" s="178">
        <v>3</v>
      </c>
      <c r="I200" s="178"/>
      <c r="J200" s="157"/>
    </row>
    <row r="201" ht="15.25" spans="1:10">
      <c r="A201" s="152">
        <v>12</v>
      </c>
      <c r="B201" s="153">
        <v>6</v>
      </c>
      <c r="C201" s="154" t="s">
        <v>97</v>
      </c>
      <c r="D201" s="155"/>
      <c r="E201" s="156" t="s">
        <v>91</v>
      </c>
      <c r="F201" s="154" t="s">
        <v>98</v>
      </c>
      <c r="G201" s="197"/>
      <c r="H201" s="178">
        <v>3</v>
      </c>
      <c r="I201" s="178"/>
      <c r="J201" s="157"/>
    </row>
    <row r="202" ht="15.25" spans="1:10">
      <c r="A202" s="152">
        <v>13</v>
      </c>
      <c r="B202" s="153">
        <v>6</v>
      </c>
      <c r="C202" s="154" t="s">
        <v>97</v>
      </c>
      <c r="D202" s="155"/>
      <c r="E202" s="156" t="s">
        <v>92</v>
      </c>
      <c r="F202" s="154" t="s">
        <v>98</v>
      </c>
      <c r="G202" s="197"/>
      <c r="H202" s="178">
        <v>4</v>
      </c>
      <c r="I202" s="178"/>
      <c r="J202" s="157"/>
    </row>
    <row r="203" ht="15.25" spans="1:10">
      <c r="A203" s="152">
        <v>14</v>
      </c>
      <c r="B203" s="153">
        <v>6</v>
      </c>
      <c r="C203" s="154" t="s">
        <v>97</v>
      </c>
      <c r="D203" s="155"/>
      <c r="E203" s="156" t="s">
        <v>93</v>
      </c>
      <c r="F203" s="154" t="s">
        <v>98</v>
      </c>
      <c r="G203" s="197"/>
      <c r="H203" s="178">
        <v>4</v>
      </c>
      <c r="I203" s="178"/>
      <c r="J203" s="157"/>
    </row>
    <row r="204" ht="14.5" spans="1:10">
      <c r="A204" s="157"/>
      <c r="B204" s="158"/>
      <c r="C204" s="158"/>
      <c r="D204" s="158"/>
      <c r="E204" s="159"/>
      <c r="F204" s="158"/>
      <c r="G204" s="158"/>
      <c r="H204" s="160"/>
      <c r="I204" s="160"/>
      <c r="J204" s="157"/>
    </row>
    <row r="205" ht="14.5" spans="1:10">
      <c r="A205" s="157"/>
      <c r="B205" s="160"/>
      <c r="C205" s="160"/>
      <c r="D205" s="160"/>
      <c r="E205" s="172"/>
      <c r="F205" s="160"/>
      <c r="G205" s="160"/>
      <c r="H205" s="160"/>
      <c r="I205" s="160"/>
      <c r="J205" s="157"/>
    </row>
    <row r="206" ht="15" spans="1:10">
      <c r="A206" s="163"/>
      <c r="B206" s="161" t="s">
        <v>36</v>
      </c>
      <c r="C206" s="162">
        <f>COUNTIF(H190:I203,5)</f>
        <v>3</v>
      </c>
      <c r="D206" s="168"/>
      <c r="E206" s="171"/>
      <c r="F206" s="168"/>
      <c r="G206" s="164"/>
      <c r="H206" s="164"/>
      <c r="I206" s="164"/>
      <c r="J206" s="163"/>
    </row>
    <row r="207" ht="15" spans="1:10">
      <c r="A207" s="163"/>
      <c r="B207" s="165" t="s">
        <v>37</v>
      </c>
      <c r="C207" s="162">
        <f>COUNTIF(H190:I203,4)</f>
        <v>7</v>
      </c>
      <c r="D207" s="168"/>
      <c r="E207" s="171"/>
      <c r="F207" s="168"/>
      <c r="G207" s="164"/>
      <c r="H207" s="164"/>
      <c r="I207" s="164"/>
      <c r="J207" s="163"/>
    </row>
    <row r="208" ht="15" spans="1:10">
      <c r="A208" s="163"/>
      <c r="B208" s="190" t="s">
        <v>38</v>
      </c>
      <c r="C208" s="162">
        <f>COUNTIF(H190:I203,3)</f>
        <v>4</v>
      </c>
      <c r="D208" s="168"/>
      <c r="E208" s="171"/>
      <c r="F208" s="168"/>
      <c r="G208" s="164"/>
      <c r="H208" s="164"/>
      <c r="I208" s="164"/>
      <c r="J208" s="163"/>
    </row>
    <row r="209" ht="15" spans="1:10">
      <c r="A209" s="163"/>
      <c r="B209" s="164"/>
      <c r="C209" s="164"/>
      <c r="D209" s="168" t="s">
        <v>72</v>
      </c>
      <c r="E209" s="171"/>
      <c r="F209" s="168"/>
      <c r="G209" s="164"/>
      <c r="H209" s="164"/>
      <c r="I209" s="164"/>
      <c r="J209" s="163"/>
    </row>
    <row r="210" ht="15" spans="1:10">
      <c r="A210" s="163"/>
      <c r="B210" s="164"/>
      <c r="C210" s="164"/>
      <c r="D210" s="168" t="s">
        <v>73</v>
      </c>
      <c r="E210" s="171"/>
      <c r="F210" s="168"/>
      <c r="G210" s="164"/>
      <c r="H210" s="164"/>
      <c r="I210" s="164"/>
      <c r="J210" s="163"/>
    </row>
    <row r="211" ht="14.5" spans="1:10">
      <c r="A211" s="157"/>
      <c r="B211" s="160"/>
      <c r="C211" s="160"/>
      <c r="D211" s="160"/>
      <c r="E211" s="172"/>
      <c r="F211" s="160"/>
      <c r="G211" s="160"/>
      <c r="H211" s="160"/>
      <c r="I211" s="160"/>
      <c r="J211" s="157"/>
    </row>
    <row r="212" ht="14.5" spans="1:10">
      <c r="A212" s="191"/>
      <c r="B212" s="192"/>
      <c r="C212" s="192"/>
      <c r="D212" s="192"/>
      <c r="E212" s="193"/>
      <c r="F212" s="192"/>
      <c r="G212" s="192"/>
      <c r="H212" s="192"/>
      <c r="I212" s="192"/>
      <c r="J212" s="194"/>
    </row>
    <row r="214" ht="15.75" customHeight="1" spans="1:10">
      <c r="A214" s="141" t="s">
        <v>94</v>
      </c>
      <c r="B214" s="141"/>
      <c r="C214" s="141"/>
      <c r="D214" s="141"/>
      <c r="E214" s="142"/>
      <c r="F214" s="141"/>
      <c r="G214" s="141"/>
      <c r="H214" s="141"/>
      <c r="I214" s="141"/>
      <c r="J214" s="157"/>
    </row>
    <row r="215" ht="15.75" customHeight="1" spans="1:10">
      <c r="A215" s="141" t="s">
        <v>99</v>
      </c>
      <c r="B215" s="141"/>
      <c r="C215" s="141"/>
      <c r="D215" s="141"/>
      <c r="E215" s="142"/>
      <c r="F215" s="141"/>
      <c r="G215" s="141"/>
      <c r="H215" s="141"/>
      <c r="I215" s="141"/>
      <c r="J215" s="157"/>
    </row>
    <row r="216" ht="15.25" spans="1:10">
      <c r="A216" s="143" t="s">
        <v>2</v>
      </c>
      <c r="B216" s="144"/>
      <c r="C216" s="145"/>
      <c r="D216" s="145"/>
      <c r="E216" s="182"/>
      <c r="F216" s="145"/>
      <c r="G216" s="145"/>
      <c r="H216" s="174" t="s">
        <v>96</v>
      </c>
      <c r="I216" s="174"/>
      <c r="J216" s="157"/>
    </row>
    <row r="217" ht="15.25" spans="1:10">
      <c r="A217" s="147" t="s">
        <v>6</v>
      </c>
      <c r="B217" s="148" t="s">
        <v>7</v>
      </c>
      <c r="C217" s="149" t="s">
        <v>8</v>
      </c>
      <c r="D217" s="150"/>
      <c r="E217" s="151" t="s">
        <v>9</v>
      </c>
      <c r="F217" s="149" t="s">
        <v>10</v>
      </c>
      <c r="G217" s="183"/>
      <c r="H217" s="176" t="s">
        <v>11</v>
      </c>
      <c r="I217" s="176"/>
      <c r="J217" s="160"/>
    </row>
    <row r="218" ht="15.25" spans="1:10">
      <c r="A218" s="152">
        <v>1</v>
      </c>
      <c r="B218" s="153">
        <v>6</v>
      </c>
      <c r="C218" s="154" t="s">
        <v>97</v>
      </c>
      <c r="D218" s="155"/>
      <c r="E218" s="156" t="s">
        <v>80</v>
      </c>
      <c r="F218" s="198" t="s">
        <v>100</v>
      </c>
      <c r="G218" s="199"/>
      <c r="H218" s="178">
        <v>3</v>
      </c>
      <c r="I218" s="178"/>
      <c r="J218" s="160"/>
    </row>
    <row r="219" ht="15.25" spans="1:10">
      <c r="A219" s="152">
        <v>2</v>
      </c>
      <c r="B219" s="153">
        <v>6</v>
      </c>
      <c r="C219" s="200" t="s">
        <v>101</v>
      </c>
      <c r="D219" s="201"/>
      <c r="E219" s="156" t="s">
        <v>81</v>
      </c>
      <c r="F219" s="198" t="s">
        <v>100</v>
      </c>
      <c r="G219" s="199"/>
      <c r="H219" s="178">
        <v>5</v>
      </c>
      <c r="I219" s="178"/>
      <c r="J219" s="160"/>
    </row>
    <row r="220" ht="15.25" spans="1:10">
      <c r="A220" s="152">
        <v>3</v>
      </c>
      <c r="B220" s="153">
        <v>6</v>
      </c>
      <c r="C220" s="200" t="s">
        <v>101</v>
      </c>
      <c r="D220" s="201"/>
      <c r="E220" s="156" t="s">
        <v>82</v>
      </c>
      <c r="F220" s="198" t="s">
        <v>100</v>
      </c>
      <c r="G220" s="199"/>
      <c r="H220" s="178">
        <v>3</v>
      </c>
      <c r="I220" s="178"/>
      <c r="J220" s="160"/>
    </row>
    <row r="221" ht="15.25" spans="1:10">
      <c r="A221" s="152">
        <v>4</v>
      </c>
      <c r="B221" s="153">
        <v>6</v>
      </c>
      <c r="C221" s="200" t="s">
        <v>101</v>
      </c>
      <c r="D221" s="201"/>
      <c r="E221" s="156" t="s">
        <v>83</v>
      </c>
      <c r="F221" s="198" t="s">
        <v>100</v>
      </c>
      <c r="G221" s="199"/>
      <c r="H221" s="178">
        <v>4</v>
      </c>
      <c r="I221" s="178"/>
      <c r="J221" s="160"/>
    </row>
    <row r="222" ht="15.25" spans="1:10">
      <c r="A222" s="152">
        <v>5</v>
      </c>
      <c r="B222" s="153">
        <v>6</v>
      </c>
      <c r="C222" s="200" t="s">
        <v>101</v>
      </c>
      <c r="D222" s="201"/>
      <c r="E222" s="156" t="s">
        <v>84</v>
      </c>
      <c r="F222" s="198" t="s">
        <v>100</v>
      </c>
      <c r="G222" s="199"/>
      <c r="H222" s="178">
        <v>3</v>
      </c>
      <c r="I222" s="178"/>
      <c r="J222" s="160"/>
    </row>
    <row r="223" ht="15.25" spans="1:10">
      <c r="A223" s="152">
        <v>6</v>
      </c>
      <c r="B223" s="153">
        <v>6</v>
      </c>
      <c r="C223" s="200" t="s">
        <v>101</v>
      </c>
      <c r="D223" s="201"/>
      <c r="E223" s="156" t="s">
        <v>85</v>
      </c>
      <c r="F223" s="198" t="s">
        <v>100</v>
      </c>
      <c r="G223" s="199"/>
      <c r="H223" s="178">
        <v>4</v>
      </c>
      <c r="I223" s="178"/>
      <c r="J223" s="160"/>
    </row>
    <row r="224" ht="15.25" spans="1:10">
      <c r="A224" s="152">
        <v>7</v>
      </c>
      <c r="B224" s="153">
        <v>6</v>
      </c>
      <c r="C224" s="200" t="s">
        <v>101</v>
      </c>
      <c r="D224" s="201"/>
      <c r="E224" s="156" t="s">
        <v>86</v>
      </c>
      <c r="F224" s="198" t="s">
        <v>100</v>
      </c>
      <c r="G224" s="199"/>
      <c r="H224" s="178">
        <v>5</v>
      </c>
      <c r="I224" s="178"/>
      <c r="J224" s="160"/>
    </row>
    <row r="225" ht="15.25" spans="1:10">
      <c r="A225" s="152">
        <v>8</v>
      </c>
      <c r="B225" s="153">
        <v>6</v>
      </c>
      <c r="C225" s="200" t="s">
        <v>101</v>
      </c>
      <c r="D225" s="201"/>
      <c r="E225" s="156" t="s">
        <v>87</v>
      </c>
      <c r="F225" s="198" t="s">
        <v>100</v>
      </c>
      <c r="G225" s="199"/>
      <c r="H225" s="178">
        <v>4</v>
      </c>
      <c r="I225" s="178"/>
      <c r="J225" s="160"/>
    </row>
    <row r="226" ht="15.25" spans="1:10">
      <c r="A226" s="152">
        <v>9</v>
      </c>
      <c r="B226" s="153">
        <v>6</v>
      </c>
      <c r="C226" s="200" t="s">
        <v>101</v>
      </c>
      <c r="D226" s="201"/>
      <c r="E226" s="156" t="s">
        <v>88</v>
      </c>
      <c r="F226" s="198" t="s">
        <v>100</v>
      </c>
      <c r="G226" s="199"/>
      <c r="H226" s="178">
        <v>3</v>
      </c>
      <c r="I226" s="178"/>
      <c r="J226" s="160"/>
    </row>
    <row r="227" ht="15.25" spans="1:10">
      <c r="A227" s="152">
        <v>10</v>
      </c>
      <c r="B227" s="153">
        <v>6</v>
      </c>
      <c r="C227" s="200" t="s">
        <v>101</v>
      </c>
      <c r="D227" s="201"/>
      <c r="E227" s="156" t="s">
        <v>89</v>
      </c>
      <c r="F227" s="198" t="s">
        <v>100</v>
      </c>
      <c r="G227" s="199"/>
      <c r="H227" s="178">
        <v>5</v>
      </c>
      <c r="I227" s="178"/>
      <c r="J227" s="160"/>
    </row>
    <row r="228" ht="15.25" spans="1:10">
      <c r="A228" s="152">
        <v>11</v>
      </c>
      <c r="B228" s="153">
        <v>6</v>
      </c>
      <c r="C228" s="200" t="s">
        <v>101</v>
      </c>
      <c r="D228" s="201"/>
      <c r="E228" s="156" t="s">
        <v>90</v>
      </c>
      <c r="F228" s="198" t="s">
        <v>100</v>
      </c>
      <c r="G228" s="199"/>
      <c r="H228" s="178">
        <v>4</v>
      </c>
      <c r="I228" s="178"/>
      <c r="J228" s="160"/>
    </row>
    <row r="229" ht="15.25" spans="1:10">
      <c r="A229" s="152">
        <v>12</v>
      </c>
      <c r="B229" s="153">
        <v>6</v>
      </c>
      <c r="C229" s="200" t="s">
        <v>101</v>
      </c>
      <c r="D229" s="201"/>
      <c r="E229" s="156" t="s">
        <v>91</v>
      </c>
      <c r="F229" s="198" t="s">
        <v>100</v>
      </c>
      <c r="G229" s="199"/>
      <c r="H229" s="178">
        <v>5</v>
      </c>
      <c r="I229" s="178"/>
      <c r="J229" s="160"/>
    </row>
    <row r="230" ht="15.25" spans="1:10">
      <c r="A230" s="152">
        <v>13</v>
      </c>
      <c r="B230" s="153">
        <v>6</v>
      </c>
      <c r="C230" s="200" t="s">
        <v>101</v>
      </c>
      <c r="D230" s="201"/>
      <c r="E230" s="156" t="s">
        <v>92</v>
      </c>
      <c r="F230" s="198" t="s">
        <v>100</v>
      </c>
      <c r="G230" s="199"/>
      <c r="H230" s="178">
        <v>4</v>
      </c>
      <c r="I230" s="178"/>
      <c r="J230" s="160"/>
    </row>
    <row r="231" ht="15.25" spans="1:10">
      <c r="A231" s="152">
        <v>14</v>
      </c>
      <c r="B231" s="153">
        <v>6</v>
      </c>
      <c r="C231" s="200" t="s">
        <v>101</v>
      </c>
      <c r="D231" s="201"/>
      <c r="E231" s="156" t="s">
        <v>93</v>
      </c>
      <c r="F231" s="198" t="s">
        <v>100</v>
      </c>
      <c r="G231" s="199"/>
      <c r="H231" s="178">
        <v>4</v>
      </c>
      <c r="I231" s="178"/>
      <c r="J231" s="160"/>
    </row>
    <row r="232" ht="14.5" spans="1:10">
      <c r="A232" s="157"/>
      <c r="B232" s="158"/>
      <c r="C232" s="158"/>
      <c r="D232" s="158"/>
      <c r="E232" s="159"/>
      <c r="F232" s="158"/>
      <c r="G232" s="158"/>
      <c r="H232" s="160"/>
      <c r="I232" s="160"/>
      <c r="J232" s="157"/>
    </row>
    <row r="233" ht="14.5" spans="1:10">
      <c r="A233" s="157"/>
      <c r="B233" s="161" t="s">
        <v>36</v>
      </c>
      <c r="C233" s="162">
        <f>COUNTIF(H218:I231,5)</f>
        <v>4</v>
      </c>
      <c r="D233" s="160"/>
      <c r="E233" s="172"/>
      <c r="F233" s="160"/>
      <c r="G233" s="160"/>
      <c r="H233" s="160"/>
      <c r="I233" s="160"/>
      <c r="J233" s="157"/>
    </row>
    <row r="234" ht="14.5" spans="1:10">
      <c r="A234" s="157"/>
      <c r="B234" s="165" t="s">
        <v>37</v>
      </c>
      <c r="C234" s="162">
        <f>COUNTIF(H218:I231,4)</f>
        <v>6</v>
      </c>
      <c r="D234" s="160"/>
      <c r="E234" s="172"/>
      <c r="F234" s="160"/>
      <c r="G234" s="160"/>
      <c r="H234" s="160"/>
      <c r="I234" s="160"/>
      <c r="J234" s="157"/>
    </row>
    <row r="235" ht="14.5" spans="1:10">
      <c r="A235" s="157"/>
      <c r="B235" s="190" t="s">
        <v>38</v>
      </c>
      <c r="C235" s="162">
        <f>COUNTIF(H218:I231,3)</f>
        <v>4</v>
      </c>
      <c r="D235" s="160"/>
      <c r="E235" s="172"/>
      <c r="F235" s="160"/>
      <c r="G235" s="160"/>
      <c r="H235" s="160"/>
      <c r="I235" s="160"/>
      <c r="J235" s="157"/>
    </row>
    <row r="236" ht="14.5" spans="1:10">
      <c r="A236" s="157"/>
      <c r="B236" s="160"/>
      <c r="C236" s="160"/>
      <c r="D236" s="160"/>
      <c r="E236" s="172"/>
      <c r="F236" s="160"/>
      <c r="G236" s="160"/>
      <c r="H236" s="160"/>
      <c r="I236" s="160"/>
      <c r="J236" s="157"/>
    </row>
    <row r="237" ht="15" spans="1:10">
      <c r="A237" s="163"/>
      <c r="B237" s="164"/>
      <c r="C237" s="164"/>
      <c r="D237" s="168" t="s">
        <v>72</v>
      </c>
      <c r="E237" s="171"/>
      <c r="F237" s="168"/>
      <c r="G237" s="164"/>
      <c r="H237" s="164"/>
      <c r="I237" s="164"/>
      <c r="J237" s="163"/>
    </row>
    <row r="238" ht="15" spans="1:10">
      <c r="A238" s="163"/>
      <c r="B238" s="164"/>
      <c r="C238" s="164"/>
      <c r="D238" s="168" t="s">
        <v>73</v>
      </c>
      <c r="E238" s="171"/>
      <c r="F238" s="168"/>
      <c r="G238" s="164"/>
      <c r="H238" s="164"/>
      <c r="I238" s="164"/>
      <c r="J238" s="163"/>
    </row>
    <row r="239" ht="14.5" spans="1:10">
      <c r="A239" s="157"/>
      <c r="B239" s="160"/>
      <c r="C239" s="160"/>
      <c r="D239" s="160"/>
      <c r="E239" s="172"/>
      <c r="F239" s="160"/>
      <c r="G239" s="160"/>
      <c r="H239" s="160"/>
      <c r="I239" s="160"/>
      <c r="J239" s="157"/>
    </row>
    <row r="240" ht="15.75" customHeight="1" spans="1:11">
      <c r="A240" s="141" t="s">
        <v>0</v>
      </c>
      <c r="B240" s="141"/>
      <c r="C240" s="141"/>
      <c r="D240" s="141"/>
      <c r="E240" s="142"/>
      <c r="F240" s="141"/>
      <c r="G240" s="141"/>
      <c r="H240" s="141"/>
      <c r="I240" s="141"/>
      <c r="J240" s="157"/>
      <c r="K240" s="194"/>
    </row>
    <row r="241" ht="15.75" customHeight="1" spans="1:11">
      <c r="A241" s="141" t="s">
        <v>102</v>
      </c>
      <c r="B241" s="141"/>
      <c r="C241" s="141"/>
      <c r="D241" s="141"/>
      <c r="E241" s="142"/>
      <c r="F241" s="141"/>
      <c r="G241" s="141"/>
      <c r="H241" s="141"/>
      <c r="I241" s="141"/>
      <c r="J241" s="157"/>
      <c r="K241" s="194"/>
    </row>
    <row r="242" ht="15.25" spans="1:11">
      <c r="A242" s="143" t="s">
        <v>2</v>
      </c>
      <c r="B242" s="144"/>
      <c r="C242" s="145"/>
      <c r="D242" s="145"/>
      <c r="E242" s="182"/>
      <c r="F242" s="145"/>
      <c r="G242" s="145"/>
      <c r="H242" s="144" t="s">
        <v>103</v>
      </c>
      <c r="I242" s="144"/>
      <c r="J242" s="157"/>
      <c r="K242" s="194"/>
    </row>
    <row r="243" ht="15.25" spans="1:11">
      <c r="A243" s="147" t="s">
        <v>6</v>
      </c>
      <c r="B243" s="148" t="s">
        <v>7</v>
      </c>
      <c r="C243" s="149" t="s">
        <v>8</v>
      </c>
      <c r="D243" s="150"/>
      <c r="E243" s="151" t="s">
        <v>9</v>
      </c>
      <c r="F243" s="149" t="s">
        <v>10</v>
      </c>
      <c r="G243" s="150"/>
      <c r="H243" s="149" t="s">
        <v>11</v>
      </c>
      <c r="I243" s="150"/>
      <c r="J243" s="157"/>
      <c r="K243" s="194"/>
    </row>
    <row r="244" ht="16.25" spans="1:11">
      <c r="A244" s="152">
        <v>1</v>
      </c>
      <c r="B244" s="153">
        <v>7</v>
      </c>
      <c r="C244" s="154" t="s">
        <v>75</v>
      </c>
      <c r="D244" s="155"/>
      <c r="E244" s="156" t="s">
        <v>104</v>
      </c>
      <c r="F244" s="186" t="s">
        <v>76</v>
      </c>
      <c r="G244" s="187"/>
      <c r="H244" s="154">
        <v>5</v>
      </c>
      <c r="I244" s="155"/>
      <c r="J244" s="157"/>
      <c r="K244" s="194"/>
    </row>
    <row r="245" ht="16.25" spans="1:11">
      <c r="A245" s="152">
        <v>2</v>
      </c>
      <c r="B245" s="153">
        <v>7</v>
      </c>
      <c r="C245" s="154" t="s">
        <v>75</v>
      </c>
      <c r="D245" s="155"/>
      <c r="E245" s="156" t="s">
        <v>105</v>
      </c>
      <c r="F245" s="186" t="s">
        <v>76</v>
      </c>
      <c r="G245" s="187"/>
      <c r="H245" s="154">
        <v>4</v>
      </c>
      <c r="I245" s="155"/>
      <c r="J245" s="157"/>
      <c r="K245" s="194"/>
    </row>
    <row r="246" ht="16.25" spans="1:11">
      <c r="A246" s="152">
        <v>3</v>
      </c>
      <c r="B246" s="153">
        <v>7</v>
      </c>
      <c r="C246" s="154" t="s">
        <v>75</v>
      </c>
      <c r="D246" s="155"/>
      <c r="E246" s="156" t="s">
        <v>106</v>
      </c>
      <c r="F246" s="186" t="s">
        <v>76</v>
      </c>
      <c r="G246" s="187"/>
      <c r="H246" s="202"/>
      <c r="I246" s="203"/>
      <c r="J246" s="157"/>
      <c r="K246" s="194"/>
    </row>
    <row r="247" ht="16.25" spans="1:11">
      <c r="A247" s="152">
        <v>4</v>
      </c>
      <c r="B247" s="153">
        <v>7</v>
      </c>
      <c r="C247" s="154" t="s">
        <v>75</v>
      </c>
      <c r="D247" s="155"/>
      <c r="E247" s="156" t="s">
        <v>107</v>
      </c>
      <c r="F247" s="186" t="s">
        <v>76</v>
      </c>
      <c r="G247" s="187"/>
      <c r="H247" s="154">
        <v>4</v>
      </c>
      <c r="I247" s="155"/>
      <c r="J247" s="157"/>
      <c r="K247" s="194"/>
    </row>
    <row r="248" ht="16.25" spans="1:11">
      <c r="A248" s="152">
        <v>5</v>
      </c>
      <c r="B248" s="153">
        <v>7</v>
      </c>
      <c r="C248" s="154" t="s">
        <v>75</v>
      </c>
      <c r="D248" s="155"/>
      <c r="E248" s="156" t="s">
        <v>108</v>
      </c>
      <c r="F248" s="186" t="s">
        <v>76</v>
      </c>
      <c r="G248" s="187"/>
      <c r="H248" s="154">
        <v>5</v>
      </c>
      <c r="I248" s="155"/>
      <c r="J248" s="157"/>
      <c r="K248" s="194"/>
    </row>
    <row r="249" ht="16.25" spans="1:11">
      <c r="A249" s="152">
        <v>6</v>
      </c>
      <c r="B249" s="153">
        <v>7</v>
      </c>
      <c r="C249" s="154" t="s">
        <v>75</v>
      </c>
      <c r="D249" s="155"/>
      <c r="E249" s="156" t="s">
        <v>109</v>
      </c>
      <c r="F249" s="186" t="s">
        <v>76</v>
      </c>
      <c r="G249" s="187"/>
      <c r="H249" s="154">
        <v>4</v>
      </c>
      <c r="I249" s="155"/>
      <c r="J249" s="157"/>
      <c r="K249" s="194"/>
    </row>
    <row r="250" ht="16.25" spans="1:11">
      <c r="A250" s="152">
        <v>7</v>
      </c>
      <c r="B250" s="153">
        <v>7</v>
      </c>
      <c r="C250" s="154" t="s">
        <v>75</v>
      </c>
      <c r="D250" s="155"/>
      <c r="E250" s="156" t="s">
        <v>110</v>
      </c>
      <c r="F250" s="186" t="s">
        <v>76</v>
      </c>
      <c r="G250" s="187"/>
      <c r="H250" s="154">
        <v>5</v>
      </c>
      <c r="I250" s="155"/>
      <c r="J250" s="157"/>
      <c r="K250" s="194"/>
    </row>
    <row r="251" ht="16.25" spans="1:11">
      <c r="A251" s="152">
        <v>8</v>
      </c>
      <c r="B251" s="153">
        <v>7</v>
      </c>
      <c r="C251" s="154" t="s">
        <v>75</v>
      </c>
      <c r="D251" s="155"/>
      <c r="E251" s="156" t="s">
        <v>111</v>
      </c>
      <c r="F251" s="186" t="s">
        <v>76</v>
      </c>
      <c r="G251" s="187"/>
      <c r="H251" s="202"/>
      <c r="I251" s="203"/>
      <c r="J251" s="157"/>
      <c r="K251" s="194"/>
    </row>
    <row r="252" ht="16.25" spans="1:11">
      <c r="A252" s="152">
        <v>9</v>
      </c>
      <c r="B252" s="153">
        <v>7</v>
      </c>
      <c r="C252" s="154" t="s">
        <v>75</v>
      </c>
      <c r="D252" s="155"/>
      <c r="E252" s="156" t="s">
        <v>112</v>
      </c>
      <c r="F252" s="186" t="s">
        <v>76</v>
      </c>
      <c r="G252" s="187"/>
      <c r="H252" s="154">
        <v>4</v>
      </c>
      <c r="I252" s="155"/>
      <c r="J252" s="157"/>
      <c r="K252" s="194"/>
    </row>
    <row r="253" ht="16.25" spans="1:11">
      <c r="A253" s="152">
        <v>10</v>
      </c>
      <c r="B253" s="153">
        <v>7</v>
      </c>
      <c r="C253" s="154" t="s">
        <v>75</v>
      </c>
      <c r="D253" s="155"/>
      <c r="E253" s="156" t="s">
        <v>113</v>
      </c>
      <c r="F253" s="186" t="s">
        <v>76</v>
      </c>
      <c r="G253" s="187"/>
      <c r="H253" s="154">
        <v>3</v>
      </c>
      <c r="I253" s="155"/>
      <c r="J253" s="157"/>
      <c r="K253" s="194"/>
    </row>
    <row r="254" ht="16.25" spans="1:11">
      <c r="A254" s="152">
        <v>11</v>
      </c>
      <c r="B254" s="153">
        <v>7</v>
      </c>
      <c r="C254" s="154" t="s">
        <v>75</v>
      </c>
      <c r="D254" s="155"/>
      <c r="E254" s="156" t="s">
        <v>114</v>
      </c>
      <c r="F254" s="186" t="s">
        <v>76</v>
      </c>
      <c r="G254" s="187"/>
      <c r="H254" s="154">
        <v>3</v>
      </c>
      <c r="I254" s="155"/>
      <c r="J254" s="157"/>
      <c r="K254" s="194"/>
    </row>
    <row r="255" ht="16.25" spans="1:11">
      <c r="A255" s="152">
        <v>12</v>
      </c>
      <c r="B255" s="153">
        <v>7</v>
      </c>
      <c r="C255" s="154" t="s">
        <v>75</v>
      </c>
      <c r="D255" s="155"/>
      <c r="E255" s="156" t="s">
        <v>115</v>
      </c>
      <c r="F255" s="186" t="s">
        <v>76</v>
      </c>
      <c r="G255" s="187"/>
      <c r="H255" s="154">
        <v>5</v>
      </c>
      <c r="I255" s="181"/>
      <c r="J255" s="157"/>
      <c r="K255" s="194"/>
    </row>
    <row r="256" ht="16.25" spans="1:11">
      <c r="A256" s="152">
        <v>13</v>
      </c>
      <c r="B256" s="153">
        <v>7</v>
      </c>
      <c r="C256" s="154" t="s">
        <v>75</v>
      </c>
      <c r="D256" s="155"/>
      <c r="E256" s="156" t="s">
        <v>116</v>
      </c>
      <c r="F256" s="186" t="s">
        <v>76</v>
      </c>
      <c r="G256" s="187"/>
      <c r="H256" s="154">
        <v>3</v>
      </c>
      <c r="I256" s="181"/>
      <c r="J256" s="157"/>
      <c r="K256" s="194"/>
    </row>
    <row r="257" ht="16.25" spans="1:11">
      <c r="A257" s="152">
        <v>14</v>
      </c>
      <c r="B257" s="153">
        <v>7</v>
      </c>
      <c r="C257" s="154" t="s">
        <v>75</v>
      </c>
      <c r="D257" s="155"/>
      <c r="E257" s="156" t="s">
        <v>117</v>
      </c>
      <c r="F257" s="186" t="s">
        <v>76</v>
      </c>
      <c r="G257" s="187"/>
      <c r="H257" s="154">
        <v>5</v>
      </c>
      <c r="I257" s="181"/>
      <c r="J257" s="157"/>
      <c r="K257" s="194"/>
    </row>
    <row r="258" ht="16.25" spans="1:11">
      <c r="A258" s="152">
        <v>15</v>
      </c>
      <c r="B258" s="153">
        <v>7</v>
      </c>
      <c r="C258" s="154" t="s">
        <v>75</v>
      </c>
      <c r="D258" s="155"/>
      <c r="E258" s="156" t="s">
        <v>118</v>
      </c>
      <c r="F258" s="186" t="s">
        <v>76</v>
      </c>
      <c r="G258" s="187"/>
      <c r="H258" s="154">
        <v>3</v>
      </c>
      <c r="I258" s="181"/>
      <c r="J258" s="157"/>
      <c r="K258" s="194"/>
    </row>
    <row r="259" ht="16.25" spans="1:11">
      <c r="A259" s="152">
        <v>16</v>
      </c>
      <c r="B259" s="153">
        <v>7</v>
      </c>
      <c r="C259" s="154" t="s">
        <v>75</v>
      </c>
      <c r="D259" s="155"/>
      <c r="E259" s="156" t="s">
        <v>119</v>
      </c>
      <c r="F259" s="186" t="s">
        <v>76</v>
      </c>
      <c r="G259" s="187"/>
      <c r="H259" s="154">
        <v>3</v>
      </c>
      <c r="I259" s="181"/>
      <c r="J259" s="157"/>
      <c r="K259" s="194"/>
    </row>
    <row r="260" ht="16.25" spans="1:11">
      <c r="A260" s="152">
        <v>17</v>
      </c>
      <c r="B260" s="153">
        <v>7</v>
      </c>
      <c r="C260" s="154" t="s">
        <v>75</v>
      </c>
      <c r="D260" s="155"/>
      <c r="E260" s="156" t="s">
        <v>120</v>
      </c>
      <c r="F260" s="186" t="s">
        <v>76</v>
      </c>
      <c r="G260" s="187"/>
      <c r="H260" s="154">
        <v>3</v>
      </c>
      <c r="I260" s="181"/>
      <c r="J260" s="157"/>
      <c r="K260" s="194"/>
    </row>
    <row r="261" ht="16.25" spans="1:11">
      <c r="A261" s="152">
        <v>18</v>
      </c>
      <c r="B261" s="153">
        <v>7</v>
      </c>
      <c r="C261" s="154" t="s">
        <v>75</v>
      </c>
      <c r="D261" s="155"/>
      <c r="E261" s="156" t="s">
        <v>121</v>
      </c>
      <c r="F261" s="186" t="s">
        <v>76</v>
      </c>
      <c r="G261" s="187"/>
      <c r="H261" s="154">
        <v>3</v>
      </c>
      <c r="I261" s="181"/>
      <c r="J261" s="157"/>
      <c r="K261" s="194"/>
    </row>
    <row r="262" ht="16.25" spans="1:11">
      <c r="A262" s="152">
        <v>19</v>
      </c>
      <c r="B262" s="153">
        <v>7</v>
      </c>
      <c r="C262" s="154" t="s">
        <v>75</v>
      </c>
      <c r="D262" s="155"/>
      <c r="E262" s="156" t="s">
        <v>122</v>
      </c>
      <c r="F262" s="186" t="s">
        <v>76</v>
      </c>
      <c r="G262" s="187"/>
      <c r="H262" s="154">
        <v>4</v>
      </c>
      <c r="I262" s="181"/>
      <c r="J262" s="157"/>
      <c r="K262" s="194"/>
    </row>
    <row r="263" ht="16.25" spans="1:11">
      <c r="A263" s="204">
        <v>20</v>
      </c>
      <c r="B263" s="153">
        <v>7</v>
      </c>
      <c r="C263" s="205" t="s">
        <v>75</v>
      </c>
      <c r="D263" s="206"/>
      <c r="E263" s="156" t="s">
        <v>123</v>
      </c>
      <c r="F263" s="207" t="s">
        <v>76</v>
      </c>
      <c r="G263" s="208"/>
      <c r="H263" s="154">
        <v>5</v>
      </c>
      <c r="I263" s="181"/>
      <c r="J263" s="157"/>
      <c r="K263" s="194"/>
    </row>
    <row r="264" ht="16.25" spans="1:11">
      <c r="A264" s="152">
        <v>21</v>
      </c>
      <c r="B264" s="153">
        <v>7</v>
      </c>
      <c r="C264" s="205" t="s">
        <v>75</v>
      </c>
      <c r="D264" s="206"/>
      <c r="E264" s="156" t="s">
        <v>124</v>
      </c>
      <c r="F264" s="207" t="s">
        <v>76</v>
      </c>
      <c r="G264" s="208"/>
      <c r="H264" s="154">
        <v>4</v>
      </c>
      <c r="I264" s="181"/>
      <c r="J264" s="210"/>
      <c r="K264" s="194"/>
    </row>
    <row r="265" ht="16.25" spans="1:11">
      <c r="A265" s="152">
        <v>22</v>
      </c>
      <c r="B265" s="144">
        <v>7</v>
      </c>
      <c r="C265" s="178" t="s">
        <v>75</v>
      </c>
      <c r="D265" s="178"/>
      <c r="E265" s="156" t="s">
        <v>125</v>
      </c>
      <c r="F265" s="209" t="s">
        <v>76</v>
      </c>
      <c r="G265" s="209"/>
      <c r="H265" s="154">
        <v>5</v>
      </c>
      <c r="I265" s="181"/>
      <c r="J265" s="210"/>
      <c r="K265" s="194"/>
    </row>
    <row r="266" ht="15" spans="1:11">
      <c r="A266" s="210"/>
      <c r="B266" s="211"/>
      <c r="C266" s="211"/>
      <c r="D266" s="212"/>
      <c r="E266" s="213"/>
      <c r="F266" s="212"/>
      <c r="G266" s="211"/>
      <c r="H266" s="211"/>
      <c r="I266" s="211"/>
      <c r="J266" s="210"/>
      <c r="K266" s="194"/>
    </row>
    <row r="267" ht="15" spans="1:11">
      <c r="A267" s="210"/>
      <c r="B267" s="161" t="s">
        <v>36</v>
      </c>
      <c r="C267" s="162">
        <f>COUNTIF(H244:I265,5)</f>
        <v>7</v>
      </c>
      <c r="D267" s="212"/>
      <c r="E267" s="213"/>
      <c r="F267" s="212"/>
      <c r="G267" s="211"/>
      <c r="H267" s="211"/>
      <c r="I267" s="211"/>
      <c r="J267" s="210"/>
      <c r="K267" s="194"/>
    </row>
    <row r="268" ht="15" spans="1:11">
      <c r="A268" s="210"/>
      <c r="B268" s="165" t="s">
        <v>37</v>
      </c>
      <c r="C268" s="162">
        <f>COUNTIF(H244:I265,4)</f>
        <v>6</v>
      </c>
      <c r="D268" s="212"/>
      <c r="E268" s="213"/>
      <c r="F268" s="212"/>
      <c r="G268" s="211"/>
      <c r="H268" s="211"/>
      <c r="I268" s="211"/>
      <c r="J268" s="210"/>
      <c r="K268" s="194"/>
    </row>
    <row r="269" ht="15" spans="1:11">
      <c r="A269" s="210"/>
      <c r="B269" s="190" t="s">
        <v>38</v>
      </c>
      <c r="C269" s="162">
        <f>COUNTIF(H244:I265,3)</f>
        <v>7</v>
      </c>
      <c r="D269" s="212"/>
      <c r="E269" s="213"/>
      <c r="F269" s="212"/>
      <c r="G269" s="211"/>
      <c r="H269" s="211"/>
      <c r="I269" s="211"/>
      <c r="J269" s="210"/>
      <c r="K269" s="194"/>
    </row>
    <row r="270" ht="15" spans="1:11">
      <c r="A270" s="163"/>
      <c r="B270" s="164"/>
      <c r="C270" s="164"/>
      <c r="D270" s="168" t="s">
        <v>72</v>
      </c>
      <c r="E270" s="171"/>
      <c r="F270" s="168"/>
      <c r="G270" s="164"/>
      <c r="H270" s="164"/>
      <c r="I270" s="164"/>
      <c r="J270" s="163"/>
      <c r="K270" s="194"/>
    </row>
    <row r="271" ht="15" spans="1:11">
      <c r="A271" s="163"/>
      <c r="B271" s="164"/>
      <c r="C271" s="164"/>
      <c r="D271" s="168" t="s">
        <v>73</v>
      </c>
      <c r="E271" s="171"/>
      <c r="F271" s="168"/>
      <c r="G271" s="164"/>
      <c r="H271" s="164"/>
      <c r="I271" s="164"/>
      <c r="J271" s="163"/>
      <c r="K271" s="194"/>
    </row>
    <row r="272" ht="14.5" spans="1:11">
      <c r="A272" s="157"/>
      <c r="B272" s="160"/>
      <c r="C272" s="160"/>
      <c r="D272" s="160"/>
      <c r="E272" s="172"/>
      <c r="F272" s="160"/>
      <c r="G272" s="160"/>
      <c r="H272" s="160"/>
      <c r="I272" s="160"/>
      <c r="J272" s="157"/>
      <c r="K272" s="194"/>
    </row>
    <row r="273" ht="14.5" spans="1:11">
      <c r="A273" s="191"/>
      <c r="B273" s="192"/>
      <c r="C273" s="192"/>
      <c r="D273" s="192"/>
      <c r="E273" s="193"/>
      <c r="F273" s="192"/>
      <c r="G273" s="192"/>
      <c r="H273" s="192"/>
      <c r="I273" s="192"/>
      <c r="J273" s="194"/>
      <c r="K273" s="194"/>
    </row>
    <row r="274" ht="14.5" spans="1:11">
      <c r="A274" s="191"/>
      <c r="B274" s="192"/>
      <c r="C274" s="192"/>
      <c r="D274" s="192"/>
      <c r="E274" s="193"/>
      <c r="F274" s="192"/>
      <c r="G274" s="192"/>
      <c r="H274" s="192"/>
      <c r="I274" s="192"/>
      <c r="J274" s="194"/>
      <c r="K274" s="194"/>
    </row>
    <row r="275" ht="14.5" spans="1:11">
      <c r="A275" s="191"/>
      <c r="B275" s="192"/>
      <c r="C275" s="192"/>
      <c r="D275" s="192"/>
      <c r="E275" s="193"/>
      <c r="F275" s="192"/>
      <c r="G275" s="192"/>
      <c r="H275" s="192"/>
      <c r="I275" s="192"/>
      <c r="J275" s="194"/>
      <c r="K275" s="194"/>
    </row>
    <row r="276" ht="15.75" customHeight="1" spans="1:11">
      <c r="A276" s="141" t="s">
        <v>0</v>
      </c>
      <c r="B276" s="141"/>
      <c r="C276" s="141"/>
      <c r="D276" s="141"/>
      <c r="E276" s="142"/>
      <c r="F276" s="141"/>
      <c r="G276" s="141"/>
      <c r="H276" s="141"/>
      <c r="I276" s="141"/>
      <c r="J276" s="157"/>
      <c r="K276" s="194"/>
    </row>
    <row r="277" ht="15.75" customHeight="1" spans="1:11">
      <c r="A277" s="141" t="s">
        <v>126</v>
      </c>
      <c r="B277" s="141"/>
      <c r="C277" s="141"/>
      <c r="D277" s="141"/>
      <c r="E277" s="142"/>
      <c r="F277" s="141"/>
      <c r="G277" s="141"/>
      <c r="H277" s="141"/>
      <c r="I277" s="141"/>
      <c r="J277" s="157"/>
      <c r="K277" s="194"/>
    </row>
    <row r="278" ht="15.25" spans="1:11">
      <c r="A278" s="143" t="s">
        <v>2</v>
      </c>
      <c r="B278" s="144"/>
      <c r="C278" s="145"/>
      <c r="D278" s="145"/>
      <c r="E278" s="182"/>
      <c r="F278" s="145"/>
      <c r="G278" s="145"/>
      <c r="H278" s="144" t="s">
        <v>127</v>
      </c>
      <c r="I278" s="144"/>
      <c r="J278" s="157"/>
      <c r="K278" s="194"/>
    </row>
    <row r="279" ht="15.25" spans="1:11">
      <c r="A279" s="147" t="s">
        <v>6</v>
      </c>
      <c r="B279" s="148" t="s">
        <v>7</v>
      </c>
      <c r="C279" s="149" t="s">
        <v>8</v>
      </c>
      <c r="D279" s="150"/>
      <c r="E279" s="151" t="s">
        <v>9</v>
      </c>
      <c r="F279" s="149" t="s">
        <v>10</v>
      </c>
      <c r="G279" s="150"/>
      <c r="H279" s="149" t="s">
        <v>11</v>
      </c>
      <c r="I279" s="150"/>
      <c r="J279" s="157"/>
      <c r="K279" s="194"/>
    </row>
    <row r="280" ht="16.25" spans="1:11">
      <c r="A280" s="152">
        <v>1</v>
      </c>
      <c r="B280" s="153">
        <v>7</v>
      </c>
      <c r="C280" s="154" t="s">
        <v>75</v>
      </c>
      <c r="D280" s="155"/>
      <c r="E280" s="156" t="s">
        <v>104</v>
      </c>
      <c r="F280" s="186" t="s">
        <v>128</v>
      </c>
      <c r="G280" s="187"/>
      <c r="H280" s="154">
        <v>5</v>
      </c>
      <c r="I280" s="155"/>
      <c r="J280" s="157"/>
      <c r="K280" s="194"/>
    </row>
    <row r="281" ht="16.25" spans="1:11">
      <c r="A281" s="152">
        <v>2</v>
      </c>
      <c r="B281" s="153">
        <v>7</v>
      </c>
      <c r="C281" s="154" t="s">
        <v>75</v>
      </c>
      <c r="D281" s="155"/>
      <c r="E281" s="156" t="s">
        <v>105</v>
      </c>
      <c r="F281" s="186" t="s">
        <v>128</v>
      </c>
      <c r="G281" s="187"/>
      <c r="H281" s="154">
        <v>4</v>
      </c>
      <c r="I281" s="155"/>
      <c r="J281" s="157"/>
      <c r="K281" s="194"/>
    </row>
    <row r="282" ht="16.25" spans="1:11">
      <c r="A282" s="152">
        <v>3</v>
      </c>
      <c r="B282" s="153">
        <v>7</v>
      </c>
      <c r="C282" s="154" t="s">
        <v>75</v>
      </c>
      <c r="D282" s="155"/>
      <c r="E282" s="156" t="s">
        <v>106</v>
      </c>
      <c r="F282" s="186" t="s">
        <v>128</v>
      </c>
      <c r="G282" s="187"/>
      <c r="H282" s="202"/>
      <c r="I282" s="203"/>
      <c r="J282" s="157"/>
      <c r="K282" s="194"/>
    </row>
    <row r="283" ht="16.25" spans="1:11">
      <c r="A283" s="152">
        <v>4</v>
      </c>
      <c r="B283" s="153">
        <v>7</v>
      </c>
      <c r="C283" s="154" t="s">
        <v>75</v>
      </c>
      <c r="D283" s="155"/>
      <c r="E283" s="156" t="s">
        <v>107</v>
      </c>
      <c r="F283" s="186" t="s">
        <v>128</v>
      </c>
      <c r="G283" s="187"/>
      <c r="H283" s="154">
        <v>4</v>
      </c>
      <c r="I283" s="155"/>
      <c r="J283" s="157"/>
      <c r="K283" s="194"/>
    </row>
    <row r="284" ht="16.25" spans="1:11">
      <c r="A284" s="152">
        <v>5</v>
      </c>
      <c r="B284" s="153">
        <v>7</v>
      </c>
      <c r="C284" s="154" t="s">
        <v>75</v>
      </c>
      <c r="D284" s="155"/>
      <c r="E284" s="156" t="s">
        <v>108</v>
      </c>
      <c r="F284" s="186" t="s">
        <v>128</v>
      </c>
      <c r="G284" s="187"/>
      <c r="H284" s="154">
        <v>4</v>
      </c>
      <c r="I284" s="155"/>
      <c r="J284" s="157"/>
      <c r="K284" s="194"/>
    </row>
    <row r="285" ht="16.25" spans="1:11">
      <c r="A285" s="152">
        <v>6</v>
      </c>
      <c r="B285" s="153">
        <v>7</v>
      </c>
      <c r="C285" s="154" t="s">
        <v>75</v>
      </c>
      <c r="D285" s="155"/>
      <c r="E285" s="156" t="s">
        <v>109</v>
      </c>
      <c r="F285" s="186" t="s">
        <v>128</v>
      </c>
      <c r="G285" s="187"/>
      <c r="H285" s="154">
        <v>4</v>
      </c>
      <c r="I285" s="155"/>
      <c r="J285" s="157"/>
      <c r="K285" s="194"/>
    </row>
    <row r="286" ht="16.25" spans="1:11">
      <c r="A286" s="152">
        <v>7</v>
      </c>
      <c r="B286" s="153">
        <v>7</v>
      </c>
      <c r="C286" s="154" t="s">
        <v>75</v>
      </c>
      <c r="D286" s="155"/>
      <c r="E286" s="156" t="s">
        <v>110</v>
      </c>
      <c r="F286" s="186" t="s">
        <v>128</v>
      </c>
      <c r="G286" s="187"/>
      <c r="H286" s="154">
        <v>5</v>
      </c>
      <c r="I286" s="155"/>
      <c r="J286" s="157"/>
      <c r="K286" s="194"/>
    </row>
    <row r="287" ht="16.25" spans="1:11">
      <c r="A287" s="152">
        <v>8</v>
      </c>
      <c r="B287" s="153">
        <v>7</v>
      </c>
      <c r="C287" s="154" t="s">
        <v>75</v>
      </c>
      <c r="D287" s="155"/>
      <c r="E287" s="156" t="s">
        <v>111</v>
      </c>
      <c r="F287" s="186" t="s">
        <v>128</v>
      </c>
      <c r="G287" s="187"/>
      <c r="H287" s="202"/>
      <c r="I287" s="203"/>
      <c r="J287" s="157"/>
      <c r="K287" s="194"/>
    </row>
    <row r="288" ht="16.25" spans="1:11">
      <c r="A288" s="152">
        <v>9</v>
      </c>
      <c r="B288" s="153">
        <v>7</v>
      </c>
      <c r="C288" s="154" t="s">
        <v>75</v>
      </c>
      <c r="D288" s="155"/>
      <c r="E288" s="156" t="s">
        <v>112</v>
      </c>
      <c r="F288" s="186" t="s">
        <v>128</v>
      </c>
      <c r="G288" s="187"/>
      <c r="H288" s="154">
        <v>4</v>
      </c>
      <c r="I288" s="155"/>
      <c r="J288" s="157"/>
      <c r="K288" s="194"/>
    </row>
    <row r="289" ht="16.25" spans="1:11">
      <c r="A289" s="152">
        <v>10</v>
      </c>
      <c r="B289" s="153">
        <v>7</v>
      </c>
      <c r="C289" s="154" t="s">
        <v>75</v>
      </c>
      <c r="D289" s="155"/>
      <c r="E289" s="156" t="s">
        <v>113</v>
      </c>
      <c r="F289" s="186" t="s">
        <v>128</v>
      </c>
      <c r="G289" s="187"/>
      <c r="H289" s="154">
        <v>3</v>
      </c>
      <c r="I289" s="155"/>
      <c r="J289" s="157"/>
      <c r="K289" s="194"/>
    </row>
    <row r="290" ht="16.25" spans="1:11">
      <c r="A290" s="152">
        <v>11</v>
      </c>
      <c r="B290" s="153">
        <v>7</v>
      </c>
      <c r="C290" s="154" t="s">
        <v>75</v>
      </c>
      <c r="D290" s="155"/>
      <c r="E290" s="156" t="s">
        <v>114</v>
      </c>
      <c r="F290" s="186" t="s">
        <v>128</v>
      </c>
      <c r="G290" s="187"/>
      <c r="H290" s="154">
        <v>3</v>
      </c>
      <c r="I290" s="155"/>
      <c r="J290" s="157"/>
      <c r="K290" s="194"/>
    </row>
    <row r="291" ht="16.25" spans="1:11">
      <c r="A291" s="152">
        <v>12</v>
      </c>
      <c r="B291" s="153">
        <v>7</v>
      </c>
      <c r="C291" s="154" t="s">
        <v>75</v>
      </c>
      <c r="D291" s="155"/>
      <c r="E291" s="156" t="s">
        <v>115</v>
      </c>
      <c r="F291" s="186" t="s">
        <v>128</v>
      </c>
      <c r="G291" s="187"/>
      <c r="H291" s="154">
        <v>4</v>
      </c>
      <c r="I291" s="181"/>
      <c r="J291" s="157"/>
      <c r="K291" s="194"/>
    </row>
    <row r="292" ht="16.25" spans="1:11">
      <c r="A292" s="152">
        <v>13</v>
      </c>
      <c r="B292" s="153">
        <v>7</v>
      </c>
      <c r="C292" s="154" t="s">
        <v>75</v>
      </c>
      <c r="D292" s="155"/>
      <c r="E292" s="156" t="s">
        <v>116</v>
      </c>
      <c r="F292" s="186" t="s">
        <v>128</v>
      </c>
      <c r="G292" s="187"/>
      <c r="H292" s="154">
        <v>3</v>
      </c>
      <c r="I292" s="181"/>
      <c r="J292" s="157"/>
      <c r="K292" s="194"/>
    </row>
    <row r="293" ht="16.25" spans="1:11">
      <c r="A293" s="152">
        <v>14</v>
      </c>
      <c r="B293" s="153">
        <v>7</v>
      </c>
      <c r="C293" s="154" t="s">
        <v>75</v>
      </c>
      <c r="D293" s="155"/>
      <c r="E293" s="156" t="s">
        <v>117</v>
      </c>
      <c r="F293" s="186" t="s">
        <v>128</v>
      </c>
      <c r="G293" s="187"/>
      <c r="H293" s="154">
        <v>3</v>
      </c>
      <c r="I293" s="181"/>
      <c r="J293" s="157"/>
      <c r="K293" s="194"/>
    </row>
    <row r="294" ht="16.25" spans="1:11">
      <c r="A294" s="152">
        <v>15</v>
      </c>
      <c r="B294" s="153">
        <v>7</v>
      </c>
      <c r="C294" s="154" t="s">
        <v>75</v>
      </c>
      <c r="D294" s="155"/>
      <c r="E294" s="156" t="s">
        <v>118</v>
      </c>
      <c r="F294" s="186" t="s">
        <v>128</v>
      </c>
      <c r="G294" s="187"/>
      <c r="H294" s="154">
        <v>3</v>
      </c>
      <c r="I294" s="181"/>
      <c r="J294" s="157"/>
      <c r="K294" s="194"/>
    </row>
    <row r="295" ht="16.25" spans="1:11">
      <c r="A295" s="152">
        <v>16</v>
      </c>
      <c r="B295" s="153">
        <v>7</v>
      </c>
      <c r="C295" s="154" t="s">
        <v>75</v>
      </c>
      <c r="D295" s="155"/>
      <c r="E295" s="156" t="s">
        <v>119</v>
      </c>
      <c r="F295" s="186" t="s">
        <v>128</v>
      </c>
      <c r="G295" s="187"/>
      <c r="H295" s="154">
        <v>3</v>
      </c>
      <c r="I295" s="181"/>
      <c r="J295" s="157"/>
      <c r="K295" s="194"/>
    </row>
    <row r="296" ht="16.25" spans="1:11">
      <c r="A296" s="152">
        <v>17</v>
      </c>
      <c r="B296" s="153">
        <v>7</v>
      </c>
      <c r="C296" s="154" t="s">
        <v>75</v>
      </c>
      <c r="D296" s="155"/>
      <c r="E296" s="156" t="s">
        <v>120</v>
      </c>
      <c r="F296" s="186" t="s">
        <v>128</v>
      </c>
      <c r="G296" s="187"/>
      <c r="H296" s="154">
        <v>3</v>
      </c>
      <c r="I296" s="181"/>
      <c r="J296" s="157"/>
      <c r="K296" s="194"/>
    </row>
    <row r="297" ht="16.25" spans="1:11">
      <c r="A297" s="152">
        <v>18</v>
      </c>
      <c r="B297" s="153">
        <v>7</v>
      </c>
      <c r="C297" s="154" t="s">
        <v>75</v>
      </c>
      <c r="D297" s="155"/>
      <c r="E297" s="156" t="s">
        <v>121</v>
      </c>
      <c r="F297" s="186" t="s">
        <v>128</v>
      </c>
      <c r="G297" s="187"/>
      <c r="H297" s="154">
        <v>3</v>
      </c>
      <c r="I297" s="181"/>
      <c r="J297" s="157"/>
      <c r="K297" s="194"/>
    </row>
    <row r="298" ht="16.25" spans="1:11">
      <c r="A298" s="152">
        <v>19</v>
      </c>
      <c r="B298" s="153">
        <v>7</v>
      </c>
      <c r="C298" s="154" t="s">
        <v>75</v>
      </c>
      <c r="D298" s="155"/>
      <c r="E298" s="156" t="s">
        <v>122</v>
      </c>
      <c r="F298" s="186" t="s">
        <v>128</v>
      </c>
      <c r="G298" s="187"/>
      <c r="H298" s="154">
        <v>4</v>
      </c>
      <c r="I298" s="181"/>
      <c r="J298" s="157"/>
      <c r="K298" s="194"/>
    </row>
    <row r="299" ht="16.25" spans="1:11">
      <c r="A299" s="204">
        <v>20</v>
      </c>
      <c r="B299" s="153">
        <v>7</v>
      </c>
      <c r="C299" s="205" t="s">
        <v>75</v>
      </c>
      <c r="D299" s="206"/>
      <c r="E299" s="156" t="s">
        <v>123</v>
      </c>
      <c r="F299" s="186" t="s">
        <v>128</v>
      </c>
      <c r="G299" s="187"/>
      <c r="H299" s="154">
        <v>5</v>
      </c>
      <c r="I299" s="181"/>
      <c r="J299" s="157"/>
      <c r="K299" s="194"/>
    </row>
    <row r="300" ht="16.25" spans="1:11">
      <c r="A300" s="152">
        <v>21</v>
      </c>
      <c r="B300" s="153">
        <v>7</v>
      </c>
      <c r="C300" s="205" t="s">
        <v>75</v>
      </c>
      <c r="D300" s="206"/>
      <c r="E300" s="156" t="s">
        <v>124</v>
      </c>
      <c r="F300" s="186" t="s">
        <v>128</v>
      </c>
      <c r="G300" s="187"/>
      <c r="H300" s="154">
        <v>4</v>
      </c>
      <c r="I300" s="181"/>
      <c r="J300" s="157"/>
      <c r="K300" s="194"/>
    </row>
    <row r="301" ht="16.25" spans="1:11">
      <c r="A301" s="152">
        <v>22</v>
      </c>
      <c r="B301" s="144">
        <v>7</v>
      </c>
      <c r="C301" s="178" t="s">
        <v>75</v>
      </c>
      <c r="D301" s="178"/>
      <c r="E301" s="156" t="s">
        <v>125</v>
      </c>
      <c r="F301" s="186" t="s">
        <v>128</v>
      </c>
      <c r="G301" s="187"/>
      <c r="H301" s="154">
        <v>5</v>
      </c>
      <c r="I301" s="181"/>
      <c r="J301" s="157"/>
      <c r="K301" s="194"/>
    </row>
    <row r="302" ht="14.5" spans="1:11">
      <c r="A302" s="157"/>
      <c r="B302" s="158"/>
      <c r="C302" s="158"/>
      <c r="D302" s="158"/>
      <c r="E302" s="159"/>
      <c r="F302" s="158"/>
      <c r="G302" s="158"/>
      <c r="H302" s="160"/>
      <c r="I302" s="160"/>
      <c r="J302" s="157"/>
      <c r="K302" s="194"/>
    </row>
    <row r="303" ht="14.5" spans="1:11">
      <c r="A303" s="157"/>
      <c r="B303" s="161" t="s">
        <v>36</v>
      </c>
      <c r="C303" s="162">
        <f>COUNTIF(H280:I301,5)</f>
        <v>4</v>
      </c>
      <c r="D303" s="160"/>
      <c r="E303" s="172"/>
      <c r="F303" s="160"/>
      <c r="G303" s="160"/>
      <c r="H303" s="160"/>
      <c r="I303" s="160"/>
      <c r="J303" s="157"/>
      <c r="K303" s="194"/>
    </row>
    <row r="304" ht="14.5" spans="1:11">
      <c r="A304" s="157"/>
      <c r="B304" s="165" t="s">
        <v>37</v>
      </c>
      <c r="C304" s="162">
        <f>COUNTIF(H280:I301,4)</f>
        <v>8</v>
      </c>
      <c r="D304" s="160"/>
      <c r="E304" s="172"/>
      <c r="F304" s="160"/>
      <c r="G304" s="160"/>
      <c r="H304" s="160"/>
      <c r="I304" s="160"/>
      <c r="J304" s="157"/>
      <c r="K304" s="194"/>
    </row>
    <row r="305" ht="14.5" spans="1:11">
      <c r="A305" s="157"/>
      <c r="B305" s="190" t="s">
        <v>38</v>
      </c>
      <c r="C305" s="162">
        <f>COUNTIF(H280:I301,3)</f>
        <v>8</v>
      </c>
      <c r="D305" s="160"/>
      <c r="E305" s="172"/>
      <c r="F305" s="160"/>
      <c r="G305" s="160"/>
      <c r="H305" s="160"/>
      <c r="I305" s="160"/>
      <c r="J305" s="157"/>
      <c r="K305" s="194"/>
    </row>
    <row r="306" ht="14.5" spans="1:11">
      <c r="A306" s="157"/>
      <c r="B306" s="160"/>
      <c r="C306" s="160"/>
      <c r="D306" s="160"/>
      <c r="E306" s="172"/>
      <c r="F306" s="160"/>
      <c r="G306" s="160"/>
      <c r="H306" s="160"/>
      <c r="I306" s="160"/>
      <c r="J306" s="157"/>
      <c r="K306" s="194"/>
    </row>
    <row r="307" ht="15" spans="1:11">
      <c r="A307" s="163"/>
      <c r="B307" s="164"/>
      <c r="C307" s="164"/>
      <c r="D307" s="168" t="s">
        <v>72</v>
      </c>
      <c r="E307" s="171"/>
      <c r="F307" s="168"/>
      <c r="G307" s="164"/>
      <c r="H307" s="164"/>
      <c r="I307" s="164"/>
      <c r="J307" s="163"/>
      <c r="K307" s="194"/>
    </row>
    <row r="308" ht="15" spans="1:11">
      <c r="A308" s="163"/>
      <c r="B308" s="164"/>
      <c r="C308" s="164"/>
      <c r="D308" s="168" t="s">
        <v>73</v>
      </c>
      <c r="E308" s="171"/>
      <c r="F308" s="168"/>
      <c r="G308" s="164"/>
      <c r="H308" s="164"/>
      <c r="I308" s="164"/>
      <c r="J308" s="163"/>
      <c r="K308" s="194"/>
    </row>
    <row r="309" ht="14.5" spans="1:11">
      <c r="A309" s="157"/>
      <c r="B309" s="160"/>
      <c r="C309" s="160"/>
      <c r="D309" s="160"/>
      <c r="E309" s="172"/>
      <c r="F309" s="160"/>
      <c r="G309" s="160"/>
      <c r="H309" s="160"/>
      <c r="I309" s="160"/>
      <c r="J309" s="157"/>
      <c r="K309" s="194"/>
    </row>
    <row r="310" ht="14.5" spans="1:11">
      <c r="A310" s="191"/>
      <c r="B310" s="192"/>
      <c r="C310" s="192"/>
      <c r="D310" s="192"/>
      <c r="E310" s="193"/>
      <c r="F310" s="192"/>
      <c r="G310" s="192"/>
      <c r="H310" s="192"/>
      <c r="I310" s="192"/>
      <c r="J310" s="194"/>
      <c r="K310" s="194"/>
    </row>
    <row r="311" ht="14.5" spans="1:11">
      <c r="A311" s="191"/>
      <c r="B311" s="192"/>
      <c r="C311" s="192"/>
      <c r="D311" s="192"/>
      <c r="E311" s="193"/>
      <c r="F311" s="192"/>
      <c r="G311" s="192"/>
      <c r="H311" s="192"/>
      <c r="I311" s="192"/>
      <c r="J311" s="194"/>
      <c r="K311" s="194"/>
    </row>
    <row r="312" ht="14.5" spans="1:11">
      <c r="A312" s="191"/>
      <c r="B312" s="192"/>
      <c r="C312" s="192"/>
      <c r="D312" s="192"/>
      <c r="E312" s="193"/>
      <c r="F312" s="192"/>
      <c r="G312" s="192"/>
      <c r="H312" s="192"/>
      <c r="I312" s="192"/>
      <c r="J312" s="194"/>
      <c r="K312" s="194"/>
    </row>
    <row r="313" ht="14.5" spans="1:11">
      <c r="A313" s="191"/>
      <c r="B313" s="192"/>
      <c r="C313" s="192"/>
      <c r="D313" s="192"/>
      <c r="E313" s="193"/>
      <c r="F313" s="192"/>
      <c r="G313" s="192"/>
      <c r="H313" s="192"/>
      <c r="I313" s="192"/>
      <c r="J313" s="194"/>
      <c r="K313" s="194"/>
    </row>
    <row r="314" ht="15.75" customHeight="1" spans="1:11">
      <c r="A314" s="214" t="s">
        <v>0</v>
      </c>
      <c r="B314" s="214"/>
      <c r="C314" s="214"/>
      <c r="D314" s="214"/>
      <c r="E314" s="215"/>
      <c r="F314" s="214"/>
      <c r="G314" s="214"/>
      <c r="H314" s="214"/>
      <c r="I314" s="214"/>
      <c r="J314" s="157"/>
      <c r="K314" s="157"/>
    </row>
    <row r="315" ht="15.75" customHeight="1" spans="1:11">
      <c r="A315" s="214" t="s">
        <v>129</v>
      </c>
      <c r="B315" s="214"/>
      <c r="C315" s="214"/>
      <c r="D315" s="214"/>
      <c r="E315" s="215"/>
      <c r="F315" s="214"/>
      <c r="G315" s="214"/>
      <c r="H315" s="214"/>
      <c r="I315" s="214"/>
      <c r="J315" s="157"/>
      <c r="K315" s="157"/>
    </row>
    <row r="316" ht="15.25" spans="1:11">
      <c r="A316" s="143" t="s">
        <v>2</v>
      </c>
      <c r="B316" s="144"/>
      <c r="C316" s="145"/>
      <c r="D316" s="145"/>
      <c r="E316" s="182"/>
      <c r="F316" s="145"/>
      <c r="G316" s="145"/>
      <c r="H316" s="144" t="s">
        <v>103</v>
      </c>
      <c r="I316" s="144"/>
      <c r="J316" s="157"/>
      <c r="K316" s="157"/>
    </row>
    <row r="317" ht="15.25" spans="1:11">
      <c r="A317" s="147" t="s">
        <v>6</v>
      </c>
      <c r="B317" s="148" t="s">
        <v>7</v>
      </c>
      <c r="C317" s="149" t="s">
        <v>8</v>
      </c>
      <c r="D317" s="150"/>
      <c r="E317" s="151" t="s">
        <v>9</v>
      </c>
      <c r="F317" s="149" t="s">
        <v>10</v>
      </c>
      <c r="G317" s="150"/>
      <c r="H317" s="149" t="s">
        <v>11</v>
      </c>
      <c r="I317" s="150"/>
      <c r="J317" s="157"/>
      <c r="K317" s="157"/>
    </row>
    <row r="318" ht="16.25" spans="1:11">
      <c r="A318" s="152">
        <v>1</v>
      </c>
      <c r="B318" s="153">
        <v>7</v>
      </c>
      <c r="C318" s="154" t="s">
        <v>75</v>
      </c>
      <c r="D318" s="155"/>
      <c r="E318" s="156" t="s">
        <v>104</v>
      </c>
      <c r="F318" s="186" t="s">
        <v>130</v>
      </c>
      <c r="G318" s="187"/>
      <c r="H318" s="154">
        <v>4</v>
      </c>
      <c r="I318" s="155"/>
      <c r="J318" s="157"/>
      <c r="K318" s="157"/>
    </row>
    <row r="319" ht="16.25" spans="1:11">
      <c r="A319" s="152">
        <v>2</v>
      </c>
      <c r="B319" s="153">
        <v>7</v>
      </c>
      <c r="C319" s="154" t="s">
        <v>75</v>
      </c>
      <c r="D319" s="155"/>
      <c r="E319" s="156" t="s">
        <v>105</v>
      </c>
      <c r="F319" s="186" t="s">
        <v>130</v>
      </c>
      <c r="G319" s="187"/>
      <c r="H319" s="154">
        <v>5</v>
      </c>
      <c r="I319" s="155"/>
      <c r="J319" s="157"/>
      <c r="K319" s="157"/>
    </row>
    <row r="320" ht="16.25" spans="1:11">
      <c r="A320" s="152">
        <v>3</v>
      </c>
      <c r="B320" s="153">
        <v>7</v>
      </c>
      <c r="C320" s="154" t="s">
        <v>75</v>
      </c>
      <c r="D320" s="155"/>
      <c r="E320" s="156" t="s">
        <v>106</v>
      </c>
      <c r="F320" s="186" t="s">
        <v>130</v>
      </c>
      <c r="G320" s="187"/>
      <c r="H320" s="202" t="s">
        <v>57</v>
      </c>
      <c r="I320" s="203"/>
      <c r="J320" s="157"/>
      <c r="K320" s="157"/>
    </row>
    <row r="321" ht="16.25" spans="1:11">
      <c r="A321" s="152">
        <v>4</v>
      </c>
      <c r="B321" s="153">
        <v>7</v>
      </c>
      <c r="C321" s="154" t="s">
        <v>75</v>
      </c>
      <c r="D321" s="155"/>
      <c r="E321" s="156" t="s">
        <v>107</v>
      </c>
      <c r="F321" s="186" t="s">
        <v>130</v>
      </c>
      <c r="G321" s="187"/>
      <c r="H321" s="154">
        <v>3</v>
      </c>
      <c r="I321" s="155"/>
      <c r="J321" s="157"/>
      <c r="K321" s="157"/>
    </row>
    <row r="322" ht="16.25" spans="1:11">
      <c r="A322" s="152">
        <v>5</v>
      </c>
      <c r="B322" s="153">
        <v>7</v>
      </c>
      <c r="C322" s="154" t="s">
        <v>75</v>
      </c>
      <c r="D322" s="155"/>
      <c r="E322" s="156" t="s">
        <v>108</v>
      </c>
      <c r="F322" s="186" t="s">
        <v>130</v>
      </c>
      <c r="G322" s="187"/>
      <c r="H322" s="154">
        <v>4</v>
      </c>
      <c r="I322" s="155"/>
      <c r="J322" s="157"/>
      <c r="K322" s="157"/>
    </row>
    <row r="323" ht="16.25" spans="1:11">
      <c r="A323" s="152">
        <v>6</v>
      </c>
      <c r="B323" s="153">
        <v>7</v>
      </c>
      <c r="C323" s="154" t="s">
        <v>75</v>
      </c>
      <c r="D323" s="155"/>
      <c r="E323" s="156" t="s">
        <v>109</v>
      </c>
      <c r="F323" s="186" t="s">
        <v>130</v>
      </c>
      <c r="G323" s="187"/>
      <c r="H323" s="154">
        <v>3</v>
      </c>
      <c r="I323" s="155"/>
      <c r="J323" s="157"/>
      <c r="K323" s="157"/>
    </row>
    <row r="324" ht="16.25" spans="1:11">
      <c r="A324" s="152">
        <v>7</v>
      </c>
      <c r="B324" s="153">
        <v>7</v>
      </c>
      <c r="C324" s="154" t="s">
        <v>75</v>
      </c>
      <c r="D324" s="155"/>
      <c r="E324" s="156" t="s">
        <v>110</v>
      </c>
      <c r="F324" s="186" t="s">
        <v>130</v>
      </c>
      <c r="G324" s="187"/>
      <c r="H324" s="154">
        <v>4</v>
      </c>
      <c r="I324" s="155"/>
      <c r="J324" s="157"/>
      <c r="K324" s="157"/>
    </row>
    <row r="325" ht="16.25" spans="1:11">
      <c r="A325" s="152">
        <v>8</v>
      </c>
      <c r="B325" s="153">
        <v>7</v>
      </c>
      <c r="C325" s="154" t="s">
        <v>75</v>
      </c>
      <c r="D325" s="155"/>
      <c r="E325" s="156" t="s">
        <v>111</v>
      </c>
      <c r="F325" s="186" t="s">
        <v>130</v>
      </c>
      <c r="G325" s="187"/>
      <c r="H325" s="202" t="s">
        <v>57</v>
      </c>
      <c r="I325" s="203"/>
      <c r="J325" s="157"/>
      <c r="K325" s="157"/>
    </row>
    <row r="326" ht="16.25" spans="1:11">
      <c r="A326" s="152">
        <v>9</v>
      </c>
      <c r="B326" s="153">
        <v>7</v>
      </c>
      <c r="C326" s="154" t="s">
        <v>75</v>
      </c>
      <c r="D326" s="155"/>
      <c r="E326" s="156" t="s">
        <v>112</v>
      </c>
      <c r="F326" s="186" t="s">
        <v>130</v>
      </c>
      <c r="G326" s="187"/>
      <c r="H326" s="154">
        <v>3</v>
      </c>
      <c r="I326" s="155"/>
      <c r="J326" s="157"/>
      <c r="K326" s="157"/>
    </row>
    <row r="327" ht="16.25" spans="1:11">
      <c r="A327" s="152">
        <v>10</v>
      </c>
      <c r="B327" s="153">
        <v>7</v>
      </c>
      <c r="C327" s="154" t="s">
        <v>75</v>
      </c>
      <c r="D327" s="155"/>
      <c r="E327" s="156" t="s">
        <v>113</v>
      </c>
      <c r="F327" s="186" t="s">
        <v>130</v>
      </c>
      <c r="G327" s="187"/>
      <c r="H327" s="154">
        <v>3</v>
      </c>
      <c r="I327" s="155"/>
      <c r="J327" s="157"/>
      <c r="K327" s="157"/>
    </row>
    <row r="328" ht="16.25" spans="1:11">
      <c r="A328" s="152">
        <v>11</v>
      </c>
      <c r="B328" s="153">
        <v>7</v>
      </c>
      <c r="C328" s="154" t="s">
        <v>75</v>
      </c>
      <c r="D328" s="155"/>
      <c r="E328" s="156" t="s">
        <v>114</v>
      </c>
      <c r="F328" s="186" t="s">
        <v>130</v>
      </c>
      <c r="G328" s="187"/>
      <c r="H328" s="154">
        <v>3</v>
      </c>
      <c r="I328" s="155"/>
      <c r="J328" s="157"/>
      <c r="K328" s="157"/>
    </row>
    <row r="329" ht="16.25" spans="1:11">
      <c r="A329" s="152">
        <v>12</v>
      </c>
      <c r="B329" s="153">
        <v>7</v>
      </c>
      <c r="C329" s="154" t="s">
        <v>75</v>
      </c>
      <c r="D329" s="155"/>
      <c r="E329" s="156" t="s">
        <v>115</v>
      </c>
      <c r="F329" s="186" t="s">
        <v>130</v>
      </c>
      <c r="G329" s="187"/>
      <c r="H329" s="154">
        <v>3</v>
      </c>
      <c r="I329" s="181"/>
      <c r="J329" s="157"/>
      <c r="K329" s="157"/>
    </row>
    <row r="330" ht="16.25" spans="1:11">
      <c r="A330" s="152">
        <v>13</v>
      </c>
      <c r="B330" s="153">
        <v>7</v>
      </c>
      <c r="C330" s="154" t="s">
        <v>75</v>
      </c>
      <c r="D330" s="155"/>
      <c r="E330" s="156" t="s">
        <v>116</v>
      </c>
      <c r="F330" s="186" t="s">
        <v>130</v>
      </c>
      <c r="G330" s="187"/>
      <c r="H330" s="154">
        <v>3</v>
      </c>
      <c r="I330" s="181"/>
      <c r="J330" s="157"/>
      <c r="K330" s="157"/>
    </row>
    <row r="331" ht="16.25" spans="1:11">
      <c r="A331" s="152">
        <v>14</v>
      </c>
      <c r="B331" s="153">
        <v>7</v>
      </c>
      <c r="C331" s="154" t="s">
        <v>75</v>
      </c>
      <c r="D331" s="155"/>
      <c r="E331" s="156" t="s">
        <v>117</v>
      </c>
      <c r="F331" s="186" t="s">
        <v>130</v>
      </c>
      <c r="G331" s="187"/>
      <c r="H331" s="154">
        <v>4</v>
      </c>
      <c r="I331" s="181"/>
      <c r="J331" s="157"/>
      <c r="K331" s="157"/>
    </row>
    <row r="332" ht="16.25" spans="1:11">
      <c r="A332" s="152">
        <v>15</v>
      </c>
      <c r="B332" s="153">
        <v>7</v>
      </c>
      <c r="C332" s="154" t="s">
        <v>75</v>
      </c>
      <c r="D332" s="155"/>
      <c r="E332" s="156" t="s">
        <v>118</v>
      </c>
      <c r="F332" s="186" t="s">
        <v>130</v>
      </c>
      <c r="G332" s="187"/>
      <c r="H332" s="154">
        <v>5</v>
      </c>
      <c r="I332" s="181"/>
      <c r="J332" s="157"/>
      <c r="K332" s="157"/>
    </row>
    <row r="333" ht="16.25" spans="1:11">
      <c r="A333" s="152">
        <v>16</v>
      </c>
      <c r="B333" s="153">
        <v>7</v>
      </c>
      <c r="C333" s="154" t="s">
        <v>75</v>
      </c>
      <c r="D333" s="155"/>
      <c r="E333" s="156" t="s">
        <v>119</v>
      </c>
      <c r="F333" s="186" t="s">
        <v>130</v>
      </c>
      <c r="G333" s="187"/>
      <c r="H333" s="154">
        <v>3</v>
      </c>
      <c r="I333" s="181"/>
      <c r="J333" s="157"/>
      <c r="K333" s="157"/>
    </row>
    <row r="334" ht="16.25" spans="1:11">
      <c r="A334" s="152">
        <v>17</v>
      </c>
      <c r="B334" s="153">
        <v>7</v>
      </c>
      <c r="C334" s="154" t="s">
        <v>75</v>
      </c>
      <c r="D334" s="155"/>
      <c r="E334" s="156" t="s">
        <v>120</v>
      </c>
      <c r="F334" s="186" t="s">
        <v>130</v>
      </c>
      <c r="G334" s="187"/>
      <c r="H334" s="154">
        <v>4</v>
      </c>
      <c r="I334" s="181"/>
      <c r="J334" s="157"/>
      <c r="K334" s="157"/>
    </row>
    <row r="335" ht="16.25" spans="1:11">
      <c r="A335" s="152">
        <v>18</v>
      </c>
      <c r="B335" s="153">
        <v>7</v>
      </c>
      <c r="C335" s="154" t="s">
        <v>75</v>
      </c>
      <c r="D335" s="155"/>
      <c r="E335" s="156" t="s">
        <v>121</v>
      </c>
      <c r="F335" s="186" t="s">
        <v>130</v>
      </c>
      <c r="G335" s="187"/>
      <c r="H335" s="154">
        <v>4</v>
      </c>
      <c r="I335" s="181"/>
      <c r="J335" s="157"/>
      <c r="K335" s="157"/>
    </row>
    <row r="336" ht="16.25" spans="1:11">
      <c r="A336" s="152">
        <v>19</v>
      </c>
      <c r="B336" s="153">
        <v>7</v>
      </c>
      <c r="C336" s="154" t="s">
        <v>75</v>
      </c>
      <c r="D336" s="155"/>
      <c r="E336" s="156" t="s">
        <v>122</v>
      </c>
      <c r="F336" s="186" t="s">
        <v>130</v>
      </c>
      <c r="G336" s="187"/>
      <c r="H336" s="154">
        <v>3</v>
      </c>
      <c r="I336" s="181"/>
      <c r="J336" s="157"/>
      <c r="K336" s="157"/>
    </row>
    <row r="337" ht="16.25" spans="1:11">
      <c r="A337" s="152">
        <v>20</v>
      </c>
      <c r="B337" s="153">
        <v>7</v>
      </c>
      <c r="C337" s="154" t="s">
        <v>75</v>
      </c>
      <c r="D337" s="155"/>
      <c r="E337" s="156" t="s">
        <v>123</v>
      </c>
      <c r="F337" s="186" t="s">
        <v>130</v>
      </c>
      <c r="G337" s="187"/>
      <c r="H337" s="154">
        <v>4</v>
      </c>
      <c r="I337" s="181"/>
      <c r="J337" s="157"/>
      <c r="K337" s="157"/>
    </row>
    <row r="338" ht="16.25" spans="1:11">
      <c r="A338" s="152">
        <v>21</v>
      </c>
      <c r="B338" s="153">
        <v>7</v>
      </c>
      <c r="C338" s="154" t="s">
        <v>75</v>
      </c>
      <c r="D338" s="155"/>
      <c r="E338" s="156" t="s">
        <v>124</v>
      </c>
      <c r="F338" s="186" t="s">
        <v>130</v>
      </c>
      <c r="G338" s="187"/>
      <c r="H338" s="154">
        <v>4</v>
      </c>
      <c r="I338" s="181"/>
      <c r="J338" s="157"/>
      <c r="K338" s="157"/>
    </row>
    <row r="339" ht="16.25" spans="1:11">
      <c r="A339" s="152">
        <v>22</v>
      </c>
      <c r="B339" s="153">
        <v>7</v>
      </c>
      <c r="C339" s="154" t="s">
        <v>75</v>
      </c>
      <c r="D339" s="155"/>
      <c r="E339" s="156" t="s">
        <v>125</v>
      </c>
      <c r="F339" s="186" t="s">
        <v>130</v>
      </c>
      <c r="G339" s="187"/>
      <c r="H339" s="154">
        <v>5</v>
      </c>
      <c r="I339" s="181"/>
      <c r="J339" s="157"/>
      <c r="K339" s="157"/>
    </row>
    <row r="340" ht="14.5" spans="1:11">
      <c r="A340" s="157"/>
      <c r="B340" s="216"/>
      <c r="C340" s="216"/>
      <c r="D340" s="216"/>
      <c r="E340" s="216"/>
      <c r="F340" s="160"/>
      <c r="G340" s="160"/>
      <c r="H340" s="160"/>
      <c r="I340" s="160"/>
      <c r="J340" s="157"/>
      <c r="K340" s="157"/>
    </row>
    <row r="341" ht="14.5" spans="1:11">
      <c r="A341" s="157"/>
      <c r="B341" s="161" t="s">
        <v>36</v>
      </c>
      <c r="C341" s="162">
        <f>COUNTIF(H318:I339,5)</f>
        <v>3</v>
      </c>
      <c r="D341" s="173"/>
      <c r="E341" s="173"/>
      <c r="F341" s="174"/>
      <c r="G341" s="174"/>
      <c r="H341" s="174"/>
      <c r="I341" s="174"/>
      <c r="J341" s="157"/>
      <c r="K341" s="157"/>
    </row>
    <row r="342" ht="14.5" spans="1:11">
      <c r="A342" s="157"/>
      <c r="B342" s="165" t="s">
        <v>37</v>
      </c>
      <c r="C342" s="162">
        <f>COUNTIF(H318:I339,4)</f>
        <v>8</v>
      </c>
      <c r="D342" s="173"/>
      <c r="E342" s="173"/>
      <c r="F342" s="174"/>
      <c r="G342" s="174"/>
      <c r="H342" s="174"/>
      <c r="I342" s="174"/>
      <c r="J342" s="157"/>
      <c r="K342" s="157"/>
    </row>
    <row r="343" ht="14.5" spans="1:11">
      <c r="A343" s="157"/>
      <c r="B343" s="190" t="s">
        <v>38</v>
      </c>
      <c r="C343" s="162">
        <f>COUNTIF(H318:I339,3)</f>
        <v>9</v>
      </c>
      <c r="D343" s="157"/>
      <c r="E343" s="157"/>
      <c r="F343" s="157"/>
      <c r="G343" s="157"/>
      <c r="H343" s="157"/>
      <c r="I343" s="160"/>
      <c r="J343" s="157"/>
      <c r="K343" s="157"/>
    </row>
    <row r="344" ht="14.5" spans="1:11">
      <c r="A344" s="157"/>
      <c r="B344" s="160"/>
      <c r="C344" s="160"/>
      <c r="D344" s="160"/>
      <c r="E344" s="172"/>
      <c r="F344" s="217"/>
      <c r="G344" s="160"/>
      <c r="H344" s="160"/>
      <c r="I344" s="160"/>
      <c r="J344" s="157"/>
      <c r="K344" s="157"/>
    </row>
    <row r="345" ht="15" spans="1:11">
      <c r="A345" s="163"/>
      <c r="B345" s="164"/>
      <c r="C345" s="164"/>
      <c r="D345" s="168" t="s">
        <v>72</v>
      </c>
      <c r="E345" s="171"/>
      <c r="F345" s="168"/>
      <c r="G345" s="164"/>
      <c r="H345" s="164"/>
      <c r="I345" s="164"/>
      <c r="J345" s="163"/>
      <c r="K345" s="157"/>
    </row>
    <row r="346" ht="15" spans="1:11">
      <c r="A346" s="163"/>
      <c r="B346" s="164"/>
      <c r="C346" s="164"/>
      <c r="D346" s="168" t="s">
        <v>73</v>
      </c>
      <c r="E346" s="171"/>
      <c r="F346" s="168"/>
      <c r="G346" s="164"/>
      <c r="H346" s="164"/>
      <c r="I346" s="164"/>
      <c r="J346" s="163"/>
      <c r="K346" s="157"/>
    </row>
    <row r="347" ht="14.5" spans="1:11">
      <c r="A347" s="157"/>
      <c r="B347" s="160"/>
      <c r="C347" s="160"/>
      <c r="D347" s="160"/>
      <c r="E347" s="172"/>
      <c r="F347" s="160"/>
      <c r="G347" s="160"/>
      <c r="H347" s="160"/>
      <c r="I347" s="160"/>
      <c r="J347" s="157"/>
      <c r="K347" s="157"/>
    </row>
    <row r="348" ht="15" spans="1:11">
      <c r="A348" s="141" t="s">
        <v>0</v>
      </c>
      <c r="B348" s="141"/>
      <c r="C348" s="141"/>
      <c r="D348" s="141"/>
      <c r="E348" s="142"/>
      <c r="F348" s="141"/>
      <c r="G348" s="141"/>
      <c r="H348" s="141"/>
      <c r="I348" s="141"/>
      <c r="J348" s="157"/>
      <c r="K348" s="194"/>
    </row>
    <row r="349" ht="15" spans="1:11">
      <c r="A349" s="141" t="s">
        <v>131</v>
      </c>
      <c r="B349" s="141"/>
      <c r="C349" s="141"/>
      <c r="D349" s="141"/>
      <c r="E349" s="142"/>
      <c r="F349" s="141"/>
      <c r="G349" s="141"/>
      <c r="H349" s="141"/>
      <c r="I349" s="141"/>
      <c r="J349" s="157"/>
      <c r="K349" s="194"/>
    </row>
    <row r="350" ht="15.25" spans="1:11">
      <c r="A350" s="143" t="s">
        <v>2</v>
      </c>
      <c r="B350" s="144"/>
      <c r="C350" s="145"/>
      <c r="D350" s="145"/>
      <c r="E350" s="182"/>
      <c r="F350" s="145"/>
      <c r="G350" s="145"/>
      <c r="H350" s="174" t="s">
        <v>103</v>
      </c>
      <c r="I350" s="174"/>
      <c r="J350" s="157"/>
      <c r="K350" s="194"/>
    </row>
    <row r="351" ht="15.25" spans="1:10">
      <c r="A351" s="147" t="s">
        <v>6</v>
      </c>
      <c r="B351" s="148" t="s">
        <v>7</v>
      </c>
      <c r="C351" s="149" t="s">
        <v>8</v>
      </c>
      <c r="D351" s="150"/>
      <c r="E351" s="151" t="s">
        <v>9</v>
      </c>
      <c r="F351" s="149" t="s">
        <v>10</v>
      </c>
      <c r="G351" s="183"/>
      <c r="H351" s="176" t="s">
        <v>11</v>
      </c>
      <c r="I351" s="176"/>
      <c r="J351" s="157"/>
    </row>
    <row r="352" ht="16.25" spans="1:10">
      <c r="A352" s="152">
        <v>1</v>
      </c>
      <c r="B352" s="153">
        <v>8</v>
      </c>
      <c r="C352" s="154" t="s">
        <v>75</v>
      </c>
      <c r="D352" s="155"/>
      <c r="E352" s="156" t="s">
        <v>132</v>
      </c>
      <c r="F352" s="186" t="s">
        <v>76</v>
      </c>
      <c r="G352" s="188"/>
      <c r="H352" s="178">
        <v>3</v>
      </c>
      <c r="I352" s="178"/>
      <c r="J352" s="160"/>
    </row>
    <row r="353" ht="16.25" spans="1:10">
      <c r="A353" s="152">
        <v>2</v>
      </c>
      <c r="B353" s="153">
        <v>8</v>
      </c>
      <c r="C353" s="154" t="s">
        <v>75</v>
      </c>
      <c r="D353" s="155"/>
      <c r="E353" s="156" t="s">
        <v>133</v>
      </c>
      <c r="F353" s="186" t="s">
        <v>76</v>
      </c>
      <c r="G353" s="188"/>
      <c r="H353" s="178">
        <v>4</v>
      </c>
      <c r="I353" s="178"/>
      <c r="J353" s="160"/>
    </row>
    <row r="354" ht="16.25" spans="1:10">
      <c r="A354" s="152">
        <v>3</v>
      </c>
      <c r="B354" s="153">
        <v>8</v>
      </c>
      <c r="C354" s="154" t="s">
        <v>75</v>
      </c>
      <c r="D354" s="155"/>
      <c r="E354" s="156" t="s">
        <v>134</v>
      </c>
      <c r="F354" s="186" t="s">
        <v>76</v>
      </c>
      <c r="G354" s="188"/>
      <c r="H354" s="178">
        <v>3</v>
      </c>
      <c r="I354" s="178"/>
      <c r="J354" s="160"/>
    </row>
    <row r="355" ht="16.25" spans="1:10">
      <c r="A355" s="152">
        <v>4</v>
      </c>
      <c r="B355" s="153">
        <v>8</v>
      </c>
      <c r="C355" s="154" t="s">
        <v>75</v>
      </c>
      <c r="D355" s="155"/>
      <c r="E355" s="156" t="s">
        <v>135</v>
      </c>
      <c r="F355" s="186" t="s">
        <v>76</v>
      </c>
      <c r="G355" s="188"/>
      <c r="H355" s="178">
        <v>5</v>
      </c>
      <c r="I355" s="178"/>
      <c r="J355" s="160"/>
    </row>
    <row r="356" ht="16.25" spans="1:9">
      <c r="A356" s="152">
        <v>5</v>
      </c>
      <c r="B356" s="153">
        <v>8</v>
      </c>
      <c r="C356" s="154" t="s">
        <v>75</v>
      </c>
      <c r="D356" s="155"/>
      <c r="E356" s="156" t="s">
        <v>136</v>
      </c>
      <c r="F356" s="186" t="s">
        <v>76</v>
      </c>
      <c r="G356" s="188"/>
      <c r="H356" s="178">
        <v>4</v>
      </c>
      <c r="I356" s="178"/>
    </row>
    <row r="357" ht="16.25" spans="1:10">
      <c r="A357" s="152">
        <v>6</v>
      </c>
      <c r="B357" s="153">
        <v>8</v>
      </c>
      <c r="C357" s="154" t="s">
        <v>75</v>
      </c>
      <c r="D357" s="155"/>
      <c r="E357" s="156" t="s">
        <v>137</v>
      </c>
      <c r="F357" s="186" t="s">
        <v>76</v>
      </c>
      <c r="G357" s="188"/>
      <c r="H357" s="178">
        <v>4</v>
      </c>
      <c r="I357" s="178"/>
      <c r="J357" s="160"/>
    </row>
    <row r="358" ht="16.25" spans="1:10">
      <c r="A358" s="152">
        <v>7</v>
      </c>
      <c r="B358" s="153">
        <v>8</v>
      </c>
      <c r="C358" s="154" t="s">
        <v>75</v>
      </c>
      <c r="D358" s="155"/>
      <c r="E358" s="156" t="s">
        <v>138</v>
      </c>
      <c r="F358" s="186" t="s">
        <v>76</v>
      </c>
      <c r="G358" s="188"/>
      <c r="H358" s="178">
        <v>3</v>
      </c>
      <c r="I358" s="178"/>
      <c r="J358" s="160"/>
    </row>
    <row r="359" ht="16.25" spans="1:10">
      <c r="A359" s="152">
        <v>8</v>
      </c>
      <c r="B359" s="153">
        <v>8</v>
      </c>
      <c r="C359" s="154" t="s">
        <v>75</v>
      </c>
      <c r="D359" s="155"/>
      <c r="E359" s="156" t="s">
        <v>139</v>
      </c>
      <c r="F359" s="186" t="s">
        <v>76</v>
      </c>
      <c r="G359" s="188"/>
      <c r="H359" s="178">
        <v>3</v>
      </c>
      <c r="I359" s="178"/>
      <c r="J359" s="160"/>
    </row>
    <row r="360" ht="16.25" spans="1:10">
      <c r="A360" s="152">
        <v>9</v>
      </c>
      <c r="B360" s="153">
        <v>8</v>
      </c>
      <c r="C360" s="154" t="s">
        <v>75</v>
      </c>
      <c r="D360" s="155"/>
      <c r="E360" s="156" t="s">
        <v>140</v>
      </c>
      <c r="F360" s="186" t="s">
        <v>76</v>
      </c>
      <c r="G360" s="188"/>
      <c r="H360" s="178">
        <v>3</v>
      </c>
      <c r="I360" s="178"/>
      <c r="J360" s="160"/>
    </row>
    <row r="361" ht="16.25" spans="1:10">
      <c r="A361" s="152">
        <v>10</v>
      </c>
      <c r="B361" s="153">
        <v>8</v>
      </c>
      <c r="C361" s="154" t="s">
        <v>75</v>
      </c>
      <c r="D361" s="155"/>
      <c r="E361" s="156" t="s">
        <v>141</v>
      </c>
      <c r="F361" s="186" t="s">
        <v>76</v>
      </c>
      <c r="G361" s="188"/>
      <c r="H361" s="178">
        <v>5</v>
      </c>
      <c r="I361" s="178"/>
      <c r="J361" s="160"/>
    </row>
    <row r="362" ht="16.25" spans="1:10">
      <c r="A362" s="152">
        <v>11</v>
      </c>
      <c r="B362" s="153">
        <v>8</v>
      </c>
      <c r="C362" s="154" t="s">
        <v>75</v>
      </c>
      <c r="D362" s="155"/>
      <c r="E362" s="156" t="s">
        <v>142</v>
      </c>
      <c r="F362" s="186" t="s">
        <v>76</v>
      </c>
      <c r="G362" s="188"/>
      <c r="H362" s="178">
        <v>3</v>
      </c>
      <c r="I362" s="178"/>
      <c r="J362" s="160"/>
    </row>
    <row r="363" ht="16.25" spans="1:10">
      <c r="A363" s="152">
        <v>12</v>
      </c>
      <c r="B363" s="153">
        <v>8</v>
      </c>
      <c r="C363" s="154" t="s">
        <v>75</v>
      </c>
      <c r="D363" s="155"/>
      <c r="E363" s="156" t="s">
        <v>143</v>
      </c>
      <c r="F363" s="186" t="s">
        <v>76</v>
      </c>
      <c r="G363" s="188"/>
      <c r="H363" s="178">
        <v>5</v>
      </c>
      <c r="I363" s="178"/>
      <c r="J363" s="160"/>
    </row>
    <row r="364" ht="16.25" spans="1:10">
      <c r="A364" s="152">
        <v>13</v>
      </c>
      <c r="B364" s="153">
        <v>8</v>
      </c>
      <c r="C364" s="154" t="s">
        <v>75</v>
      </c>
      <c r="D364" s="155"/>
      <c r="E364" s="156" t="s">
        <v>144</v>
      </c>
      <c r="F364" s="186" t="s">
        <v>76</v>
      </c>
      <c r="G364" s="188"/>
      <c r="H364" s="178">
        <v>5</v>
      </c>
      <c r="I364" s="178"/>
      <c r="J364" s="160"/>
    </row>
    <row r="365" ht="16.25" spans="1:10">
      <c r="A365" s="152">
        <v>14</v>
      </c>
      <c r="B365" s="153">
        <v>8</v>
      </c>
      <c r="C365" s="154" t="s">
        <v>75</v>
      </c>
      <c r="D365" s="155"/>
      <c r="E365" s="156" t="s">
        <v>145</v>
      </c>
      <c r="F365" s="186" t="s">
        <v>76</v>
      </c>
      <c r="G365" s="188"/>
      <c r="H365" s="178">
        <v>4</v>
      </c>
      <c r="I365" s="178"/>
      <c r="J365" s="160"/>
    </row>
    <row r="366" ht="16.25" spans="1:10">
      <c r="A366" s="152">
        <v>15</v>
      </c>
      <c r="B366" s="153">
        <v>8</v>
      </c>
      <c r="C366" s="154" t="s">
        <v>75</v>
      </c>
      <c r="D366" s="155"/>
      <c r="E366" s="156" t="s">
        <v>146</v>
      </c>
      <c r="F366" s="186" t="s">
        <v>76</v>
      </c>
      <c r="G366" s="188"/>
      <c r="H366" s="178">
        <v>5</v>
      </c>
      <c r="I366" s="178"/>
      <c r="J366" s="160"/>
    </row>
    <row r="367" ht="16.25" spans="1:10">
      <c r="A367" s="152">
        <v>16</v>
      </c>
      <c r="B367" s="153">
        <v>8</v>
      </c>
      <c r="C367" s="154" t="s">
        <v>75</v>
      </c>
      <c r="D367" s="155"/>
      <c r="E367" s="156" t="s">
        <v>147</v>
      </c>
      <c r="F367" s="186" t="s">
        <v>76</v>
      </c>
      <c r="G367" s="188"/>
      <c r="H367" s="178">
        <v>3</v>
      </c>
      <c r="I367" s="178"/>
      <c r="J367" s="160"/>
    </row>
    <row r="368" ht="16.25" spans="1:10">
      <c r="A368" s="152">
        <v>17</v>
      </c>
      <c r="B368" s="153">
        <v>8</v>
      </c>
      <c r="C368" s="154" t="s">
        <v>75</v>
      </c>
      <c r="D368" s="155"/>
      <c r="E368" s="156" t="s">
        <v>148</v>
      </c>
      <c r="F368" s="186" t="s">
        <v>76</v>
      </c>
      <c r="G368" s="188"/>
      <c r="H368" s="178">
        <v>3</v>
      </c>
      <c r="I368" s="178"/>
      <c r="J368" s="160"/>
    </row>
    <row r="369" ht="16.25" spans="1:10">
      <c r="A369" s="152">
        <v>18</v>
      </c>
      <c r="B369" s="153">
        <v>8</v>
      </c>
      <c r="C369" s="154" t="s">
        <v>75</v>
      </c>
      <c r="D369" s="155"/>
      <c r="E369" s="156" t="s">
        <v>149</v>
      </c>
      <c r="F369" s="186" t="s">
        <v>76</v>
      </c>
      <c r="G369" s="188"/>
      <c r="H369" s="218"/>
      <c r="I369" s="218"/>
      <c r="J369" s="160"/>
    </row>
    <row r="370" ht="16.25" spans="1:10">
      <c r="A370" s="152">
        <v>19</v>
      </c>
      <c r="B370" s="153">
        <v>8</v>
      </c>
      <c r="C370" s="154" t="s">
        <v>75</v>
      </c>
      <c r="D370" s="155"/>
      <c r="E370" s="156" t="s">
        <v>150</v>
      </c>
      <c r="F370" s="186" t="s">
        <v>76</v>
      </c>
      <c r="G370" s="188"/>
      <c r="H370" s="178">
        <v>5</v>
      </c>
      <c r="I370" s="178"/>
      <c r="J370" s="160"/>
    </row>
    <row r="371" ht="16.25" spans="1:10">
      <c r="A371" s="152">
        <v>20</v>
      </c>
      <c r="B371" s="153">
        <v>8</v>
      </c>
      <c r="C371" s="154" t="s">
        <v>75</v>
      </c>
      <c r="D371" s="155"/>
      <c r="E371" s="156" t="s">
        <v>151</v>
      </c>
      <c r="F371" s="186" t="s">
        <v>76</v>
      </c>
      <c r="G371" s="188"/>
      <c r="H371" s="178">
        <v>4</v>
      </c>
      <c r="I371" s="178"/>
      <c r="J371" s="160"/>
    </row>
    <row r="372" ht="16.25" spans="1:10">
      <c r="A372" s="152">
        <v>21</v>
      </c>
      <c r="B372" s="153">
        <v>8</v>
      </c>
      <c r="C372" s="154" t="s">
        <v>75</v>
      </c>
      <c r="D372" s="155"/>
      <c r="E372" s="156" t="s">
        <v>152</v>
      </c>
      <c r="F372" s="186" t="s">
        <v>76</v>
      </c>
      <c r="G372" s="188"/>
      <c r="H372" s="178">
        <v>5</v>
      </c>
      <c r="I372" s="178"/>
      <c r="J372" s="160"/>
    </row>
    <row r="373" ht="16.25" spans="1:10">
      <c r="A373" s="152">
        <v>22</v>
      </c>
      <c r="B373" s="153">
        <v>8</v>
      </c>
      <c r="C373" s="154" t="s">
        <v>75</v>
      </c>
      <c r="D373" s="155"/>
      <c r="E373" s="156" t="s">
        <v>153</v>
      </c>
      <c r="F373" s="186" t="s">
        <v>76</v>
      </c>
      <c r="G373" s="188"/>
      <c r="H373" s="178">
        <v>4</v>
      </c>
      <c r="I373" s="178"/>
      <c r="J373" s="160"/>
    </row>
    <row r="374" ht="16.25" spans="1:10">
      <c r="A374" s="152">
        <v>23</v>
      </c>
      <c r="B374" s="153">
        <v>8</v>
      </c>
      <c r="C374" s="154" t="s">
        <v>75</v>
      </c>
      <c r="D374" s="155"/>
      <c r="E374" s="156" t="s">
        <v>154</v>
      </c>
      <c r="F374" s="186" t="s">
        <v>76</v>
      </c>
      <c r="G374" s="188"/>
      <c r="H374" s="178">
        <v>4</v>
      </c>
      <c r="I374" s="178"/>
      <c r="J374" s="160"/>
    </row>
    <row r="375" ht="16.25" spans="1:10">
      <c r="A375" s="152">
        <v>24</v>
      </c>
      <c r="B375" s="153">
        <v>8</v>
      </c>
      <c r="C375" s="154" t="s">
        <v>75</v>
      </c>
      <c r="D375" s="155"/>
      <c r="E375" s="156" t="s">
        <v>155</v>
      </c>
      <c r="F375" s="186" t="s">
        <v>76</v>
      </c>
      <c r="G375" s="188"/>
      <c r="H375" s="178">
        <v>5</v>
      </c>
      <c r="I375" s="178"/>
      <c r="J375" s="160"/>
    </row>
    <row r="376" ht="16.25" spans="1:10">
      <c r="A376" s="152">
        <v>25</v>
      </c>
      <c r="B376" s="153">
        <v>8</v>
      </c>
      <c r="C376" s="154" t="s">
        <v>75</v>
      </c>
      <c r="D376" s="155"/>
      <c r="E376" s="156" t="s">
        <v>156</v>
      </c>
      <c r="F376" s="186" t="s">
        <v>76</v>
      </c>
      <c r="G376" s="188"/>
      <c r="H376" s="178">
        <v>4</v>
      </c>
      <c r="I376" s="178"/>
      <c r="J376" s="160"/>
    </row>
    <row r="377" ht="16.25" spans="1:10">
      <c r="A377" s="152">
        <v>26</v>
      </c>
      <c r="B377" s="153">
        <v>8</v>
      </c>
      <c r="C377" s="154" t="s">
        <v>75</v>
      </c>
      <c r="D377" s="155"/>
      <c r="E377" s="156" t="s">
        <v>157</v>
      </c>
      <c r="F377" s="186" t="s">
        <v>76</v>
      </c>
      <c r="G377" s="188"/>
      <c r="H377" s="178">
        <v>4</v>
      </c>
      <c r="I377" s="178"/>
      <c r="J377" s="160"/>
    </row>
    <row r="378" ht="16.25" spans="1:10">
      <c r="A378" s="152">
        <v>27</v>
      </c>
      <c r="B378" s="153">
        <v>8</v>
      </c>
      <c r="C378" s="154" t="s">
        <v>75</v>
      </c>
      <c r="D378" s="155"/>
      <c r="E378" s="156" t="s">
        <v>158</v>
      </c>
      <c r="F378" s="186" t="s">
        <v>76</v>
      </c>
      <c r="G378" s="188"/>
      <c r="H378" s="178">
        <v>5</v>
      </c>
      <c r="I378" s="178"/>
      <c r="J378" s="160"/>
    </row>
    <row r="379" ht="16.25" spans="1:10">
      <c r="A379" s="152">
        <v>28</v>
      </c>
      <c r="B379" s="153">
        <v>8</v>
      </c>
      <c r="C379" s="154" t="s">
        <v>75</v>
      </c>
      <c r="D379" s="155"/>
      <c r="E379" s="156" t="s">
        <v>159</v>
      </c>
      <c r="F379" s="186" t="s">
        <v>76</v>
      </c>
      <c r="G379" s="188"/>
      <c r="H379" s="178">
        <v>4</v>
      </c>
      <c r="I379" s="178"/>
      <c r="J379" s="160"/>
    </row>
    <row r="380" ht="16.25" spans="1:10">
      <c r="A380" s="152">
        <v>29</v>
      </c>
      <c r="B380" s="153">
        <v>8</v>
      </c>
      <c r="C380" s="154" t="s">
        <v>75</v>
      </c>
      <c r="D380" s="155"/>
      <c r="E380" s="156" t="s">
        <v>160</v>
      </c>
      <c r="F380" s="186" t="s">
        <v>76</v>
      </c>
      <c r="G380" s="188"/>
      <c r="H380" s="178">
        <v>4</v>
      </c>
      <c r="I380" s="178"/>
      <c r="J380" s="160"/>
    </row>
    <row r="381" ht="14.5" spans="1:10">
      <c r="A381" s="157"/>
      <c r="B381" s="216"/>
      <c r="C381" s="219"/>
      <c r="D381" s="219"/>
      <c r="E381" s="220"/>
      <c r="F381" s="160"/>
      <c r="G381" s="160"/>
      <c r="H381" s="160"/>
      <c r="I381" s="160"/>
      <c r="J381" s="157"/>
    </row>
    <row r="382" ht="15" spans="1:10">
      <c r="A382" s="157"/>
      <c r="B382" s="161" t="s">
        <v>36</v>
      </c>
      <c r="C382" s="162">
        <f>COUNTIF(H352:I380,5)</f>
        <v>9</v>
      </c>
      <c r="D382" s="174"/>
      <c r="E382" s="171"/>
      <c r="F382" s="174"/>
      <c r="G382" s="174"/>
      <c r="H382" s="174"/>
      <c r="I382" s="174"/>
      <c r="J382" s="157"/>
    </row>
    <row r="383" ht="15" spans="1:10">
      <c r="A383" s="157"/>
      <c r="B383" s="165" t="s">
        <v>37</v>
      </c>
      <c r="C383" s="162">
        <f>COUNTIF(H352:I380,4)</f>
        <v>11</v>
      </c>
      <c r="D383" s="174"/>
      <c r="E383" s="171"/>
      <c r="F383" s="174"/>
      <c r="G383" s="174"/>
      <c r="H383" s="174"/>
      <c r="I383" s="174"/>
      <c r="J383" s="157"/>
    </row>
    <row r="384" ht="15" spans="1:10">
      <c r="A384" s="157"/>
      <c r="B384" s="190" t="s">
        <v>38</v>
      </c>
      <c r="C384" s="162">
        <f>COUNTIF(H352:I380,3)</f>
        <v>8</v>
      </c>
      <c r="D384" s="174"/>
      <c r="E384" s="171"/>
      <c r="F384" s="174"/>
      <c r="G384" s="174"/>
      <c r="H384" s="174"/>
      <c r="I384" s="174"/>
      <c r="J384" s="157"/>
    </row>
    <row r="385" ht="15" spans="1:10">
      <c r="A385" s="157"/>
      <c r="B385" s="173"/>
      <c r="C385" s="174"/>
      <c r="D385" s="174"/>
      <c r="E385" s="171" t="s">
        <v>72</v>
      </c>
      <c r="F385" s="174"/>
      <c r="G385" s="174"/>
      <c r="H385" s="174"/>
      <c r="I385" s="174"/>
      <c r="J385" s="157"/>
    </row>
    <row r="386" ht="19" customHeight="1" spans="1:10">
      <c r="A386" s="157"/>
      <c r="B386" s="173"/>
      <c r="C386" s="174"/>
      <c r="D386" s="174"/>
      <c r="E386" s="171" t="s">
        <v>161</v>
      </c>
      <c r="F386" s="174"/>
      <c r="G386" s="174"/>
      <c r="H386" s="174"/>
      <c r="I386" s="174"/>
      <c r="J386" s="157"/>
    </row>
    <row r="387" ht="15.75" customHeight="1" spans="1:10">
      <c r="A387" s="221"/>
      <c r="B387" s="221"/>
      <c r="C387" s="221"/>
      <c r="D387" s="221"/>
      <c r="E387" s="222"/>
      <c r="F387" s="221"/>
      <c r="G387" s="221"/>
      <c r="H387" s="221"/>
      <c r="I387" s="221"/>
      <c r="J387" s="157"/>
    </row>
    <row r="388" ht="15.75" customHeight="1" spans="1:10">
      <c r="A388" s="221"/>
      <c r="B388" s="221"/>
      <c r="C388" s="221"/>
      <c r="D388" s="221"/>
      <c r="E388" s="222"/>
      <c r="F388" s="221"/>
      <c r="G388" s="221"/>
      <c r="H388" s="221"/>
      <c r="I388" s="221"/>
      <c r="J388" s="157"/>
    </row>
    <row r="389" ht="15.75" customHeight="1" spans="1:10">
      <c r="A389" s="221"/>
      <c r="B389" s="221"/>
      <c r="C389" s="221"/>
      <c r="D389" s="221"/>
      <c r="E389" s="222"/>
      <c r="F389" s="221"/>
      <c r="G389" s="221"/>
      <c r="H389" s="221"/>
      <c r="I389" s="221"/>
      <c r="J389" s="157"/>
    </row>
    <row r="390" ht="15.75" customHeight="1" spans="1:10">
      <c r="A390" s="223" t="s">
        <v>0</v>
      </c>
      <c r="B390" s="223"/>
      <c r="C390" s="223"/>
      <c r="D390" s="223"/>
      <c r="E390" s="224"/>
      <c r="F390" s="223"/>
      <c r="G390" s="223"/>
      <c r="H390" s="223"/>
      <c r="I390" s="223"/>
      <c r="J390" s="157"/>
    </row>
    <row r="391" ht="15.75" customHeight="1" spans="1:10">
      <c r="A391" s="223" t="s">
        <v>162</v>
      </c>
      <c r="B391" s="223"/>
      <c r="C391" s="223"/>
      <c r="D391" s="223"/>
      <c r="E391" s="224"/>
      <c r="F391" s="223"/>
      <c r="G391" s="223"/>
      <c r="H391" s="223"/>
      <c r="I391" s="223"/>
      <c r="J391" s="157"/>
    </row>
    <row r="392" ht="15.25" spans="1:10">
      <c r="A392" s="143" t="s">
        <v>2</v>
      </c>
      <c r="B392" s="144"/>
      <c r="C392" s="145"/>
      <c r="D392" s="145"/>
      <c r="E392" s="182"/>
      <c r="F392" s="145"/>
      <c r="G392" s="145"/>
      <c r="H392" s="144" t="s">
        <v>163</v>
      </c>
      <c r="I392" s="144"/>
      <c r="J392" s="157"/>
    </row>
    <row r="393" ht="28" customHeight="1" spans="1:10">
      <c r="A393" s="147" t="s">
        <v>6</v>
      </c>
      <c r="B393" s="148" t="s">
        <v>7</v>
      </c>
      <c r="C393" s="149" t="s">
        <v>8</v>
      </c>
      <c r="D393" s="150"/>
      <c r="E393" s="151" t="s">
        <v>9</v>
      </c>
      <c r="F393" s="149" t="s">
        <v>10</v>
      </c>
      <c r="G393" s="150"/>
      <c r="H393" s="149" t="s">
        <v>11</v>
      </c>
      <c r="I393" s="150"/>
      <c r="J393" s="157"/>
    </row>
    <row r="394" ht="15.25" spans="1:10">
      <c r="A394" s="152">
        <v>1</v>
      </c>
      <c r="B394" s="153">
        <v>8</v>
      </c>
      <c r="C394" s="154" t="s">
        <v>75</v>
      </c>
      <c r="D394" s="155"/>
      <c r="E394" s="156" t="s">
        <v>132</v>
      </c>
      <c r="F394" s="154" t="s">
        <v>128</v>
      </c>
      <c r="G394" s="155"/>
      <c r="H394" s="178">
        <v>3</v>
      </c>
      <c r="I394" s="178"/>
      <c r="J394" s="157"/>
    </row>
    <row r="395" ht="15.25" spans="1:10">
      <c r="A395" s="152">
        <v>2</v>
      </c>
      <c r="B395" s="153">
        <v>8</v>
      </c>
      <c r="C395" s="154" t="s">
        <v>13</v>
      </c>
      <c r="D395" s="155"/>
      <c r="E395" s="156" t="s">
        <v>133</v>
      </c>
      <c r="F395" s="154" t="s">
        <v>128</v>
      </c>
      <c r="G395" s="155"/>
      <c r="H395" s="178">
        <v>4</v>
      </c>
      <c r="I395" s="178"/>
      <c r="J395" s="157"/>
    </row>
    <row r="396" ht="15.25" spans="1:10">
      <c r="A396" s="152">
        <v>3</v>
      </c>
      <c r="B396" s="153">
        <v>8</v>
      </c>
      <c r="C396" s="154" t="s">
        <v>13</v>
      </c>
      <c r="D396" s="155"/>
      <c r="E396" s="156" t="s">
        <v>134</v>
      </c>
      <c r="F396" s="154" t="s">
        <v>128</v>
      </c>
      <c r="G396" s="155"/>
      <c r="H396" s="178">
        <v>3</v>
      </c>
      <c r="I396" s="178"/>
      <c r="J396" s="157"/>
    </row>
    <row r="397" ht="15.25" spans="1:10">
      <c r="A397" s="152">
        <v>4</v>
      </c>
      <c r="B397" s="153">
        <v>8</v>
      </c>
      <c r="C397" s="154" t="s">
        <v>13</v>
      </c>
      <c r="D397" s="155"/>
      <c r="E397" s="156" t="s">
        <v>135</v>
      </c>
      <c r="F397" s="154" t="s">
        <v>128</v>
      </c>
      <c r="G397" s="155"/>
      <c r="H397" s="178">
        <v>5</v>
      </c>
      <c r="I397" s="178"/>
      <c r="J397" s="157"/>
    </row>
    <row r="398" ht="15.25" spans="1:10">
      <c r="A398" s="152">
        <v>5</v>
      </c>
      <c r="B398" s="153">
        <v>8</v>
      </c>
      <c r="C398" s="154" t="s">
        <v>13</v>
      </c>
      <c r="D398" s="155"/>
      <c r="E398" s="156" t="s">
        <v>136</v>
      </c>
      <c r="F398" s="154" t="s">
        <v>128</v>
      </c>
      <c r="G398" s="155"/>
      <c r="H398" s="178">
        <v>4</v>
      </c>
      <c r="I398" s="178"/>
      <c r="J398" s="157"/>
    </row>
    <row r="399" ht="15.25" spans="1:10">
      <c r="A399" s="152">
        <v>6</v>
      </c>
      <c r="B399" s="153">
        <v>8</v>
      </c>
      <c r="C399" s="154" t="s">
        <v>13</v>
      </c>
      <c r="D399" s="155"/>
      <c r="E399" s="156" t="s">
        <v>137</v>
      </c>
      <c r="F399" s="154" t="s">
        <v>128</v>
      </c>
      <c r="G399" s="155"/>
      <c r="H399" s="178">
        <v>4</v>
      </c>
      <c r="I399" s="178"/>
      <c r="J399" s="157"/>
    </row>
    <row r="400" ht="15.25" spans="1:10">
      <c r="A400" s="152">
        <v>7</v>
      </c>
      <c r="B400" s="153">
        <v>8</v>
      </c>
      <c r="C400" s="154" t="s">
        <v>13</v>
      </c>
      <c r="D400" s="155"/>
      <c r="E400" s="156" t="s">
        <v>138</v>
      </c>
      <c r="F400" s="154" t="s">
        <v>128</v>
      </c>
      <c r="G400" s="155"/>
      <c r="H400" s="178">
        <v>3</v>
      </c>
      <c r="I400" s="178"/>
      <c r="J400" s="157"/>
    </row>
    <row r="401" ht="15.25" spans="1:10">
      <c r="A401" s="152">
        <v>8</v>
      </c>
      <c r="B401" s="153">
        <v>8</v>
      </c>
      <c r="C401" s="154" t="s">
        <v>13</v>
      </c>
      <c r="D401" s="155"/>
      <c r="E401" s="156" t="s">
        <v>139</v>
      </c>
      <c r="F401" s="154" t="s">
        <v>128</v>
      </c>
      <c r="G401" s="155"/>
      <c r="H401" s="178">
        <v>3</v>
      </c>
      <c r="I401" s="178"/>
      <c r="J401" s="157"/>
    </row>
    <row r="402" ht="15.25" spans="1:10">
      <c r="A402" s="152">
        <v>9</v>
      </c>
      <c r="B402" s="153">
        <v>8</v>
      </c>
      <c r="C402" s="154" t="s">
        <v>13</v>
      </c>
      <c r="D402" s="155"/>
      <c r="E402" s="156" t="s">
        <v>140</v>
      </c>
      <c r="F402" s="154" t="s">
        <v>128</v>
      </c>
      <c r="G402" s="155"/>
      <c r="H402" s="178">
        <v>3</v>
      </c>
      <c r="I402" s="178"/>
      <c r="J402" s="157"/>
    </row>
    <row r="403" ht="15.25" spans="1:10">
      <c r="A403" s="152">
        <v>10</v>
      </c>
      <c r="B403" s="153">
        <v>8</v>
      </c>
      <c r="C403" s="154" t="s">
        <v>13</v>
      </c>
      <c r="D403" s="155"/>
      <c r="E403" s="156" t="s">
        <v>141</v>
      </c>
      <c r="F403" s="154" t="s">
        <v>128</v>
      </c>
      <c r="G403" s="155"/>
      <c r="H403" s="178">
        <v>5</v>
      </c>
      <c r="I403" s="178"/>
      <c r="J403" s="157"/>
    </row>
    <row r="404" ht="15.25" spans="1:10">
      <c r="A404" s="152">
        <v>11</v>
      </c>
      <c r="B404" s="153">
        <v>8</v>
      </c>
      <c r="C404" s="154" t="s">
        <v>13</v>
      </c>
      <c r="D404" s="155"/>
      <c r="E404" s="156" t="s">
        <v>142</v>
      </c>
      <c r="F404" s="154" t="s">
        <v>128</v>
      </c>
      <c r="G404" s="155"/>
      <c r="H404" s="178">
        <v>3</v>
      </c>
      <c r="I404" s="178"/>
      <c r="J404" s="157"/>
    </row>
    <row r="405" ht="15.25" spans="1:10">
      <c r="A405" s="152">
        <v>12</v>
      </c>
      <c r="B405" s="153">
        <v>8</v>
      </c>
      <c r="C405" s="154" t="s">
        <v>13</v>
      </c>
      <c r="D405" s="155"/>
      <c r="E405" s="156" t="s">
        <v>143</v>
      </c>
      <c r="F405" s="154" t="s">
        <v>128</v>
      </c>
      <c r="G405" s="155"/>
      <c r="H405" s="178">
        <v>5</v>
      </c>
      <c r="I405" s="178"/>
      <c r="J405" s="157"/>
    </row>
    <row r="406" ht="15.25" spans="1:10">
      <c r="A406" s="152">
        <v>13</v>
      </c>
      <c r="B406" s="153">
        <v>8</v>
      </c>
      <c r="C406" s="154" t="s">
        <v>13</v>
      </c>
      <c r="D406" s="155"/>
      <c r="E406" s="156" t="s">
        <v>144</v>
      </c>
      <c r="F406" s="154" t="s">
        <v>128</v>
      </c>
      <c r="G406" s="155"/>
      <c r="H406" s="178">
        <v>3</v>
      </c>
      <c r="I406" s="178"/>
      <c r="J406" s="157"/>
    </row>
    <row r="407" ht="15.25" spans="1:10">
      <c r="A407" s="152">
        <v>14</v>
      </c>
      <c r="B407" s="153">
        <v>8</v>
      </c>
      <c r="C407" s="154" t="s">
        <v>13</v>
      </c>
      <c r="D407" s="155"/>
      <c r="E407" s="156" t="s">
        <v>145</v>
      </c>
      <c r="F407" s="154" t="s">
        <v>128</v>
      </c>
      <c r="G407" s="155"/>
      <c r="H407" s="178">
        <v>4</v>
      </c>
      <c r="I407" s="178"/>
      <c r="J407" s="157"/>
    </row>
    <row r="408" ht="15.25" spans="1:10">
      <c r="A408" s="152">
        <v>15</v>
      </c>
      <c r="B408" s="153">
        <v>8</v>
      </c>
      <c r="C408" s="154" t="s">
        <v>13</v>
      </c>
      <c r="D408" s="155"/>
      <c r="E408" s="156" t="s">
        <v>146</v>
      </c>
      <c r="F408" s="154" t="s">
        <v>128</v>
      </c>
      <c r="G408" s="155"/>
      <c r="H408" s="178">
        <v>5</v>
      </c>
      <c r="I408" s="178"/>
      <c r="J408" s="157"/>
    </row>
    <row r="409" ht="15.25" spans="1:10">
      <c r="A409" s="152">
        <v>16</v>
      </c>
      <c r="B409" s="153">
        <v>8</v>
      </c>
      <c r="C409" s="154" t="s">
        <v>13</v>
      </c>
      <c r="D409" s="155"/>
      <c r="E409" s="156" t="s">
        <v>147</v>
      </c>
      <c r="F409" s="154" t="s">
        <v>128</v>
      </c>
      <c r="G409" s="155"/>
      <c r="H409" s="178">
        <v>3</v>
      </c>
      <c r="I409" s="178"/>
      <c r="J409" s="157"/>
    </row>
    <row r="410" ht="15.25" spans="1:10">
      <c r="A410" s="152">
        <v>17</v>
      </c>
      <c r="B410" s="153">
        <v>8</v>
      </c>
      <c r="C410" s="154" t="s">
        <v>13</v>
      </c>
      <c r="D410" s="155"/>
      <c r="E410" s="156" t="s">
        <v>148</v>
      </c>
      <c r="F410" s="154" t="s">
        <v>128</v>
      </c>
      <c r="G410" s="155"/>
      <c r="H410" s="178">
        <v>3</v>
      </c>
      <c r="I410" s="178"/>
      <c r="J410" s="157"/>
    </row>
    <row r="411" ht="15.25" spans="1:10">
      <c r="A411" s="152">
        <v>18</v>
      </c>
      <c r="B411" s="153">
        <v>8</v>
      </c>
      <c r="C411" s="154" t="s">
        <v>13</v>
      </c>
      <c r="D411" s="155"/>
      <c r="E411" s="156" t="s">
        <v>149</v>
      </c>
      <c r="F411" s="154" t="s">
        <v>128</v>
      </c>
      <c r="G411" s="155"/>
      <c r="H411" s="218"/>
      <c r="I411" s="218"/>
      <c r="J411" s="157"/>
    </row>
    <row r="412" ht="15.25" spans="1:10">
      <c r="A412" s="152">
        <v>19</v>
      </c>
      <c r="B412" s="153">
        <v>8</v>
      </c>
      <c r="C412" s="154" t="s">
        <v>13</v>
      </c>
      <c r="D412" s="155"/>
      <c r="E412" s="156" t="s">
        <v>150</v>
      </c>
      <c r="F412" s="154" t="s">
        <v>128</v>
      </c>
      <c r="G412" s="155"/>
      <c r="H412" s="178">
        <v>5</v>
      </c>
      <c r="I412" s="178"/>
      <c r="J412" s="157"/>
    </row>
    <row r="413" ht="15.25" spans="1:10">
      <c r="A413" s="152">
        <v>20</v>
      </c>
      <c r="B413" s="153">
        <v>8</v>
      </c>
      <c r="C413" s="154" t="s">
        <v>13</v>
      </c>
      <c r="D413" s="155"/>
      <c r="E413" s="156" t="s">
        <v>151</v>
      </c>
      <c r="F413" s="154" t="s">
        <v>128</v>
      </c>
      <c r="G413" s="155"/>
      <c r="H413" s="178">
        <v>4</v>
      </c>
      <c r="I413" s="178"/>
      <c r="J413" s="157"/>
    </row>
    <row r="414" ht="15.25" spans="1:10">
      <c r="A414" s="152">
        <v>21</v>
      </c>
      <c r="B414" s="153">
        <v>8</v>
      </c>
      <c r="C414" s="154" t="s">
        <v>13</v>
      </c>
      <c r="D414" s="155"/>
      <c r="E414" s="156" t="s">
        <v>152</v>
      </c>
      <c r="F414" s="154" t="s">
        <v>128</v>
      </c>
      <c r="G414" s="155"/>
      <c r="H414" s="178">
        <v>5</v>
      </c>
      <c r="I414" s="178"/>
      <c r="J414" s="157"/>
    </row>
    <row r="415" ht="15.25" spans="1:10">
      <c r="A415" s="152">
        <v>22</v>
      </c>
      <c r="B415" s="153">
        <v>8</v>
      </c>
      <c r="C415" s="154" t="s">
        <v>13</v>
      </c>
      <c r="D415" s="155"/>
      <c r="E415" s="156" t="s">
        <v>153</v>
      </c>
      <c r="F415" s="154" t="s">
        <v>128</v>
      </c>
      <c r="G415" s="155"/>
      <c r="H415" s="178">
        <v>4</v>
      </c>
      <c r="I415" s="178"/>
      <c r="J415" s="157"/>
    </row>
    <row r="416" ht="15.25" spans="1:10">
      <c r="A416" s="152">
        <v>23</v>
      </c>
      <c r="B416" s="153">
        <v>8</v>
      </c>
      <c r="C416" s="154" t="s">
        <v>13</v>
      </c>
      <c r="D416" s="155"/>
      <c r="E416" s="156" t="s">
        <v>154</v>
      </c>
      <c r="F416" s="154" t="s">
        <v>128</v>
      </c>
      <c r="G416" s="155"/>
      <c r="H416" s="178">
        <v>4</v>
      </c>
      <c r="I416" s="178"/>
      <c r="J416" s="157"/>
    </row>
    <row r="417" ht="15.25" spans="1:10">
      <c r="A417" s="152">
        <v>24</v>
      </c>
      <c r="B417" s="153">
        <v>8</v>
      </c>
      <c r="C417" s="154" t="s">
        <v>13</v>
      </c>
      <c r="D417" s="155"/>
      <c r="E417" s="156" t="s">
        <v>155</v>
      </c>
      <c r="F417" s="154" t="s">
        <v>128</v>
      </c>
      <c r="G417" s="155"/>
      <c r="H417" s="178">
        <v>4</v>
      </c>
      <c r="I417" s="178"/>
      <c r="J417" s="157"/>
    </row>
    <row r="418" ht="15.25" spans="1:10">
      <c r="A418" s="152">
        <v>25</v>
      </c>
      <c r="B418" s="153">
        <v>8</v>
      </c>
      <c r="C418" s="154" t="s">
        <v>13</v>
      </c>
      <c r="D418" s="155"/>
      <c r="E418" s="156" t="s">
        <v>156</v>
      </c>
      <c r="F418" s="154" t="s">
        <v>128</v>
      </c>
      <c r="G418" s="155"/>
      <c r="H418" s="178">
        <v>4</v>
      </c>
      <c r="I418" s="178"/>
      <c r="J418" s="157"/>
    </row>
    <row r="419" ht="15.25" spans="1:10">
      <c r="A419" s="152">
        <v>26</v>
      </c>
      <c r="B419" s="153">
        <v>8</v>
      </c>
      <c r="C419" s="154" t="s">
        <v>13</v>
      </c>
      <c r="D419" s="155"/>
      <c r="E419" s="156" t="s">
        <v>157</v>
      </c>
      <c r="F419" s="154" t="s">
        <v>128</v>
      </c>
      <c r="G419" s="155"/>
      <c r="H419" s="178">
        <v>4</v>
      </c>
      <c r="I419" s="178"/>
      <c r="J419" s="157"/>
    </row>
    <row r="420" ht="15.25" spans="1:10">
      <c r="A420" s="152">
        <v>27</v>
      </c>
      <c r="B420" s="153">
        <v>8</v>
      </c>
      <c r="C420" s="154" t="s">
        <v>13</v>
      </c>
      <c r="D420" s="155"/>
      <c r="E420" s="156" t="s">
        <v>158</v>
      </c>
      <c r="F420" s="154" t="s">
        <v>128</v>
      </c>
      <c r="G420" s="155"/>
      <c r="H420" s="178">
        <v>5</v>
      </c>
      <c r="I420" s="178"/>
      <c r="J420" s="157"/>
    </row>
    <row r="421" ht="15.25" spans="1:10">
      <c r="A421" s="152">
        <v>28</v>
      </c>
      <c r="B421" s="153">
        <v>8</v>
      </c>
      <c r="C421" s="154" t="s">
        <v>13</v>
      </c>
      <c r="D421" s="155"/>
      <c r="E421" s="156" t="s">
        <v>159</v>
      </c>
      <c r="F421" s="154" t="s">
        <v>128</v>
      </c>
      <c r="G421" s="155"/>
      <c r="H421" s="178">
        <v>4</v>
      </c>
      <c r="I421" s="178"/>
      <c r="J421" s="157"/>
    </row>
    <row r="422" ht="15.25" spans="1:10">
      <c r="A422" s="152">
        <v>29</v>
      </c>
      <c r="B422" s="153">
        <v>8</v>
      </c>
      <c r="C422" s="154" t="s">
        <v>13</v>
      </c>
      <c r="D422" s="155"/>
      <c r="E422" s="156" t="s">
        <v>160</v>
      </c>
      <c r="F422" s="154" t="s">
        <v>128</v>
      </c>
      <c r="G422" s="155"/>
      <c r="H422" s="178">
        <v>4</v>
      </c>
      <c r="I422" s="178"/>
      <c r="J422" s="157"/>
    </row>
    <row r="423" ht="14.5" spans="1:10">
      <c r="A423" s="157"/>
      <c r="B423" s="158"/>
      <c r="C423" s="158"/>
      <c r="D423" s="158"/>
      <c r="E423" s="159"/>
      <c r="F423" s="158"/>
      <c r="G423" s="158"/>
      <c r="H423" s="160"/>
      <c r="I423" s="160"/>
      <c r="J423" s="173"/>
    </row>
    <row r="424" ht="20" customHeight="1" spans="1:10">
      <c r="A424" s="157"/>
      <c r="B424" s="161" t="s">
        <v>36</v>
      </c>
      <c r="C424" s="162">
        <f>COUNTIF(H394:I422,5)</f>
        <v>7</v>
      </c>
      <c r="D424" s="225"/>
      <c r="E424" s="225"/>
      <c r="F424" s="226"/>
      <c r="G424" s="157"/>
      <c r="H424" s="157"/>
      <c r="I424" s="160"/>
      <c r="J424" s="157"/>
    </row>
    <row r="425" ht="15" spans="1:10">
      <c r="A425" s="163"/>
      <c r="B425" s="165" t="s">
        <v>37</v>
      </c>
      <c r="C425" s="162">
        <f>COUNTIF(H394:I422,4)</f>
        <v>12</v>
      </c>
      <c r="D425" s="212"/>
      <c r="E425" s="213"/>
      <c r="F425" s="168"/>
      <c r="G425" s="164"/>
      <c r="H425" s="164"/>
      <c r="I425" s="164"/>
      <c r="J425" s="163"/>
    </row>
    <row r="426" ht="15" spans="1:10">
      <c r="A426" s="163"/>
      <c r="B426" s="190" t="s">
        <v>38</v>
      </c>
      <c r="C426" s="162">
        <f>COUNTIF(H394:I422,3)</f>
        <v>9</v>
      </c>
      <c r="D426" s="212"/>
      <c r="E426" s="213"/>
      <c r="F426" s="168"/>
      <c r="G426" s="164"/>
      <c r="H426" s="164"/>
      <c r="I426" s="164"/>
      <c r="J426" s="163"/>
    </row>
    <row r="427" ht="15" spans="1:10">
      <c r="A427" s="163"/>
      <c r="B427" s="163"/>
      <c r="C427" s="163"/>
      <c r="D427" s="168" t="s">
        <v>72</v>
      </c>
      <c r="E427" s="171"/>
      <c r="F427" s="168"/>
      <c r="G427" s="164"/>
      <c r="H427" s="164"/>
      <c r="I427" s="164"/>
      <c r="J427" s="163"/>
    </row>
    <row r="428" ht="15" spans="1:10">
      <c r="A428" s="163"/>
      <c r="B428" s="164"/>
      <c r="C428" s="164"/>
      <c r="D428" s="168" t="s">
        <v>73</v>
      </c>
      <c r="E428" s="171"/>
      <c r="F428" s="168"/>
      <c r="G428" s="164"/>
      <c r="H428" s="164"/>
      <c r="I428" s="164"/>
      <c r="J428" s="163"/>
    </row>
    <row r="429" ht="14.5" spans="1:10">
      <c r="A429" s="191"/>
      <c r="B429" s="192"/>
      <c r="C429" s="192"/>
      <c r="D429" s="192"/>
      <c r="E429" s="193"/>
      <c r="F429" s="192"/>
      <c r="G429" s="192"/>
      <c r="H429" s="192"/>
      <c r="I429" s="192"/>
      <c r="J429" s="194"/>
    </row>
    <row r="430" ht="15.75" customHeight="1" spans="1:10">
      <c r="A430" s="141" t="s">
        <v>0</v>
      </c>
      <c r="B430" s="141"/>
      <c r="C430" s="141"/>
      <c r="D430" s="141"/>
      <c r="E430" s="142"/>
      <c r="F430" s="141"/>
      <c r="G430" s="141"/>
      <c r="H430" s="141"/>
      <c r="I430" s="141"/>
      <c r="J430" s="157"/>
    </row>
    <row r="431" ht="15.75" customHeight="1" spans="1:10">
      <c r="A431" s="141" t="s">
        <v>164</v>
      </c>
      <c r="B431" s="141"/>
      <c r="C431" s="141"/>
      <c r="D431" s="141"/>
      <c r="E431" s="142"/>
      <c r="F431" s="141"/>
      <c r="G431" s="141"/>
      <c r="H431" s="141"/>
      <c r="I431" s="141"/>
      <c r="J431" s="157"/>
    </row>
    <row r="432" ht="25.5" customHeight="1" spans="1:10">
      <c r="A432" s="143" t="s">
        <v>2</v>
      </c>
      <c r="B432" s="144"/>
      <c r="C432" s="145"/>
      <c r="D432" s="145"/>
      <c r="E432" s="182"/>
      <c r="F432" s="145"/>
      <c r="G432" s="145"/>
      <c r="H432" s="174" t="s">
        <v>49</v>
      </c>
      <c r="I432" s="174"/>
      <c r="J432" s="157"/>
    </row>
    <row r="433" ht="28" customHeight="1" spans="1:10">
      <c r="A433" s="147" t="s">
        <v>6</v>
      </c>
      <c r="B433" s="148" t="s">
        <v>7</v>
      </c>
      <c r="C433" s="149" t="s">
        <v>8</v>
      </c>
      <c r="D433" s="150"/>
      <c r="E433" s="151" t="s">
        <v>9</v>
      </c>
      <c r="F433" s="149" t="s">
        <v>10</v>
      </c>
      <c r="G433" s="183"/>
      <c r="H433" s="176" t="s">
        <v>11</v>
      </c>
      <c r="I433" s="176"/>
      <c r="J433" s="160"/>
    </row>
    <row r="434" ht="15.25" spans="1:10">
      <c r="A434" s="152">
        <v>1</v>
      </c>
      <c r="B434" s="153">
        <v>8</v>
      </c>
      <c r="C434" s="154" t="s">
        <v>75</v>
      </c>
      <c r="D434" s="155"/>
      <c r="E434" s="156" t="s">
        <v>132</v>
      </c>
      <c r="F434" s="154" t="s">
        <v>130</v>
      </c>
      <c r="G434" s="197"/>
      <c r="H434" s="178">
        <v>5</v>
      </c>
      <c r="I434" s="178"/>
      <c r="J434" s="227"/>
    </row>
    <row r="435" ht="15.25" spans="1:10">
      <c r="A435" s="152">
        <v>2</v>
      </c>
      <c r="B435" s="153">
        <v>8</v>
      </c>
      <c r="C435" s="154" t="s">
        <v>13</v>
      </c>
      <c r="D435" s="155"/>
      <c r="E435" s="156" t="s">
        <v>133</v>
      </c>
      <c r="F435" s="154" t="s">
        <v>130</v>
      </c>
      <c r="G435" s="197"/>
      <c r="H435" s="178">
        <v>3</v>
      </c>
      <c r="I435" s="178"/>
      <c r="J435" s="227"/>
    </row>
    <row r="436" ht="15.25" spans="1:10">
      <c r="A436" s="152">
        <v>3</v>
      </c>
      <c r="B436" s="153">
        <v>8</v>
      </c>
      <c r="C436" s="154" t="s">
        <v>13</v>
      </c>
      <c r="D436" s="155"/>
      <c r="E436" s="156" t="s">
        <v>134</v>
      </c>
      <c r="F436" s="154" t="s">
        <v>130</v>
      </c>
      <c r="G436" s="197"/>
      <c r="H436" s="178">
        <v>4</v>
      </c>
      <c r="I436" s="178"/>
      <c r="J436" s="227"/>
    </row>
    <row r="437" ht="15.25" spans="1:10">
      <c r="A437" s="152">
        <v>4</v>
      </c>
      <c r="B437" s="153">
        <v>8</v>
      </c>
      <c r="C437" s="154" t="s">
        <v>13</v>
      </c>
      <c r="D437" s="155"/>
      <c r="E437" s="156" t="s">
        <v>135</v>
      </c>
      <c r="F437" s="154" t="s">
        <v>130</v>
      </c>
      <c r="G437" s="197"/>
      <c r="H437" s="178">
        <v>4</v>
      </c>
      <c r="I437" s="178"/>
      <c r="J437" s="227"/>
    </row>
    <row r="438" ht="15.25" spans="1:10">
      <c r="A438" s="152">
        <v>5</v>
      </c>
      <c r="B438" s="153">
        <v>8</v>
      </c>
      <c r="C438" s="154" t="s">
        <v>13</v>
      </c>
      <c r="D438" s="155"/>
      <c r="E438" s="156" t="s">
        <v>136</v>
      </c>
      <c r="F438" s="154" t="s">
        <v>130</v>
      </c>
      <c r="G438" s="197"/>
      <c r="H438" s="178">
        <v>4</v>
      </c>
      <c r="I438" s="178"/>
      <c r="J438" s="227"/>
    </row>
    <row r="439" ht="15.25" spans="1:10">
      <c r="A439" s="152">
        <v>6</v>
      </c>
      <c r="B439" s="153">
        <v>8</v>
      </c>
      <c r="C439" s="154" t="s">
        <v>13</v>
      </c>
      <c r="D439" s="155"/>
      <c r="E439" s="156" t="s">
        <v>137</v>
      </c>
      <c r="F439" s="154" t="s">
        <v>130</v>
      </c>
      <c r="G439" s="197"/>
      <c r="H439" s="178">
        <v>5</v>
      </c>
      <c r="I439" s="178"/>
      <c r="J439" s="227"/>
    </row>
    <row r="440" ht="15.25" spans="1:10">
      <c r="A440" s="152">
        <v>7</v>
      </c>
      <c r="B440" s="153">
        <v>8</v>
      </c>
      <c r="C440" s="154" t="s">
        <v>13</v>
      </c>
      <c r="D440" s="155"/>
      <c r="E440" s="156" t="s">
        <v>138</v>
      </c>
      <c r="F440" s="154" t="s">
        <v>130</v>
      </c>
      <c r="G440" s="197"/>
      <c r="H440" s="178">
        <v>4</v>
      </c>
      <c r="I440" s="178"/>
      <c r="J440" s="227"/>
    </row>
    <row r="441" ht="15.25" spans="1:10">
      <c r="A441" s="152">
        <v>8</v>
      </c>
      <c r="B441" s="153">
        <v>8</v>
      </c>
      <c r="C441" s="154" t="s">
        <v>13</v>
      </c>
      <c r="D441" s="155"/>
      <c r="E441" s="156" t="s">
        <v>139</v>
      </c>
      <c r="F441" s="154" t="s">
        <v>130</v>
      </c>
      <c r="G441" s="197"/>
      <c r="H441" s="178">
        <v>3</v>
      </c>
      <c r="I441" s="178"/>
      <c r="J441" s="227"/>
    </row>
    <row r="442" ht="15.25" spans="1:10">
      <c r="A442" s="152">
        <v>9</v>
      </c>
      <c r="B442" s="153">
        <v>8</v>
      </c>
      <c r="C442" s="154" t="s">
        <v>13</v>
      </c>
      <c r="D442" s="155"/>
      <c r="E442" s="156" t="s">
        <v>140</v>
      </c>
      <c r="F442" s="154" t="s">
        <v>130</v>
      </c>
      <c r="G442" s="197"/>
      <c r="H442" s="178">
        <v>4</v>
      </c>
      <c r="I442" s="178"/>
      <c r="J442" s="227"/>
    </row>
    <row r="443" ht="15.25" spans="1:10">
      <c r="A443" s="152">
        <v>10</v>
      </c>
      <c r="B443" s="153">
        <v>8</v>
      </c>
      <c r="C443" s="154" t="s">
        <v>13</v>
      </c>
      <c r="D443" s="155"/>
      <c r="E443" s="156" t="s">
        <v>141</v>
      </c>
      <c r="F443" s="154" t="s">
        <v>130</v>
      </c>
      <c r="G443" s="197"/>
      <c r="H443" s="178">
        <v>5</v>
      </c>
      <c r="I443" s="178"/>
      <c r="J443" s="227"/>
    </row>
    <row r="444" ht="15.25" spans="1:10">
      <c r="A444" s="152">
        <v>11</v>
      </c>
      <c r="B444" s="153">
        <v>8</v>
      </c>
      <c r="C444" s="154" t="s">
        <v>13</v>
      </c>
      <c r="D444" s="155"/>
      <c r="E444" s="156" t="s">
        <v>142</v>
      </c>
      <c r="F444" s="154" t="s">
        <v>130</v>
      </c>
      <c r="G444" s="197"/>
      <c r="H444" s="178">
        <v>4</v>
      </c>
      <c r="I444" s="178"/>
      <c r="J444" s="227"/>
    </row>
    <row r="445" ht="15.25" spans="1:10">
      <c r="A445" s="152">
        <v>12</v>
      </c>
      <c r="B445" s="153">
        <v>8</v>
      </c>
      <c r="C445" s="154" t="s">
        <v>13</v>
      </c>
      <c r="D445" s="155"/>
      <c r="E445" s="156" t="s">
        <v>143</v>
      </c>
      <c r="F445" s="154" t="s">
        <v>130</v>
      </c>
      <c r="G445" s="197"/>
      <c r="H445" s="178">
        <v>5</v>
      </c>
      <c r="I445" s="178"/>
      <c r="J445" s="227"/>
    </row>
    <row r="446" ht="15.25" spans="1:10">
      <c r="A446" s="152">
        <v>13</v>
      </c>
      <c r="B446" s="153">
        <v>8</v>
      </c>
      <c r="C446" s="154" t="s">
        <v>13</v>
      </c>
      <c r="D446" s="155"/>
      <c r="E446" s="156" t="s">
        <v>144</v>
      </c>
      <c r="F446" s="154" t="s">
        <v>130</v>
      </c>
      <c r="G446" s="197"/>
      <c r="H446" s="178">
        <v>5</v>
      </c>
      <c r="I446" s="178"/>
      <c r="J446" s="227"/>
    </row>
    <row r="447" ht="15.25" spans="1:10">
      <c r="A447" s="152">
        <v>14</v>
      </c>
      <c r="B447" s="153">
        <v>8</v>
      </c>
      <c r="C447" s="154" t="s">
        <v>13</v>
      </c>
      <c r="D447" s="155"/>
      <c r="E447" s="156" t="s">
        <v>145</v>
      </c>
      <c r="F447" s="154" t="s">
        <v>130</v>
      </c>
      <c r="G447" s="197"/>
      <c r="H447" s="178">
        <v>5</v>
      </c>
      <c r="I447" s="178"/>
      <c r="J447" s="227"/>
    </row>
    <row r="448" ht="15.25" spans="1:10">
      <c r="A448" s="152">
        <v>15</v>
      </c>
      <c r="B448" s="153">
        <v>8</v>
      </c>
      <c r="C448" s="154" t="s">
        <v>13</v>
      </c>
      <c r="D448" s="155"/>
      <c r="E448" s="156" t="s">
        <v>146</v>
      </c>
      <c r="F448" s="154" t="s">
        <v>130</v>
      </c>
      <c r="G448" s="197"/>
      <c r="H448" s="178">
        <v>5</v>
      </c>
      <c r="I448" s="178"/>
      <c r="J448" s="227"/>
    </row>
    <row r="449" ht="15.25" spans="1:10">
      <c r="A449" s="152">
        <v>16</v>
      </c>
      <c r="B449" s="153">
        <v>8</v>
      </c>
      <c r="C449" s="154" t="s">
        <v>13</v>
      </c>
      <c r="D449" s="155"/>
      <c r="E449" s="156" t="s">
        <v>147</v>
      </c>
      <c r="F449" s="154" t="s">
        <v>130</v>
      </c>
      <c r="G449" s="197"/>
      <c r="H449" s="178">
        <v>3</v>
      </c>
      <c r="I449" s="178"/>
      <c r="J449" s="227"/>
    </row>
    <row r="450" ht="15.25" spans="1:10">
      <c r="A450" s="152">
        <v>17</v>
      </c>
      <c r="B450" s="153">
        <v>8</v>
      </c>
      <c r="C450" s="154" t="s">
        <v>13</v>
      </c>
      <c r="D450" s="155"/>
      <c r="E450" s="156" t="s">
        <v>148</v>
      </c>
      <c r="F450" s="154" t="s">
        <v>130</v>
      </c>
      <c r="G450" s="197"/>
      <c r="H450" s="178">
        <v>4</v>
      </c>
      <c r="I450" s="178"/>
      <c r="J450" s="227"/>
    </row>
    <row r="451" ht="15.25" spans="1:10">
      <c r="A451" s="152">
        <v>18</v>
      </c>
      <c r="B451" s="153">
        <v>8</v>
      </c>
      <c r="C451" s="154" t="s">
        <v>13</v>
      </c>
      <c r="D451" s="155"/>
      <c r="E451" s="156" t="s">
        <v>149</v>
      </c>
      <c r="F451" s="154" t="s">
        <v>130</v>
      </c>
      <c r="G451" s="197"/>
      <c r="H451" s="218"/>
      <c r="I451" s="218"/>
      <c r="J451" s="227"/>
    </row>
    <row r="452" ht="15.25" spans="1:10">
      <c r="A452" s="152">
        <v>19</v>
      </c>
      <c r="B452" s="153">
        <v>8</v>
      </c>
      <c r="C452" s="154" t="s">
        <v>13</v>
      </c>
      <c r="D452" s="155"/>
      <c r="E452" s="156" t="s">
        <v>150</v>
      </c>
      <c r="F452" s="154" t="s">
        <v>130</v>
      </c>
      <c r="G452" s="197"/>
      <c r="H452" s="178">
        <v>3</v>
      </c>
      <c r="I452" s="178"/>
      <c r="J452" s="227"/>
    </row>
    <row r="453" ht="15.25" spans="1:10">
      <c r="A453" s="152">
        <v>20</v>
      </c>
      <c r="B453" s="153">
        <v>8</v>
      </c>
      <c r="C453" s="154" t="s">
        <v>13</v>
      </c>
      <c r="D453" s="155"/>
      <c r="E453" s="156" t="s">
        <v>151</v>
      </c>
      <c r="F453" s="154" t="s">
        <v>130</v>
      </c>
      <c r="G453" s="197"/>
      <c r="H453" s="178">
        <v>3</v>
      </c>
      <c r="I453" s="178"/>
      <c r="J453" s="227"/>
    </row>
    <row r="454" ht="15.25" spans="1:10">
      <c r="A454" s="152">
        <v>21</v>
      </c>
      <c r="B454" s="153">
        <v>8</v>
      </c>
      <c r="C454" s="154" t="s">
        <v>13</v>
      </c>
      <c r="D454" s="155"/>
      <c r="E454" s="156" t="s">
        <v>152</v>
      </c>
      <c r="F454" s="154" t="s">
        <v>130</v>
      </c>
      <c r="G454" s="197"/>
      <c r="H454" s="178">
        <v>3</v>
      </c>
      <c r="I454" s="178"/>
      <c r="J454" s="227"/>
    </row>
    <row r="455" ht="15.25" spans="1:10">
      <c r="A455" s="152">
        <v>22</v>
      </c>
      <c r="B455" s="153">
        <v>8</v>
      </c>
      <c r="C455" s="154" t="s">
        <v>13</v>
      </c>
      <c r="D455" s="155"/>
      <c r="E455" s="156" t="s">
        <v>153</v>
      </c>
      <c r="F455" s="154" t="s">
        <v>130</v>
      </c>
      <c r="G455" s="197"/>
      <c r="H455" s="178">
        <v>4</v>
      </c>
      <c r="I455" s="178"/>
      <c r="J455" s="227"/>
    </row>
    <row r="456" ht="15.25" spans="1:10">
      <c r="A456" s="152">
        <v>23</v>
      </c>
      <c r="B456" s="153">
        <v>8</v>
      </c>
      <c r="C456" s="154" t="s">
        <v>13</v>
      </c>
      <c r="D456" s="155"/>
      <c r="E456" s="156" t="s">
        <v>154</v>
      </c>
      <c r="F456" s="154" t="s">
        <v>130</v>
      </c>
      <c r="G456" s="197"/>
      <c r="H456" s="178">
        <v>3</v>
      </c>
      <c r="I456" s="178"/>
      <c r="J456" s="227"/>
    </row>
    <row r="457" ht="15.25" spans="1:10">
      <c r="A457" s="152">
        <v>24</v>
      </c>
      <c r="B457" s="153">
        <v>8</v>
      </c>
      <c r="C457" s="154" t="s">
        <v>13</v>
      </c>
      <c r="D457" s="155"/>
      <c r="E457" s="156" t="s">
        <v>155</v>
      </c>
      <c r="F457" s="154" t="s">
        <v>130</v>
      </c>
      <c r="G457" s="197"/>
      <c r="H457" s="178">
        <v>4</v>
      </c>
      <c r="I457" s="178"/>
      <c r="J457" s="227"/>
    </row>
    <row r="458" ht="15.25" spans="1:10">
      <c r="A458" s="152">
        <v>25</v>
      </c>
      <c r="B458" s="153">
        <v>8</v>
      </c>
      <c r="C458" s="154" t="s">
        <v>13</v>
      </c>
      <c r="D458" s="155"/>
      <c r="E458" s="156" t="s">
        <v>156</v>
      </c>
      <c r="F458" s="154" t="s">
        <v>130</v>
      </c>
      <c r="G458" s="197"/>
      <c r="H458" s="178">
        <v>5</v>
      </c>
      <c r="I458" s="178"/>
      <c r="J458" s="227"/>
    </row>
    <row r="459" ht="15.25" spans="1:10">
      <c r="A459" s="152">
        <v>26</v>
      </c>
      <c r="B459" s="153">
        <v>8</v>
      </c>
      <c r="C459" s="154" t="s">
        <v>13</v>
      </c>
      <c r="D459" s="155"/>
      <c r="E459" s="156" t="s">
        <v>157</v>
      </c>
      <c r="F459" s="154" t="s">
        <v>130</v>
      </c>
      <c r="G459" s="197"/>
      <c r="H459" s="178">
        <v>4</v>
      </c>
      <c r="I459" s="178"/>
      <c r="J459" s="227"/>
    </row>
    <row r="460" ht="15.25" spans="1:10">
      <c r="A460" s="152">
        <v>27</v>
      </c>
      <c r="B460" s="153">
        <v>8</v>
      </c>
      <c r="C460" s="154" t="s">
        <v>13</v>
      </c>
      <c r="D460" s="155"/>
      <c r="E460" s="156" t="s">
        <v>158</v>
      </c>
      <c r="F460" s="154" t="s">
        <v>130</v>
      </c>
      <c r="G460" s="197"/>
      <c r="H460" s="178">
        <v>5</v>
      </c>
      <c r="I460" s="178"/>
      <c r="J460" s="227"/>
    </row>
    <row r="461" ht="15.25" spans="1:10">
      <c r="A461" s="152">
        <v>28</v>
      </c>
      <c r="B461" s="153">
        <v>8</v>
      </c>
      <c r="C461" s="154" t="s">
        <v>13</v>
      </c>
      <c r="D461" s="155"/>
      <c r="E461" s="156" t="s">
        <v>159</v>
      </c>
      <c r="F461" s="154" t="s">
        <v>130</v>
      </c>
      <c r="G461" s="197"/>
      <c r="H461" s="178">
        <v>5</v>
      </c>
      <c r="I461" s="178"/>
      <c r="J461" s="227"/>
    </row>
    <row r="462" ht="15.25" spans="1:10">
      <c r="A462" s="152">
        <v>29</v>
      </c>
      <c r="B462" s="153">
        <v>8</v>
      </c>
      <c r="C462" s="154" t="s">
        <v>13</v>
      </c>
      <c r="D462" s="155"/>
      <c r="E462" s="156" t="s">
        <v>160</v>
      </c>
      <c r="F462" s="154" t="s">
        <v>130</v>
      </c>
      <c r="G462" s="197"/>
      <c r="H462" s="178">
        <v>4</v>
      </c>
      <c r="I462" s="178"/>
      <c r="J462" s="227"/>
    </row>
    <row r="463" ht="14.5" spans="1:10">
      <c r="A463" s="157"/>
      <c r="B463" s="158"/>
      <c r="C463" s="158"/>
      <c r="D463" s="158"/>
      <c r="E463" s="159"/>
      <c r="F463" s="158"/>
      <c r="G463" s="158"/>
      <c r="H463" s="160"/>
      <c r="I463" s="160"/>
      <c r="J463" s="173"/>
    </row>
    <row r="464" ht="31.5" customHeight="1" spans="1:10">
      <c r="A464" s="157"/>
      <c r="B464" s="160"/>
      <c r="C464" s="160"/>
      <c r="D464" s="160"/>
      <c r="E464" s="172"/>
      <c r="F464" s="228"/>
      <c r="G464" s="229"/>
      <c r="H464" s="160"/>
      <c r="I464" s="160"/>
      <c r="J464" s="157"/>
    </row>
    <row r="465" ht="15" spans="1:10">
      <c r="A465" s="163"/>
      <c r="B465" s="161" t="s">
        <v>36</v>
      </c>
      <c r="C465" s="162">
        <f>COUNTIF(H434:I462,5)</f>
        <v>10</v>
      </c>
      <c r="D465" s="168"/>
      <c r="E465" s="171"/>
      <c r="F465" s="168"/>
      <c r="G465" s="164"/>
      <c r="H465" s="164"/>
      <c r="I465" s="164"/>
      <c r="J465" s="163"/>
    </row>
    <row r="466" ht="15" spans="1:10">
      <c r="A466" s="163"/>
      <c r="B466" s="165" t="s">
        <v>37</v>
      </c>
      <c r="C466" s="162">
        <f>COUNTIF(H434:I462,4)</f>
        <v>11</v>
      </c>
      <c r="D466" s="168"/>
      <c r="E466" s="171"/>
      <c r="F466" s="168"/>
      <c r="G466" s="164"/>
      <c r="H466" s="164"/>
      <c r="I466" s="164"/>
      <c r="J466" s="163"/>
    </row>
    <row r="467" ht="15" spans="1:10">
      <c r="A467" s="163"/>
      <c r="B467" s="190" t="s">
        <v>38</v>
      </c>
      <c r="C467" s="162">
        <f>COUNTIF(H434:I462,3)</f>
        <v>7</v>
      </c>
      <c r="D467" s="168"/>
      <c r="E467" s="171"/>
      <c r="F467" s="168"/>
      <c r="G467" s="164"/>
      <c r="H467" s="164"/>
      <c r="I467" s="164"/>
      <c r="J467" s="163"/>
    </row>
    <row r="468" ht="15" spans="1:10">
      <c r="A468" s="163"/>
      <c r="B468" s="164"/>
      <c r="C468" s="164"/>
      <c r="D468" s="168" t="s">
        <v>72</v>
      </c>
      <c r="E468" s="171"/>
      <c r="F468" s="168"/>
      <c r="G468" s="164"/>
      <c r="H468" s="164"/>
      <c r="I468" s="164"/>
      <c r="J468" s="163"/>
    </row>
    <row r="469" ht="15" spans="1:10">
      <c r="A469" s="163"/>
      <c r="B469" s="164"/>
      <c r="C469" s="164"/>
      <c r="D469" s="168" t="s">
        <v>73</v>
      </c>
      <c r="E469" s="171"/>
      <c r="F469" s="168"/>
      <c r="G469" s="164"/>
      <c r="H469" s="164"/>
      <c r="I469" s="164"/>
      <c r="J469" s="163"/>
    </row>
    <row r="470" ht="14.5" spans="1:10">
      <c r="A470" s="157"/>
      <c r="B470" s="160"/>
      <c r="C470" s="160"/>
      <c r="D470" s="160"/>
      <c r="E470" s="172"/>
      <c r="F470" s="160"/>
      <c r="G470" s="160"/>
      <c r="H470" s="160"/>
      <c r="I470" s="160"/>
      <c r="J470" s="157"/>
    </row>
    <row r="471" ht="14.5" spans="1:10">
      <c r="A471" s="191"/>
      <c r="B471" s="192"/>
      <c r="C471" s="192"/>
      <c r="D471" s="192"/>
      <c r="E471" s="193"/>
      <c r="F471" s="192"/>
      <c r="G471" s="192"/>
      <c r="H471" s="192"/>
      <c r="I471" s="192"/>
      <c r="J471" s="194"/>
    </row>
    <row r="472" ht="14.5" spans="1:10">
      <c r="A472" s="191"/>
      <c r="B472" s="192"/>
      <c r="C472" s="192"/>
      <c r="D472" s="192"/>
      <c r="E472" s="193"/>
      <c r="F472" s="192"/>
      <c r="G472" s="192"/>
      <c r="H472" s="192"/>
      <c r="I472" s="192"/>
      <c r="J472" s="194"/>
    </row>
    <row r="473" ht="14.5" spans="1:10">
      <c r="A473" s="191"/>
      <c r="B473" s="192"/>
      <c r="C473" s="192"/>
      <c r="D473" s="192"/>
      <c r="E473" s="193"/>
      <c r="F473" s="192"/>
      <c r="G473" s="192"/>
      <c r="H473" s="192"/>
      <c r="I473" s="192"/>
      <c r="J473" s="194"/>
    </row>
    <row r="474" ht="14.5" spans="1:10">
      <c r="A474" s="191"/>
      <c r="B474" s="192"/>
      <c r="C474" s="192"/>
      <c r="D474" s="192"/>
      <c r="E474" s="193"/>
      <c r="F474" s="192"/>
      <c r="G474" s="192"/>
      <c r="H474" s="192"/>
      <c r="I474" s="192"/>
      <c r="J474" s="194"/>
    </row>
    <row r="475" ht="14.5" spans="1:10">
      <c r="A475" s="191"/>
      <c r="B475" s="192"/>
      <c r="C475" s="192"/>
      <c r="D475" s="192"/>
      <c r="E475" s="193"/>
      <c r="F475" s="192"/>
      <c r="G475" s="192"/>
      <c r="H475" s="192"/>
      <c r="I475" s="192"/>
      <c r="J475" s="194"/>
    </row>
    <row r="476" ht="14.5" spans="1:10">
      <c r="A476" s="191"/>
      <c r="B476" s="192"/>
      <c r="C476" s="192"/>
      <c r="D476" s="192"/>
      <c r="E476" s="193"/>
      <c r="F476" s="192"/>
      <c r="G476" s="192"/>
      <c r="H476" s="192"/>
      <c r="I476" s="192"/>
      <c r="J476" s="194"/>
    </row>
    <row r="477" ht="14.5" spans="1:10">
      <c r="A477" s="191"/>
      <c r="B477" s="192"/>
      <c r="C477" s="192"/>
      <c r="D477" s="192"/>
      <c r="E477" s="193"/>
      <c r="F477" s="192"/>
      <c r="G477" s="192"/>
      <c r="H477" s="192"/>
      <c r="I477" s="192"/>
      <c r="J477" s="194"/>
    </row>
    <row r="478" ht="15.75" customHeight="1" spans="1:10">
      <c r="A478" s="141" t="s">
        <v>0</v>
      </c>
      <c r="B478" s="141"/>
      <c r="C478" s="141"/>
      <c r="D478" s="141"/>
      <c r="E478" s="142"/>
      <c r="F478" s="141"/>
      <c r="G478" s="141"/>
      <c r="H478" s="141"/>
      <c r="I478" s="141"/>
      <c r="J478" s="157"/>
    </row>
    <row r="479" ht="15.75" customHeight="1" spans="1:10">
      <c r="A479" s="141" t="s">
        <v>165</v>
      </c>
      <c r="B479" s="141"/>
      <c r="C479" s="141"/>
      <c r="D479" s="141"/>
      <c r="E479" s="142"/>
      <c r="F479" s="141"/>
      <c r="G479" s="141"/>
      <c r="H479" s="141"/>
      <c r="I479" s="141"/>
      <c r="J479" s="157"/>
    </row>
    <row r="480" ht="25.5" customHeight="1" spans="1:10">
      <c r="A480" s="143" t="s">
        <v>2</v>
      </c>
      <c r="B480" s="144"/>
      <c r="C480" s="145"/>
      <c r="D480" s="145"/>
      <c r="E480" s="182"/>
      <c r="F480" s="145"/>
      <c r="G480" s="145"/>
      <c r="H480" s="144" t="s">
        <v>49</v>
      </c>
      <c r="I480" s="144"/>
      <c r="J480" s="157"/>
    </row>
    <row r="481" ht="15.25" spans="1:10">
      <c r="A481" s="147" t="s">
        <v>6</v>
      </c>
      <c r="B481" s="148" t="s">
        <v>7</v>
      </c>
      <c r="C481" s="149" t="s">
        <v>8</v>
      </c>
      <c r="D481" s="150"/>
      <c r="E481" s="151" t="s">
        <v>9</v>
      </c>
      <c r="F481" s="149" t="s">
        <v>10</v>
      </c>
      <c r="G481" s="150"/>
      <c r="H481" s="149" t="s">
        <v>11</v>
      </c>
      <c r="I481" s="150"/>
      <c r="J481" s="157"/>
    </row>
    <row r="482" ht="15.25" spans="1:10">
      <c r="A482" s="152">
        <v>1</v>
      </c>
      <c r="B482" s="153">
        <v>9</v>
      </c>
      <c r="C482" s="154" t="s">
        <v>75</v>
      </c>
      <c r="D482" s="155"/>
      <c r="E482" s="156" t="s">
        <v>166</v>
      </c>
      <c r="F482" s="154" t="s">
        <v>76</v>
      </c>
      <c r="G482" s="155"/>
      <c r="H482" s="154">
        <v>5</v>
      </c>
      <c r="I482" s="155"/>
      <c r="J482" s="157"/>
    </row>
    <row r="483" ht="15.25" spans="1:10">
      <c r="A483" s="152">
        <v>2</v>
      </c>
      <c r="B483" s="153">
        <v>9</v>
      </c>
      <c r="C483" s="154" t="s">
        <v>13</v>
      </c>
      <c r="D483" s="155"/>
      <c r="E483" s="156" t="s">
        <v>167</v>
      </c>
      <c r="F483" s="154" t="s">
        <v>76</v>
      </c>
      <c r="G483" s="155"/>
      <c r="H483" s="154">
        <v>5</v>
      </c>
      <c r="I483" s="155"/>
      <c r="J483" s="157"/>
    </row>
    <row r="484" ht="15.25" spans="1:10">
      <c r="A484" s="152">
        <v>3</v>
      </c>
      <c r="B484" s="153">
        <v>9</v>
      </c>
      <c r="C484" s="154" t="s">
        <v>13</v>
      </c>
      <c r="D484" s="155"/>
      <c r="E484" s="156" t="s">
        <v>168</v>
      </c>
      <c r="F484" s="154" t="s">
        <v>76</v>
      </c>
      <c r="G484" s="155"/>
      <c r="H484" s="154">
        <v>3</v>
      </c>
      <c r="I484" s="155"/>
      <c r="J484" s="157"/>
    </row>
    <row r="485" ht="15.25" spans="1:10">
      <c r="A485" s="152">
        <v>4</v>
      </c>
      <c r="B485" s="153">
        <v>9</v>
      </c>
      <c r="C485" s="154" t="s">
        <v>13</v>
      </c>
      <c r="D485" s="155"/>
      <c r="E485" s="156" t="s">
        <v>169</v>
      </c>
      <c r="F485" s="154" t="s">
        <v>76</v>
      </c>
      <c r="G485" s="155"/>
      <c r="H485" s="154">
        <v>4</v>
      </c>
      <c r="I485" s="155"/>
      <c r="J485" s="157"/>
    </row>
    <row r="486" ht="15.25" spans="1:10">
      <c r="A486" s="152">
        <v>5</v>
      </c>
      <c r="B486" s="153">
        <v>9</v>
      </c>
      <c r="C486" s="154" t="s">
        <v>13</v>
      </c>
      <c r="D486" s="155"/>
      <c r="E486" s="156" t="s">
        <v>170</v>
      </c>
      <c r="F486" s="154" t="s">
        <v>76</v>
      </c>
      <c r="G486" s="155"/>
      <c r="H486" s="154">
        <v>5</v>
      </c>
      <c r="I486" s="155"/>
      <c r="J486" s="157"/>
    </row>
    <row r="487" ht="15.25" spans="1:10">
      <c r="A487" s="152">
        <v>6</v>
      </c>
      <c r="B487" s="153">
        <v>9</v>
      </c>
      <c r="C487" s="154" t="s">
        <v>13</v>
      </c>
      <c r="D487" s="155"/>
      <c r="E487" s="156" t="s">
        <v>171</v>
      </c>
      <c r="F487" s="154" t="s">
        <v>76</v>
      </c>
      <c r="G487" s="155"/>
      <c r="H487" s="154">
        <v>4</v>
      </c>
      <c r="I487" s="155"/>
      <c r="J487" s="157"/>
    </row>
    <row r="488" ht="15.25" spans="1:10">
      <c r="A488" s="152">
        <v>7</v>
      </c>
      <c r="B488" s="153">
        <v>9</v>
      </c>
      <c r="C488" s="154" t="s">
        <v>13</v>
      </c>
      <c r="D488" s="155"/>
      <c r="E488" s="156" t="s">
        <v>172</v>
      </c>
      <c r="F488" s="154" t="s">
        <v>76</v>
      </c>
      <c r="G488" s="155"/>
      <c r="H488" s="154">
        <v>4</v>
      </c>
      <c r="I488" s="155"/>
      <c r="J488" s="157"/>
    </row>
    <row r="489" ht="15.25" spans="1:10">
      <c r="A489" s="152">
        <v>8</v>
      </c>
      <c r="B489" s="153">
        <v>9</v>
      </c>
      <c r="C489" s="154" t="s">
        <v>13</v>
      </c>
      <c r="D489" s="155"/>
      <c r="E489" s="156" t="s">
        <v>173</v>
      </c>
      <c r="F489" s="154" t="s">
        <v>76</v>
      </c>
      <c r="G489" s="155"/>
      <c r="H489" s="154">
        <v>3</v>
      </c>
      <c r="I489" s="155"/>
      <c r="J489" s="157"/>
    </row>
    <row r="490" ht="15.25" spans="1:10">
      <c r="A490" s="152">
        <v>9</v>
      </c>
      <c r="B490" s="153">
        <v>9</v>
      </c>
      <c r="C490" s="154" t="s">
        <v>13</v>
      </c>
      <c r="D490" s="155"/>
      <c r="E490" s="156" t="s">
        <v>174</v>
      </c>
      <c r="F490" s="154" t="s">
        <v>76</v>
      </c>
      <c r="G490" s="155"/>
      <c r="H490" s="154">
        <v>4</v>
      </c>
      <c r="I490" s="155"/>
      <c r="J490" s="157"/>
    </row>
    <row r="491" ht="15.25" spans="1:10">
      <c r="A491" s="152">
        <v>10</v>
      </c>
      <c r="B491" s="153">
        <v>9</v>
      </c>
      <c r="C491" s="154" t="s">
        <v>13</v>
      </c>
      <c r="D491" s="155"/>
      <c r="E491" s="156" t="s">
        <v>175</v>
      </c>
      <c r="F491" s="154" t="s">
        <v>76</v>
      </c>
      <c r="G491" s="155"/>
      <c r="H491" s="154">
        <v>3</v>
      </c>
      <c r="I491" s="155"/>
      <c r="J491" s="157"/>
    </row>
    <row r="492" ht="15.25" spans="1:10">
      <c r="A492" s="152">
        <v>11</v>
      </c>
      <c r="B492" s="153">
        <v>9</v>
      </c>
      <c r="C492" s="154" t="s">
        <v>13</v>
      </c>
      <c r="D492" s="155"/>
      <c r="E492" s="156" t="s">
        <v>176</v>
      </c>
      <c r="F492" s="154" t="s">
        <v>76</v>
      </c>
      <c r="G492" s="155"/>
      <c r="H492" s="154">
        <v>5</v>
      </c>
      <c r="I492" s="155"/>
      <c r="J492" s="157"/>
    </row>
    <row r="493" ht="15.25" spans="1:10">
      <c r="A493" s="152">
        <v>12</v>
      </c>
      <c r="B493" s="153">
        <v>9</v>
      </c>
      <c r="C493" s="154" t="s">
        <v>13</v>
      </c>
      <c r="D493" s="155"/>
      <c r="E493" s="156" t="s">
        <v>177</v>
      </c>
      <c r="F493" s="154" t="s">
        <v>76</v>
      </c>
      <c r="G493" s="155"/>
      <c r="H493" s="154">
        <v>5</v>
      </c>
      <c r="I493" s="181"/>
      <c r="J493" s="157"/>
    </row>
    <row r="494" ht="15.25" spans="1:10">
      <c r="A494" s="152">
        <v>13</v>
      </c>
      <c r="B494" s="153">
        <v>9</v>
      </c>
      <c r="C494" s="154" t="s">
        <v>13</v>
      </c>
      <c r="D494" s="155"/>
      <c r="E494" s="156" t="s">
        <v>178</v>
      </c>
      <c r="F494" s="154" t="s">
        <v>76</v>
      </c>
      <c r="G494" s="155"/>
      <c r="H494" s="154">
        <v>4</v>
      </c>
      <c r="I494" s="181"/>
      <c r="J494" s="157"/>
    </row>
    <row r="495" ht="15.25" spans="1:10">
      <c r="A495" s="152">
        <v>14</v>
      </c>
      <c r="B495" s="153">
        <v>9</v>
      </c>
      <c r="C495" s="154" t="s">
        <v>13</v>
      </c>
      <c r="D495" s="155"/>
      <c r="E495" s="156" t="s">
        <v>179</v>
      </c>
      <c r="F495" s="154" t="s">
        <v>76</v>
      </c>
      <c r="G495" s="155"/>
      <c r="H495" s="154">
        <v>4</v>
      </c>
      <c r="I495" s="181"/>
      <c r="J495" s="157"/>
    </row>
    <row r="496" ht="15.25" spans="1:10">
      <c r="A496" s="152">
        <v>15</v>
      </c>
      <c r="B496" s="153">
        <v>9</v>
      </c>
      <c r="C496" s="154" t="s">
        <v>13</v>
      </c>
      <c r="D496" s="155"/>
      <c r="E496" s="156" t="s">
        <v>180</v>
      </c>
      <c r="F496" s="154" t="s">
        <v>76</v>
      </c>
      <c r="G496" s="155"/>
      <c r="H496" s="154">
        <v>3</v>
      </c>
      <c r="I496" s="181"/>
      <c r="J496" s="157"/>
    </row>
    <row r="497" ht="14.5" spans="1:10">
      <c r="A497" s="157"/>
      <c r="B497" s="230"/>
      <c r="C497" s="230"/>
      <c r="D497" s="230"/>
      <c r="E497" s="230"/>
      <c r="F497" s="230"/>
      <c r="G497" s="230"/>
      <c r="H497" s="160"/>
      <c r="I497" s="160"/>
      <c r="J497" s="173"/>
    </row>
    <row r="498" ht="14" customHeight="1" spans="1:10">
      <c r="A498" s="157"/>
      <c r="B498" s="161" t="s">
        <v>36</v>
      </c>
      <c r="C498" s="162">
        <f>COUNTIF(H482:I496,5)</f>
        <v>5</v>
      </c>
      <c r="D498" s="157"/>
      <c r="E498" s="157"/>
      <c r="F498" s="228"/>
      <c r="G498" s="160"/>
      <c r="H498" s="160"/>
      <c r="I498" s="160"/>
      <c r="J498" s="157"/>
    </row>
    <row r="499" ht="14.5" spans="1:10">
      <c r="A499" s="157"/>
      <c r="B499" s="165" t="s">
        <v>37</v>
      </c>
      <c r="C499" s="162">
        <f>COUNTIF(H482:I496,4)</f>
        <v>6</v>
      </c>
      <c r="D499" s="157"/>
      <c r="E499" s="157"/>
      <c r="F499" s="228"/>
      <c r="G499" s="160"/>
      <c r="H499" s="160"/>
      <c r="I499" s="160"/>
      <c r="J499" s="157"/>
    </row>
    <row r="500" ht="15" spans="1:10">
      <c r="A500" s="163"/>
      <c r="B500" s="190" t="s">
        <v>38</v>
      </c>
      <c r="C500" s="162">
        <f>COUNTIF(H482:I496,3)</f>
        <v>4</v>
      </c>
      <c r="D500" s="168" t="s">
        <v>72</v>
      </c>
      <c r="E500" s="171"/>
      <c r="F500" s="168"/>
      <c r="G500" s="164"/>
      <c r="H500" s="164"/>
      <c r="I500" s="164"/>
      <c r="J500" s="163"/>
    </row>
    <row r="501" ht="15" spans="1:10">
      <c r="A501" s="163"/>
      <c r="B501" s="164"/>
      <c r="C501" s="164"/>
      <c r="D501" s="168" t="s">
        <v>73</v>
      </c>
      <c r="E501" s="171"/>
      <c r="F501" s="168"/>
      <c r="G501" s="164"/>
      <c r="H501" s="164"/>
      <c r="I501" s="164"/>
      <c r="J501" s="163"/>
    </row>
    <row r="502" ht="14.5" spans="1:10">
      <c r="A502" s="157"/>
      <c r="B502" s="160"/>
      <c r="C502" s="160"/>
      <c r="D502" s="160"/>
      <c r="E502" s="172"/>
      <c r="F502" s="160"/>
      <c r="G502" s="160"/>
      <c r="H502" s="160"/>
      <c r="I502" s="160"/>
      <c r="J502" s="157"/>
    </row>
    <row r="503" ht="15" spans="1:10">
      <c r="A503" s="141" t="s">
        <v>0</v>
      </c>
      <c r="B503" s="141"/>
      <c r="C503" s="141"/>
      <c r="D503" s="141"/>
      <c r="E503" s="142"/>
      <c r="F503" s="141"/>
      <c r="G503" s="141"/>
      <c r="H503" s="141"/>
      <c r="I503" s="141"/>
      <c r="J503" s="157"/>
    </row>
    <row r="504" ht="15" spans="1:10">
      <c r="A504" s="141" t="s">
        <v>181</v>
      </c>
      <c r="B504" s="141"/>
      <c r="C504" s="141"/>
      <c r="D504" s="141"/>
      <c r="E504" s="142"/>
      <c r="F504" s="141"/>
      <c r="G504" s="141"/>
      <c r="H504" s="141"/>
      <c r="I504" s="141"/>
      <c r="J504" s="157"/>
    </row>
    <row r="505" ht="15.25" spans="1:10">
      <c r="A505" s="143" t="s">
        <v>2</v>
      </c>
      <c r="B505" s="144"/>
      <c r="C505" s="145"/>
      <c r="D505" s="145"/>
      <c r="E505" s="182"/>
      <c r="F505" s="145"/>
      <c r="G505" s="145"/>
      <c r="H505" s="144" t="s">
        <v>49</v>
      </c>
      <c r="I505" s="144"/>
      <c r="J505" s="157"/>
    </row>
    <row r="506" ht="15.25" spans="1:10">
      <c r="A506" s="147" t="s">
        <v>6</v>
      </c>
      <c r="B506" s="148" t="s">
        <v>7</v>
      </c>
      <c r="C506" s="149" t="s">
        <v>8</v>
      </c>
      <c r="D506" s="150"/>
      <c r="E506" s="151" t="s">
        <v>9</v>
      </c>
      <c r="F506" s="149" t="s">
        <v>10</v>
      </c>
      <c r="G506" s="150"/>
      <c r="H506" s="149" t="s">
        <v>11</v>
      </c>
      <c r="I506" s="150"/>
      <c r="J506" s="157"/>
    </row>
    <row r="507" ht="15.25" spans="1:10">
      <c r="A507" s="152">
        <v>1</v>
      </c>
      <c r="B507" s="153">
        <v>9</v>
      </c>
      <c r="C507" s="154" t="s">
        <v>75</v>
      </c>
      <c r="D507" s="155"/>
      <c r="E507" s="156" t="s">
        <v>166</v>
      </c>
      <c r="F507" s="154" t="s">
        <v>130</v>
      </c>
      <c r="G507" s="155"/>
      <c r="H507" s="154">
        <v>5</v>
      </c>
      <c r="I507" s="155"/>
      <c r="J507" s="157"/>
    </row>
    <row r="508" ht="15.75" customHeight="1" spans="1:10">
      <c r="A508" s="152">
        <v>2</v>
      </c>
      <c r="B508" s="153">
        <v>9</v>
      </c>
      <c r="C508" s="154" t="s">
        <v>13</v>
      </c>
      <c r="D508" s="155"/>
      <c r="E508" s="156" t="s">
        <v>167</v>
      </c>
      <c r="F508" s="154" t="s">
        <v>130</v>
      </c>
      <c r="G508" s="155"/>
      <c r="H508" s="154">
        <v>3</v>
      </c>
      <c r="I508" s="155"/>
      <c r="J508" s="157"/>
    </row>
    <row r="509" ht="15.75" customHeight="1" spans="1:10">
      <c r="A509" s="152">
        <v>3</v>
      </c>
      <c r="B509" s="153">
        <v>9</v>
      </c>
      <c r="C509" s="154" t="s">
        <v>13</v>
      </c>
      <c r="D509" s="155"/>
      <c r="E509" s="156" t="s">
        <v>168</v>
      </c>
      <c r="F509" s="154" t="s">
        <v>130</v>
      </c>
      <c r="G509" s="155"/>
      <c r="H509" s="154">
        <v>4</v>
      </c>
      <c r="I509" s="155"/>
      <c r="J509" s="157"/>
    </row>
    <row r="510" ht="25.5" customHeight="1" spans="1:10">
      <c r="A510" s="152">
        <v>4</v>
      </c>
      <c r="B510" s="153">
        <v>9</v>
      </c>
      <c r="C510" s="154" t="s">
        <v>13</v>
      </c>
      <c r="D510" s="155"/>
      <c r="E510" s="156" t="s">
        <v>169</v>
      </c>
      <c r="F510" s="154" t="s">
        <v>130</v>
      </c>
      <c r="G510" s="155"/>
      <c r="H510" s="154">
        <v>5</v>
      </c>
      <c r="I510" s="155"/>
      <c r="J510" s="157"/>
    </row>
    <row r="511" ht="15.25" spans="1:10">
      <c r="A511" s="152">
        <v>5</v>
      </c>
      <c r="B511" s="153">
        <v>9</v>
      </c>
      <c r="C511" s="154" t="s">
        <v>13</v>
      </c>
      <c r="D511" s="155"/>
      <c r="E511" s="156" t="s">
        <v>170</v>
      </c>
      <c r="F511" s="154" t="s">
        <v>130</v>
      </c>
      <c r="G511" s="155"/>
      <c r="H511" s="154">
        <v>3</v>
      </c>
      <c r="I511" s="155"/>
      <c r="J511" s="157"/>
    </row>
    <row r="512" ht="15.25" spans="1:10">
      <c r="A512" s="152">
        <v>6</v>
      </c>
      <c r="B512" s="153">
        <v>9</v>
      </c>
      <c r="C512" s="154" t="s">
        <v>13</v>
      </c>
      <c r="D512" s="155"/>
      <c r="E512" s="156" t="s">
        <v>171</v>
      </c>
      <c r="F512" s="154" t="s">
        <v>130</v>
      </c>
      <c r="G512" s="155"/>
      <c r="H512" s="154">
        <v>4</v>
      </c>
      <c r="I512" s="155"/>
      <c r="J512" s="157"/>
    </row>
    <row r="513" ht="15.25" spans="1:10">
      <c r="A513" s="152">
        <v>7</v>
      </c>
      <c r="B513" s="153">
        <v>9</v>
      </c>
      <c r="C513" s="154" t="s">
        <v>13</v>
      </c>
      <c r="D513" s="155"/>
      <c r="E513" s="156" t="s">
        <v>172</v>
      </c>
      <c r="F513" s="154" t="s">
        <v>130</v>
      </c>
      <c r="G513" s="155"/>
      <c r="H513" s="154">
        <v>3</v>
      </c>
      <c r="I513" s="155"/>
      <c r="J513" s="157"/>
    </row>
    <row r="514" ht="15.25" spans="1:10">
      <c r="A514" s="152">
        <v>8</v>
      </c>
      <c r="B514" s="153">
        <v>9</v>
      </c>
      <c r="C514" s="154" t="s">
        <v>13</v>
      </c>
      <c r="D514" s="155"/>
      <c r="E514" s="156" t="s">
        <v>173</v>
      </c>
      <c r="F514" s="154" t="s">
        <v>130</v>
      </c>
      <c r="G514" s="155"/>
      <c r="H514" s="154">
        <v>5</v>
      </c>
      <c r="I514" s="155"/>
      <c r="J514" s="157"/>
    </row>
    <row r="515" ht="15.25" spans="1:10">
      <c r="A515" s="152">
        <v>9</v>
      </c>
      <c r="B515" s="153">
        <v>9</v>
      </c>
      <c r="C515" s="154" t="s">
        <v>13</v>
      </c>
      <c r="D515" s="155"/>
      <c r="E515" s="156" t="s">
        <v>174</v>
      </c>
      <c r="F515" s="154" t="s">
        <v>130</v>
      </c>
      <c r="G515" s="155"/>
      <c r="H515" s="154">
        <v>3</v>
      </c>
      <c r="I515" s="155"/>
      <c r="J515" s="157"/>
    </row>
    <row r="516" ht="15.25" spans="1:10">
      <c r="A516" s="152">
        <v>10</v>
      </c>
      <c r="B516" s="153">
        <v>9</v>
      </c>
      <c r="C516" s="154" t="s">
        <v>13</v>
      </c>
      <c r="D516" s="155"/>
      <c r="E516" s="156" t="s">
        <v>175</v>
      </c>
      <c r="F516" s="154" t="s">
        <v>130</v>
      </c>
      <c r="G516" s="155"/>
      <c r="H516" s="154">
        <v>4</v>
      </c>
      <c r="I516" s="155"/>
      <c r="J516" s="157"/>
    </row>
    <row r="517" ht="15.25" spans="1:10">
      <c r="A517" s="152">
        <v>11</v>
      </c>
      <c r="B517" s="153">
        <v>9</v>
      </c>
      <c r="C517" s="154" t="s">
        <v>13</v>
      </c>
      <c r="D517" s="155"/>
      <c r="E517" s="156" t="s">
        <v>176</v>
      </c>
      <c r="F517" s="154" t="s">
        <v>130</v>
      </c>
      <c r="G517" s="155"/>
      <c r="H517" s="154">
        <v>4</v>
      </c>
      <c r="I517" s="155"/>
      <c r="J517" s="157"/>
    </row>
    <row r="518" ht="15.25" spans="1:10">
      <c r="A518" s="152">
        <v>12</v>
      </c>
      <c r="B518" s="153">
        <v>9</v>
      </c>
      <c r="C518" s="154" t="s">
        <v>13</v>
      </c>
      <c r="D518" s="155"/>
      <c r="E518" s="156" t="s">
        <v>177</v>
      </c>
      <c r="F518" s="154" t="s">
        <v>130</v>
      </c>
      <c r="G518" s="155"/>
      <c r="H518" s="154">
        <v>3</v>
      </c>
      <c r="I518" s="181"/>
      <c r="J518" s="157"/>
    </row>
    <row r="519" ht="15.25" spans="1:10">
      <c r="A519" s="152">
        <v>13</v>
      </c>
      <c r="B519" s="153">
        <v>9</v>
      </c>
      <c r="C519" s="154" t="s">
        <v>13</v>
      </c>
      <c r="D519" s="155"/>
      <c r="E519" s="156" t="s">
        <v>178</v>
      </c>
      <c r="F519" s="154" t="s">
        <v>130</v>
      </c>
      <c r="G519" s="155"/>
      <c r="H519" s="154">
        <v>4</v>
      </c>
      <c r="I519" s="181"/>
      <c r="J519" s="157"/>
    </row>
    <row r="520" ht="15.25" spans="1:10">
      <c r="A520" s="152">
        <v>14</v>
      </c>
      <c r="B520" s="153">
        <v>9</v>
      </c>
      <c r="C520" s="154" t="s">
        <v>13</v>
      </c>
      <c r="D520" s="155"/>
      <c r="E520" s="156" t="s">
        <v>179</v>
      </c>
      <c r="F520" s="154" t="s">
        <v>130</v>
      </c>
      <c r="G520" s="155"/>
      <c r="H520" s="154">
        <v>4</v>
      </c>
      <c r="I520" s="181"/>
      <c r="J520" s="157"/>
    </row>
    <row r="521" ht="15.25" spans="1:10">
      <c r="A521" s="152">
        <v>15</v>
      </c>
      <c r="B521" s="153">
        <v>9</v>
      </c>
      <c r="C521" s="154" t="s">
        <v>13</v>
      </c>
      <c r="D521" s="155"/>
      <c r="E521" s="156" t="s">
        <v>180</v>
      </c>
      <c r="F521" s="154" t="s">
        <v>130</v>
      </c>
      <c r="G521" s="155"/>
      <c r="H521" s="154">
        <v>4</v>
      </c>
      <c r="I521" s="181"/>
      <c r="J521" s="157"/>
    </row>
    <row r="522" ht="14.5" spans="1:10">
      <c r="A522" s="157"/>
      <c r="B522" s="158"/>
      <c r="C522" s="158"/>
      <c r="D522" s="158"/>
      <c r="E522" s="159"/>
      <c r="F522" s="158"/>
      <c r="G522" s="158"/>
      <c r="H522" s="160"/>
      <c r="I522" s="160"/>
      <c r="J522" s="173"/>
    </row>
    <row r="523" ht="14.5" spans="1:10">
      <c r="A523" s="157"/>
      <c r="B523" s="161" t="s">
        <v>36</v>
      </c>
      <c r="C523" s="162">
        <f>COUNTIF(H507:I521,5)</f>
        <v>3</v>
      </c>
      <c r="D523" s="157"/>
      <c r="E523" s="157"/>
      <c r="F523" s="228"/>
      <c r="G523" s="160"/>
      <c r="H523" s="160"/>
      <c r="I523" s="160"/>
      <c r="J523" s="157"/>
    </row>
    <row r="524" ht="14.5" spans="1:10">
      <c r="A524" s="157"/>
      <c r="B524" s="165" t="s">
        <v>37</v>
      </c>
      <c r="C524" s="162">
        <f>COUNTIF(H507:I521,4)</f>
        <v>7</v>
      </c>
      <c r="D524" s="157"/>
      <c r="E524" s="157"/>
      <c r="F524" s="228"/>
      <c r="G524" s="160"/>
      <c r="H524" s="160"/>
      <c r="I524" s="160"/>
      <c r="J524" s="157"/>
    </row>
    <row r="525" ht="15" spans="1:10">
      <c r="A525" s="163"/>
      <c r="B525" s="190" t="s">
        <v>38</v>
      </c>
      <c r="C525" s="162">
        <f>COUNTIF(H507:I521,3)</f>
        <v>5</v>
      </c>
      <c r="D525" s="168" t="s">
        <v>72</v>
      </c>
      <c r="E525" s="171"/>
      <c r="F525" s="168"/>
      <c r="G525" s="164"/>
      <c r="H525" s="164"/>
      <c r="I525" s="164"/>
      <c r="J525" s="163"/>
    </row>
    <row r="526" ht="15" spans="1:10">
      <c r="A526" s="163"/>
      <c r="B526" s="164"/>
      <c r="C526" s="164"/>
      <c r="D526" s="168" t="s">
        <v>73</v>
      </c>
      <c r="E526" s="171"/>
      <c r="F526" s="168"/>
      <c r="G526" s="164"/>
      <c r="H526" s="164"/>
      <c r="I526" s="164"/>
      <c r="J526" s="163"/>
    </row>
    <row r="527" ht="15" spans="1:10">
      <c r="A527" s="221"/>
      <c r="B527" s="221"/>
      <c r="C527" s="221"/>
      <c r="D527" s="221"/>
      <c r="E527" s="222"/>
      <c r="F527" s="221"/>
      <c r="G527" s="221"/>
      <c r="H527" s="221"/>
      <c r="I527" s="221"/>
      <c r="J527" s="225"/>
    </row>
    <row r="528" ht="15" spans="1:10">
      <c r="A528" s="221"/>
      <c r="B528" s="221"/>
      <c r="C528" s="221"/>
      <c r="D528" s="221"/>
      <c r="E528" s="222"/>
      <c r="F528" s="221"/>
      <c r="G528" s="221"/>
      <c r="H528" s="221"/>
      <c r="I528" s="221"/>
      <c r="J528" s="225"/>
    </row>
    <row r="529" ht="15" spans="1:10">
      <c r="A529" s="221"/>
      <c r="B529" s="221"/>
      <c r="C529" s="221"/>
      <c r="D529" s="221"/>
      <c r="E529" s="222"/>
      <c r="F529" s="221"/>
      <c r="G529" s="221"/>
      <c r="H529" s="221"/>
      <c r="I529" s="221"/>
      <c r="J529" s="225"/>
    </row>
    <row r="530" ht="15" spans="1:10">
      <c r="A530" s="221"/>
      <c r="B530" s="221"/>
      <c r="C530" s="221"/>
      <c r="D530" s="221"/>
      <c r="E530" s="222"/>
      <c r="F530" s="221"/>
      <c r="G530" s="221"/>
      <c r="H530" s="221"/>
      <c r="I530" s="221"/>
      <c r="J530" s="225"/>
    </row>
    <row r="531" ht="15" spans="1:10">
      <c r="A531" s="141" t="s">
        <v>0</v>
      </c>
      <c r="B531" s="141"/>
      <c r="C531" s="141"/>
      <c r="D531" s="141"/>
      <c r="E531" s="142"/>
      <c r="F531" s="141"/>
      <c r="G531" s="141"/>
      <c r="H531" s="141"/>
      <c r="I531" s="141"/>
      <c r="J531" s="157"/>
    </row>
    <row r="532" ht="15.75" customHeight="1" spans="1:10">
      <c r="A532" s="141" t="s">
        <v>182</v>
      </c>
      <c r="B532" s="141"/>
      <c r="C532" s="141"/>
      <c r="D532" s="141"/>
      <c r="E532" s="142"/>
      <c r="F532" s="141"/>
      <c r="G532" s="141"/>
      <c r="H532" s="141"/>
      <c r="I532" s="141"/>
      <c r="J532" s="157"/>
    </row>
    <row r="533" ht="15.75" customHeight="1" spans="1:10">
      <c r="A533" s="143" t="s">
        <v>2</v>
      </c>
      <c r="B533" s="144"/>
      <c r="C533" s="145"/>
      <c r="D533" s="145"/>
      <c r="E533" s="182"/>
      <c r="F533" s="145"/>
      <c r="G533" s="145"/>
      <c r="H533" s="144" t="s">
        <v>49</v>
      </c>
      <c r="I533" s="144"/>
      <c r="J533" s="157"/>
    </row>
    <row r="534" ht="32" customHeight="1" spans="1:10">
      <c r="A534" s="147" t="s">
        <v>6</v>
      </c>
      <c r="B534" s="148" t="s">
        <v>7</v>
      </c>
      <c r="C534" s="149" t="s">
        <v>8</v>
      </c>
      <c r="D534" s="150"/>
      <c r="E534" s="151" t="s">
        <v>9</v>
      </c>
      <c r="F534" s="149" t="s">
        <v>10</v>
      </c>
      <c r="G534" s="150"/>
      <c r="H534" s="149" t="s">
        <v>11</v>
      </c>
      <c r="I534" s="150"/>
      <c r="J534" s="157"/>
    </row>
    <row r="535" ht="15.75" customHeight="1" spans="1:10">
      <c r="A535" s="152">
        <v>1</v>
      </c>
      <c r="B535" s="153">
        <v>9</v>
      </c>
      <c r="C535" s="154" t="s">
        <v>75</v>
      </c>
      <c r="D535" s="155"/>
      <c r="E535" s="156" t="s">
        <v>166</v>
      </c>
      <c r="F535" s="154" t="s">
        <v>183</v>
      </c>
      <c r="G535" s="155"/>
      <c r="H535" s="154">
        <v>5</v>
      </c>
      <c r="I535" s="155"/>
      <c r="J535" s="157"/>
    </row>
    <row r="536" ht="15.75" customHeight="1" spans="1:10">
      <c r="A536" s="152">
        <v>2</v>
      </c>
      <c r="B536" s="153">
        <v>9</v>
      </c>
      <c r="C536" s="154" t="s">
        <v>13</v>
      </c>
      <c r="D536" s="155"/>
      <c r="E536" s="156" t="s">
        <v>167</v>
      </c>
      <c r="F536" s="154" t="s">
        <v>183</v>
      </c>
      <c r="G536" s="155"/>
      <c r="H536" s="154">
        <v>3</v>
      </c>
      <c r="I536" s="155"/>
      <c r="J536" s="157"/>
    </row>
    <row r="537" ht="15.75" customHeight="1" spans="1:10">
      <c r="A537" s="152">
        <v>3</v>
      </c>
      <c r="B537" s="153">
        <v>9</v>
      </c>
      <c r="C537" s="154" t="s">
        <v>13</v>
      </c>
      <c r="D537" s="155"/>
      <c r="E537" s="156" t="s">
        <v>168</v>
      </c>
      <c r="F537" s="154" t="s">
        <v>183</v>
      </c>
      <c r="G537" s="155"/>
      <c r="H537" s="154">
        <v>3</v>
      </c>
      <c r="I537" s="155"/>
      <c r="J537" s="157"/>
    </row>
    <row r="538" ht="15.75" customHeight="1" spans="1:10">
      <c r="A538" s="152">
        <v>4</v>
      </c>
      <c r="B538" s="153">
        <v>9</v>
      </c>
      <c r="C538" s="154" t="s">
        <v>13</v>
      </c>
      <c r="D538" s="155"/>
      <c r="E538" s="156" t="s">
        <v>169</v>
      </c>
      <c r="F538" s="154" t="s">
        <v>183</v>
      </c>
      <c r="G538" s="155"/>
      <c r="H538" s="154">
        <v>4</v>
      </c>
      <c r="I538" s="155"/>
      <c r="J538" s="157"/>
    </row>
    <row r="539" ht="15.75" customHeight="1" spans="1:10">
      <c r="A539" s="152">
        <v>5</v>
      </c>
      <c r="B539" s="153">
        <v>9</v>
      </c>
      <c r="C539" s="154" t="s">
        <v>13</v>
      </c>
      <c r="D539" s="155"/>
      <c r="E539" s="156" t="s">
        <v>170</v>
      </c>
      <c r="F539" s="154" t="s">
        <v>183</v>
      </c>
      <c r="G539" s="155"/>
      <c r="H539" s="154">
        <v>3</v>
      </c>
      <c r="I539" s="155"/>
      <c r="J539" s="157"/>
    </row>
    <row r="540" ht="15.75" customHeight="1" spans="1:10">
      <c r="A540" s="152">
        <v>6</v>
      </c>
      <c r="B540" s="153">
        <v>9</v>
      </c>
      <c r="C540" s="154" t="s">
        <v>13</v>
      </c>
      <c r="D540" s="155"/>
      <c r="E540" s="156" t="s">
        <v>171</v>
      </c>
      <c r="F540" s="154" t="s">
        <v>183</v>
      </c>
      <c r="G540" s="155"/>
      <c r="H540" s="154">
        <v>4</v>
      </c>
      <c r="I540" s="155"/>
      <c r="J540" s="157"/>
    </row>
    <row r="541" ht="15.75" customHeight="1" spans="1:10">
      <c r="A541" s="152">
        <v>7</v>
      </c>
      <c r="B541" s="153">
        <v>9</v>
      </c>
      <c r="C541" s="154" t="s">
        <v>13</v>
      </c>
      <c r="D541" s="155"/>
      <c r="E541" s="156" t="s">
        <v>172</v>
      </c>
      <c r="F541" s="154" t="s">
        <v>183</v>
      </c>
      <c r="G541" s="155"/>
      <c r="H541" s="154">
        <v>4</v>
      </c>
      <c r="I541" s="155"/>
      <c r="J541" s="157"/>
    </row>
    <row r="542" ht="15.75" customHeight="1" spans="1:10">
      <c r="A542" s="152">
        <v>8</v>
      </c>
      <c r="B542" s="153">
        <v>9</v>
      </c>
      <c r="C542" s="154" t="s">
        <v>13</v>
      </c>
      <c r="D542" s="155"/>
      <c r="E542" s="156" t="s">
        <v>173</v>
      </c>
      <c r="F542" s="154" t="s">
        <v>183</v>
      </c>
      <c r="G542" s="155"/>
      <c r="H542" s="154">
        <v>5</v>
      </c>
      <c r="I542" s="155"/>
      <c r="J542" s="157"/>
    </row>
    <row r="543" ht="15.75" customHeight="1" spans="1:10">
      <c r="A543" s="152">
        <v>9</v>
      </c>
      <c r="B543" s="153">
        <v>9</v>
      </c>
      <c r="C543" s="154" t="s">
        <v>13</v>
      </c>
      <c r="D543" s="155"/>
      <c r="E543" s="156" t="s">
        <v>174</v>
      </c>
      <c r="F543" s="154" t="s">
        <v>183</v>
      </c>
      <c r="G543" s="155"/>
      <c r="H543" s="154">
        <v>5</v>
      </c>
      <c r="I543" s="155"/>
      <c r="J543" s="157"/>
    </row>
    <row r="544" ht="15.75" customHeight="1" spans="1:10">
      <c r="A544" s="152">
        <v>10</v>
      </c>
      <c r="B544" s="153">
        <v>9</v>
      </c>
      <c r="C544" s="154" t="s">
        <v>13</v>
      </c>
      <c r="D544" s="155"/>
      <c r="E544" s="156" t="s">
        <v>175</v>
      </c>
      <c r="F544" s="154" t="s">
        <v>183</v>
      </c>
      <c r="G544" s="155"/>
      <c r="H544" s="154">
        <v>4</v>
      </c>
      <c r="I544" s="155"/>
      <c r="J544" s="157"/>
    </row>
    <row r="545" ht="15.75" customHeight="1" spans="1:10">
      <c r="A545" s="152">
        <v>11</v>
      </c>
      <c r="B545" s="153">
        <v>9</v>
      </c>
      <c r="C545" s="154" t="s">
        <v>13</v>
      </c>
      <c r="D545" s="155"/>
      <c r="E545" s="156" t="s">
        <v>176</v>
      </c>
      <c r="F545" s="154" t="s">
        <v>183</v>
      </c>
      <c r="G545" s="155"/>
      <c r="H545" s="154">
        <v>5</v>
      </c>
      <c r="I545" s="155"/>
      <c r="J545" s="157"/>
    </row>
    <row r="546" ht="15.75" customHeight="1" spans="1:10">
      <c r="A546" s="152">
        <v>12</v>
      </c>
      <c r="B546" s="153">
        <v>9</v>
      </c>
      <c r="C546" s="154" t="s">
        <v>13</v>
      </c>
      <c r="D546" s="155"/>
      <c r="E546" s="156" t="s">
        <v>177</v>
      </c>
      <c r="F546" s="154" t="s">
        <v>183</v>
      </c>
      <c r="G546" s="155"/>
      <c r="H546" s="154">
        <v>4</v>
      </c>
      <c r="I546" s="181"/>
      <c r="J546" s="157"/>
    </row>
    <row r="547" ht="15.75" customHeight="1" spans="1:10">
      <c r="A547" s="152">
        <v>13</v>
      </c>
      <c r="B547" s="153">
        <v>9</v>
      </c>
      <c r="C547" s="154" t="s">
        <v>13</v>
      </c>
      <c r="D547" s="155"/>
      <c r="E547" s="156" t="s">
        <v>178</v>
      </c>
      <c r="F547" s="154" t="s">
        <v>183</v>
      </c>
      <c r="G547" s="155"/>
      <c r="H547" s="154">
        <v>4</v>
      </c>
      <c r="I547" s="181"/>
      <c r="J547" s="157"/>
    </row>
    <row r="548" ht="15.75" customHeight="1" spans="1:10">
      <c r="A548" s="152">
        <v>14</v>
      </c>
      <c r="B548" s="153">
        <v>9</v>
      </c>
      <c r="C548" s="154" t="s">
        <v>13</v>
      </c>
      <c r="D548" s="155"/>
      <c r="E548" s="156" t="s">
        <v>179</v>
      </c>
      <c r="F548" s="154" t="s">
        <v>183</v>
      </c>
      <c r="G548" s="155"/>
      <c r="H548" s="154">
        <v>4</v>
      </c>
      <c r="I548" s="181"/>
      <c r="J548" s="157"/>
    </row>
    <row r="549" ht="15.75" customHeight="1" spans="1:10">
      <c r="A549" s="152">
        <v>15</v>
      </c>
      <c r="B549" s="153">
        <v>9</v>
      </c>
      <c r="C549" s="154" t="s">
        <v>13</v>
      </c>
      <c r="D549" s="155"/>
      <c r="E549" s="156" t="s">
        <v>180</v>
      </c>
      <c r="F549" s="154" t="s">
        <v>183</v>
      </c>
      <c r="G549" s="155"/>
      <c r="H549" s="154">
        <v>5</v>
      </c>
      <c r="I549" s="181"/>
      <c r="J549" s="157"/>
    </row>
    <row r="550" ht="15.75" customHeight="1" spans="1:10">
      <c r="A550" s="157"/>
      <c r="B550" s="158"/>
      <c r="C550" s="158"/>
      <c r="D550" s="158"/>
      <c r="E550" s="159"/>
      <c r="F550" s="158"/>
      <c r="G550" s="158"/>
      <c r="H550" s="160"/>
      <c r="I550" s="160"/>
      <c r="J550" s="173"/>
    </row>
    <row r="551" ht="15.75" customHeight="1" spans="1:10">
      <c r="A551" s="157"/>
      <c r="B551" s="161" t="s">
        <v>36</v>
      </c>
      <c r="C551" s="162">
        <f>COUNTIF(H535:I549,5)</f>
        <v>5</v>
      </c>
      <c r="D551" s="157"/>
      <c r="E551" s="157"/>
      <c r="F551" s="228"/>
      <c r="G551" s="160"/>
      <c r="H551" s="160"/>
      <c r="I551" s="160"/>
      <c r="J551" s="157"/>
    </row>
    <row r="552" ht="15.75" customHeight="1" spans="1:10">
      <c r="A552" s="157"/>
      <c r="B552" s="165" t="s">
        <v>37</v>
      </c>
      <c r="C552" s="162">
        <f>COUNTIF(H535:I549,4)</f>
        <v>7</v>
      </c>
      <c r="D552" s="157"/>
      <c r="E552" s="157"/>
      <c r="F552" s="228"/>
      <c r="G552" s="160"/>
      <c r="H552" s="160"/>
      <c r="I552" s="160"/>
      <c r="J552" s="157"/>
    </row>
    <row r="553" ht="15.75" customHeight="1" spans="1:10">
      <c r="A553" s="163"/>
      <c r="B553" s="190" t="s">
        <v>38</v>
      </c>
      <c r="C553" s="162">
        <f>COUNTIF(H535:I549,3)</f>
        <v>3</v>
      </c>
      <c r="D553" s="168"/>
      <c r="E553" s="171"/>
      <c r="F553" s="168"/>
      <c r="G553" s="164"/>
      <c r="H553" s="164"/>
      <c r="I553" s="164"/>
      <c r="J553" s="163"/>
    </row>
    <row r="554" ht="15.75" customHeight="1" spans="1:10">
      <c r="A554" s="163"/>
      <c r="B554" s="164"/>
      <c r="C554" s="164"/>
      <c r="D554" s="168" t="s">
        <v>72</v>
      </c>
      <c r="E554" s="171"/>
      <c r="F554" s="168"/>
      <c r="G554" s="164"/>
      <c r="H554" s="164"/>
      <c r="I554" s="164"/>
      <c r="J554" s="163"/>
    </row>
    <row r="555" ht="15.75" customHeight="1" spans="1:10">
      <c r="A555" s="163"/>
      <c r="B555" s="164"/>
      <c r="C555" s="164"/>
      <c r="D555" s="168" t="s">
        <v>73</v>
      </c>
      <c r="E555" s="171"/>
      <c r="F555" s="168"/>
      <c r="G555" s="164"/>
      <c r="H555" s="164"/>
      <c r="I555" s="164"/>
      <c r="J555" s="163"/>
    </row>
    <row r="556" ht="15.75" customHeight="1" spans="1:10">
      <c r="A556" s="221"/>
      <c r="B556" s="221"/>
      <c r="C556" s="221"/>
      <c r="D556" s="221"/>
      <c r="E556" s="222"/>
      <c r="F556" s="221"/>
      <c r="G556" s="221"/>
      <c r="H556" s="221"/>
      <c r="I556" s="221"/>
      <c r="J556" s="225"/>
    </row>
    <row r="557" ht="15.75" customHeight="1" spans="1:10">
      <c r="A557" s="221"/>
      <c r="B557" s="221"/>
      <c r="C557" s="221"/>
      <c r="D557" s="221"/>
      <c r="E557" s="222"/>
      <c r="F557" s="221"/>
      <c r="G557" s="221"/>
      <c r="H557" s="221"/>
      <c r="I557" s="221"/>
      <c r="J557" s="225"/>
    </row>
    <row r="558" ht="15.75" customHeight="1" spans="1:10">
      <c r="A558" s="141" t="s">
        <v>0</v>
      </c>
      <c r="B558" s="141"/>
      <c r="C558" s="141"/>
      <c r="D558" s="141"/>
      <c r="E558" s="142"/>
      <c r="F558" s="141"/>
      <c r="G558" s="141"/>
      <c r="H558" s="141"/>
      <c r="I558" s="141"/>
      <c r="J558" s="157"/>
    </row>
    <row r="559" ht="15.75" customHeight="1" spans="1:10">
      <c r="A559" s="141" t="s">
        <v>184</v>
      </c>
      <c r="B559" s="141"/>
      <c r="C559" s="141"/>
      <c r="D559" s="141"/>
      <c r="E559" s="142"/>
      <c r="F559" s="141"/>
      <c r="G559" s="141"/>
      <c r="H559" s="141"/>
      <c r="I559" s="141"/>
      <c r="J559" s="157"/>
    </row>
    <row r="560" ht="15.25" spans="1:10">
      <c r="A560" s="143" t="s">
        <v>2</v>
      </c>
      <c r="B560" s="144"/>
      <c r="C560" s="145"/>
      <c r="D560" s="145"/>
      <c r="E560" s="182"/>
      <c r="F560" s="145"/>
      <c r="G560" s="145"/>
      <c r="H560" s="144" t="s">
        <v>185</v>
      </c>
      <c r="I560" s="144"/>
      <c r="J560" s="157"/>
    </row>
    <row r="561" ht="25.5" customHeight="1" spans="1:10">
      <c r="A561" s="147" t="s">
        <v>6</v>
      </c>
      <c r="B561" s="148" t="s">
        <v>7</v>
      </c>
      <c r="C561" s="149" t="s">
        <v>8</v>
      </c>
      <c r="D561" s="150"/>
      <c r="E561" s="151" t="s">
        <v>9</v>
      </c>
      <c r="F561" s="149" t="s">
        <v>10</v>
      </c>
      <c r="G561" s="150"/>
      <c r="H561" s="149" t="s">
        <v>11</v>
      </c>
      <c r="I561" s="150"/>
      <c r="J561" s="157"/>
    </row>
    <row r="562" ht="15.25" spans="1:10">
      <c r="A562" s="152">
        <v>1</v>
      </c>
      <c r="B562" s="153">
        <v>10</v>
      </c>
      <c r="C562" s="154" t="s">
        <v>75</v>
      </c>
      <c r="D562" s="155"/>
      <c r="E562" s="156" t="s">
        <v>186</v>
      </c>
      <c r="F562" s="154" t="s">
        <v>76</v>
      </c>
      <c r="G562" s="155"/>
      <c r="H562" s="154">
        <v>4</v>
      </c>
      <c r="I562" s="155"/>
      <c r="J562" s="157"/>
    </row>
    <row r="563" ht="15.25" spans="1:10">
      <c r="A563" s="152">
        <v>2</v>
      </c>
      <c r="B563" s="153">
        <v>10</v>
      </c>
      <c r="C563" s="154" t="s">
        <v>13</v>
      </c>
      <c r="D563" s="155"/>
      <c r="E563" s="156" t="s">
        <v>187</v>
      </c>
      <c r="F563" s="154" t="s">
        <v>76</v>
      </c>
      <c r="G563" s="155"/>
      <c r="H563" s="195">
        <v>5</v>
      </c>
      <c r="I563" s="231"/>
      <c r="J563" s="157"/>
    </row>
    <row r="564" ht="15.25" spans="1:10">
      <c r="A564" s="152">
        <v>3</v>
      </c>
      <c r="B564" s="153">
        <v>10</v>
      </c>
      <c r="C564" s="154" t="s">
        <v>13</v>
      </c>
      <c r="D564" s="155"/>
      <c r="E564" s="156" t="s">
        <v>188</v>
      </c>
      <c r="F564" s="154" t="s">
        <v>76</v>
      </c>
      <c r="G564" s="155"/>
      <c r="H564" s="195">
        <v>3</v>
      </c>
      <c r="I564" s="231"/>
      <c r="J564" s="157"/>
    </row>
    <row r="565" ht="15.25" spans="1:10">
      <c r="A565" s="152">
        <v>4</v>
      </c>
      <c r="B565" s="153">
        <v>10</v>
      </c>
      <c r="C565" s="154" t="s">
        <v>13</v>
      </c>
      <c r="D565" s="155"/>
      <c r="E565" s="156" t="s">
        <v>189</v>
      </c>
      <c r="F565" s="154" t="s">
        <v>76</v>
      </c>
      <c r="G565" s="155"/>
      <c r="H565" s="195">
        <v>5</v>
      </c>
      <c r="I565" s="231"/>
      <c r="J565" s="157"/>
    </row>
    <row r="566" ht="15.25" spans="1:10">
      <c r="A566" s="152">
        <v>5</v>
      </c>
      <c r="B566" s="153">
        <v>10</v>
      </c>
      <c r="C566" s="154" t="s">
        <v>13</v>
      </c>
      <c r="D566" s="155"/>
      <c r="E566" s="156" t="s">
        <v>190</v>
      </c>
      <c r="F566" s="154" t="s">
        <v>76</v>
      </c>
      <c r="G566" s="155"/>
      <c r="H566" s="195">
        <v>4</v>
      </c>
      <c r="I566" s="231"/>
      <c r="J566" s="157"/>
    </row>
    <row r="567" ht="15.25" spans="1:10">
      <c r="A567" s="152">
        <v>6</v>
      </c>
      <c r="B567" s="153">
        <v>10</v>
      </c>
      <c r="C567" s="154" t="s">
        <v>13</v>
      </c>
      <c r="D567" s="155"/>
      <c r="E567" s="156" t="s">
        <v>191</v>
      </c>
      <c r="F567" s="154" t="s">
        <v>76</v>
      </c>
      <c r="G567" s="155"/>
      <c r="H567" s="195">
        <v>3</v>
      </c>
      <c r="I567" s="231"/>
      <c r="J567" s="157"/>
    </row>
    <row r="568" ht="15.25" spans="1:10">
      <c r="A568" s="152">
        <v>7</v>
      </c>
      <c r="B568" s="153">
        <v>10</v>
      </c>
      <c r="C568" s="154" t="s">
        <v>13</v>
      </c>
      <c r="D568" s="155"/>
      <c r="E568" s="156" t="s">
        <v>192</v>
      </c>
      <c r="F568" s="154" t="s">
        <v>76</v>
      </c>
      <c r="G568" s="155"/>
      <c r="H568" s="195">
        <v>4</v>
      </c>
      <c r="I568" s="231"/>
      <c r="J568" s="157"/>
    </row>
    <row r="569" ht="15.25" spans="1:10">
      <c r="A569" s="152">
        <v>8</v>
      </c>
      <c r="B569" s="153">
        <v>10</v>
      </c>
      <c r="C569" s="154" t="s">
        <v>13</v>
      </c>
      <c r="D569" s="155"/>
      <c r="E569" s="156" t="s">
        <v>193</v>
      </c>
      <c r="F569" s="154" t="s">
        <v>76</v>
      </c>
      <c r="G569" s="155"/>
      <c r="H569" s="195">
        <v>3</v>
      </c>
      <c r="I569" s="231"/>
      <c r="J569" s="157"/>
    </row>
    <row r="570" ht="15.25" spans="1:10">
      <c r="A570" s="152">
        <v>9</v>
      </c>
      <c r="B570" s="153">
        <v>10</v>
      </c>
      <c r="C570" s="154" t="s">
        <v>13</v>
      </c>
      <c r="D570" s="155"/>
      <c r="E570" s="156" t="s">
        <v>194</v>
      </c>
      <c r="F570" s="154" t="s">
        <v>76</v>
      </c>
      <c r="G570" s="155"/>
      <c r="H570" s="195">
        <v>5</v>
      </c>
      <c r="I570" s="231"/>
      <c r="J570" s="157"/>
    </row>
    <row r="571" ht="15.25" spans="1:10">
      <c r="A571" s="152">
        <v>10</v>
      </c>
      <c r="B571" s="153">
        <v>10</v>
      </c>
      <c r="C571" s="154" t="s">
        <v>13</v>
      </c>
      <c r="D571" s="155"/>
      <c r="E571" s="156" t="s">
        <v>195</v>
      </c>
      <c r="F571" s="154" t="s">
        <v>76</v>
      </c>
      <c r="G571" s="155"/>
      <c r="H571" s="195">
        <v>4</v>
      </c>
      <c r="I571" s="231"/>
      <c r="J571" s="157"/>
    </row>
    <row r="572" ht="15.25" spans="1:10">
      <c r="A572" s="152">
        <v>11</v>
      </c>
      <c r="B572" s="153">
        <v>10</v>
      </c>
      <c r="C572" s="154" t="s">
        <v>13</v>
      </c>
      <c r="D572" s="155"/>
      <c r="E572" s="156" t="s">
        <v>196</v>
      </c>
      <c r="F572" s="154" t="s">
        <v>76</v>
      </c>
      <c r="G572" s="155"/>
      <c r="H572" s="195">
        <v>4</v>
      </c>
      <c r="I572" s="231"/>
      <c r="J572" s="157"/>
    </row>
    <row r="573" ht="15.25" spans="1:10">
      <c r="A573" s="152">
        <v>12</v>
      </c>
      <c r="B573" s="153">
        <v>10</v>
      </c>
      <c r="C573" s="154" t="s">
        <v>13</v>
      </c>
      <c r="D573" s="155"/>
      <c r="E573" s="156" t="s">
        <v>197</v>
      </c>
      <c r="F573" s="154" t="s">
        <v>76</v>
      </c>
      <c r="G573" s="155"/>
      <c r="H573" s="195">
        <v>5</v>
      </c>
      <c r="I573" s="232"/>
      <c r="J573" s="157"/>
    </row>
    <row r="574" ht="15.25" spans="1:10">
      <c r="A574" s="152">
        <v>13</v>
      </c>
      <c r="B574" s="153">
        <v>10</v>
      </c>
      <c r="C574" s="154" t="s">
        <v>13</v>
      </c>
      <c r="D574" s="155"/>
      <c r="E574" s="156" t="s">
        <v>198</v>
      </c>
      <c r="F574" s="154" t="s">
        <v>76</v>
      </c>
      <c r="G574" s="155"/>
      <c r="H574" s="195">
        <v>5</v>
      </c>
      <c r="I574" s="232"/>
      <c r="J574" s="157"/>
    </row>
    <row r="575" ht="15.25" spans="1:10">
      <c r="A575" s="152">
        <v>14</v>
      </c>
      <c r="B575" s="153">
        <v>10</v>
      </c>
      <c r="C575" s="154" t="s">
        <v>13</v>
      </c>
      <c r="D575" s="155"/>
      <c r="E575" s="156" t="s">
        <v>199</v>
      </c>
      <c r="F575" s="154" t="s">
        <v>76</v>
      </c>
      <c r="G575" s="155"/>
      <c r="H575" s="195">
        <v>5</v>
      </c>
      <c r="I575" s="232"/>
      <c r="J575" s="157"/>
    </row>
    <row r="576" ht="15.25" spans="1:10">
      <c r="A576" s="152">
        <v>15</v>
      </c>
      <c r="B576" s="153">
        <v>10</v>
      </c>
      <c r="C576" s="154" t="s">
        <v>13</v>
      </c>
      <c r="D576" s="155"/>
      <c r="E576" s="156" t="s">
        <v>200</v>
      </c>
      <c r="F576" s="154" t="s">
        <v>76</v>
      </c>
      <c r="G576" s="155"/>
      <c r="H576" s="195">
        <v>3</v>
      </c>
      <c r="I576" s="232"/>
      <c r="J576" s="157"/>
    </row>
    <row r="577" ht="15.25" spans="1:10">
      <c r="A577" s="152">
        <v>16</v>
      </c>
      <c r="B577" s="153">
        <v>10</v>
      </c>
      <c r="C577" s="154" t="s">
        <v>13</v>
      </c>
      <c r="D577" s="155"/>
      <c r="E577" s="156" t="s">
        <v>201</v>
      </c>
      <c r="F577" s="154" t="s">
        <v>76</v>
      </c>
      <c r="G577" s="155"/>
      <c r="H577" s="195">
        <v>3</v>
      </c>
      <c r="I577" s="232"/>
      <c r="J577" s="157"/>
    </row>
    <row r="578" ht="15.25" spans="1:10">
      <c r="A578" s="152">
        <v>17</v>
      </c>
      <c r="B578" s="153">
        <v>10</v>
      </c>
      <c r="C578" s="154" t="s">
        <v>13</v>
      </c>
      <c r="D578" s="155"/>
      <c r="E578" s="156" t="s">
        <v>202</v>
      </c>
      <c r="F578" s="154" t="s">
        <v>76</v>
      </c>
      <c r="G578" s="155"/>
      <c r="H578" s="195">
        <v>5</v>
      </c>
      <c r="I578" s="232"/>
      <c r="J578" s="157"/>
    </row>
    <row r="579" ht="15.25" spans="1:10">
      <c r="A579" s="152">
        <v>18</v>
      </c>
      <c r="B579" s="153">
        <v>10</v>
      </c>
      <c r="C579" s="154" t="s">
        <v>13</v>
      </c>
      <c r="D579" s="155"/>
      <c r="E579" s="156" t="s">
        <v>203</v>
      </c>
      <c r="F579" s="154" t="s">
        <v>76</v>
      </c>
      <c r="G579" s="155"/>
      <c r="H579" s="195">
        <v>3</v>
      </c>
      <c r="I579" s="232"/>
      <c r="J579" s="157"/>
    </row>
    <row r="580" ht="15.25" spans="1:10">
      <c r="A580" s="152">
        <v>19</v>
      </c>
      <c r="B580" s="153">
        <v>10</v>
      </c>
      <c r="C580" s="154" t="s">
        <v>13</v>
      </c>
      <c r="D580" s="155"/>
      <c r="E580" s="156" t="s">
        <v>204</v>
      </c>
      <c r="F580" s="154" t="s">
        <v>76</v>
      </c>
      <c r="G580" s="155"/>
      <c r="H580" s="195">
        <v>4</v>
      </c>
      <c r="I580" s="232"/>
      <c r="J580" s="157"/>
    </row>
    <row r="581" ht="15.25" spans="1:10">
      <c r="A581" s="152">
        <v>20</v>
      </c>
      <c r="B581" s="153">
        <v>10</v>
      </c>
      <c r="C581" s="154" t="s">
        <v>13</v>
      </c>
      <c r="D581" s="155"/>
      <c r="E581" s="156" t="s">
        <v>205</v>
      </c>
      <c r="F581" s="154" t="s">
        <v>76</v>
      </c>
      <c r="G581" s="155"/>
      <c r="H581" s="195">
        <v>4</v>
      </c>
      <c r="I581" s="232"/>
      <c r="J581" s="157"/>
    </row>
    <row r="582" ht="15.25" spans="1:10">
      <c r="A582" s="152">
        <v>21</v>
      </c>
      <c r="B582" s="153">
        <v>10</v>
      </c>
      <c r="C582" s="154" t="s">
        <v>13</v>
      </c>
      <c r="D582" s="155"/>
      <c r="E582" s="156" t="s">
        <v>206</v>
      </c>
      <c r="F582" s="154" t="s">
        <v>76</v>
      </c>
      <c r="G582" s="155"/>
      <c r="H582" s="195">
        <v>4</v>
      </c>
      <c r="I582" s="232"/>
      <c r="J582" s="157"/>
    </row>
    <row r="583" ht="15.25" spans="1:10">
      <c r="A583" s="152">
        <v>22</v>
      </c>
      <c r="B583" s="153">
        <v>10</v>
      </c>
      <c r="C583" s="154" t="s">
        <v>13</v>
      </c>
      <c r="D583" s="155"/>
      <c r="E583" s="156" t="s">
        <v>207</v>
      </c>
      <c r="F583" s="154" t="s">
        <v>76</v>
      </c>
      <c r="G583" s="155"/>
      <c r="H583" s="195">
        <v>4</v>
      </c>
      <c r="I583" s="232"/>
      <c r="J583" s="157"/>
    </row>
    <row r="584" ht="15.25" spans="1:10">
      <c r="A584" s="152">
        <v>23</v>
      </c>
      <c r="B584" s="153">
        <v>10</v>
      </c>
      <c r="C584" s="154" t="s">
        <v>13</v>
      </c>
      <c r="D584" s="155"/>
      <c r="E584" s="156" t="s">
        <v>208</v>
      </c>
      <c r="F584" s="154" t="s">
        <v>76</v>
      </c>
      <c r="G584" s="155"/>
      <c r="H584" s="195">
        <v>5</v>
      </c>
      <c r="I584" s="232"/>
      <c r="J584" s="157"/>
    </row>
    <row r="585" ht="14.5" spans="1:10">
      <c r="A585" s="157"/>
      <c r="B585" s="158"/>
      <c r="C585" s="158"/>
      <c r="D585" s="158"/>
      <c r="E585" s="159"/>
      <c r="F585" s="158"/>
      <c r="G585" s="158"/>
      <c r="H585" s="160"/>
      <c r="I585" s="160"/>
      <c r="J585" s="157"/>
    </row>
    <row r="586" ht="14.5" spans="1:10">
      <c r="A586" s="157"/>
      <c r="B586" s="160"/>
      <c r="C586" s="160"/>
      <c r="D586" s="160"/>
      <c r="E586" s="172"/>
      <c r="F586" s="160"/>
      <c r="G586" s="160"/>
      <c r="H586" s="160"/>
      <c r="I586" s="160"/>
      <c r="J586" s="157"/>
    </row>
    <row r="587" ht="15" spans="1:10">
      <c r="A587" s="163"/>
      <c r="B587" s="161" t="s">
        <v>36</v>
      </c>
      <c r="C587" s="162">
        <f>COUNTIF(H562:I584,5)</f>
        <v>8</v>
      </c>
      <c r="D587" s="168"/>
      <c r="E587" s="171"/>
      <c r="F587" s="168"/>
      <c r="G587" s="164"/>
      <c r="H587" s="164"/>
      <c r="I587" s="164"/>
      <c r="J587" s="163"/>
    </row>
    <row r="588" ht="15" spans="1:10">
      <c r="A588" s="163"/>
      <c r="B588" s="165" t="s">
        <v>37</v>
      </c>
      <c r="C588" s="162">
        <f>COUNTIF(H562:I584,4)</f>
        <v>9</v>
      </c>
      <c r="D588" s="168"/>
      <c r="E588" s="171"/>
      <c r="F588" s="168"/>
      <c r="G588" s="164"/>
      <c r="H588" s="164"/>
      <c r="I588" s="164"/>
      <c r="J588" s="163"/>
    </row>
    <row r="589" ht="14.5" spans="1:10">
      <c r="A589" s="163"/>
      <c r="B589" s="190" t="s">
        <v>38</v>
      </c>
      <c r="C589" s="162">
        <f>COUNTIF(H562:I584,3)</f>
        <v>6</v>
      </c>
      <c r="G589" s="164"/>
      <c r="H589" s="164"/>
      <c r="I589" s="164"/>
      <c r="J589" s="163"/>
    </row>
    <row r="590" ht="14.5" spans="1:10">
      <c r="A590" s="163"/>
      <c r="B590" s="164"/>
      <c r="C590" s="164"/>
      <c r="G590" s="164"/>
      <c r="H590" s="164"/>
      <c r="I590" s="164"/>
      <c r="J590" s="163"/>
    </row>
    <row r="591" ht="15" spans="1:10">
      <c r="A591" s="221"/>
      <c r="B591" s="221"/>
      <c r="C591" s="221"/>
      <c r="D591" s="168" t="s">
        <v>72</v>
      </c>
      <c r="E591" s="171"/>
      <c r="F591" s="168"/>
      <c r="G591" s="221"/>
      <c r="H591" s="221"/>
      <c r="I591" s="221"/>
      <c r="J591" s="225"/>
    </row>
    <row r="592" ht="15" spans="1:10">
      <c r="A592" s="221"/>
      <c r="B592" s="221"/>
      <c r="C592" s="221"/>
      <c r="D592" s="168" t="s">
        <v>73</v>
      </c>
      <c r="E592" s="171"/>
      <c r="F592" s="168"/>
      <c r="G592" s="221"/>
      <c r="H592" s="221"/>
      <c r="I592" s="221"/>
      <c r="J592" s="225"/>
    </row>
    <row r="593" ht="15" spans="1:10">
      <c r="A593" s="221"/>
      <c r="B593" s="221"/>
      <c r="C593" s="221"/>
      <c r="D593" s="221"/>
      <c r="E593" s="222"/>
      <c r="F593" s="221"/>
      <c r="G593" s="221"/>
      <c r="H593" s="221"/>
      <c r="I593" s="221"/>
      <c r="J593" s="225"/>
    </row>
    <row r="594" ht="15" spans="1:10">
      <c r="A594" s="221"/>
      <c r="B594" s="221"/>
      <c r="C594" s="221"/>
      <c r="D594" s="221"/>
      <c r="E594" s="222"/>
      <c r="F594" s="221"/>
      <c r="G594" s="221"/>
      <c r="H594" s="221"/>
      <c r="I594" s="221"/>
      <c r="J594" s="225"/>
    </row>
    <row r="595" ht="15" spans="1:10">
      <c r="A595" s="141" t="s">
        <v>0</v>
      </c>
      <c r="B595" s="141"/>
      <c r="C595" s="141"/>
      <c r="D595" s="141"/>
      <c r="E595" s="142"/>
      <c r="F595" s="141"/>
      <c r="G595" s="141"/>
      <c r="H595" s="141"/>
      <c r="I595" s="141"/>
      <c r="J595" s="157"/>
    </row>
    <row r="596" ht="15.75" customHeight="1" spans="1:10">
      <c r="A596" s="141" t="s">
        <v>209</v>
      </c>
      <c r="B596" s="141"/>
      <c r="C596" s="141"/>
      <c r="D596" s="141"/>
      <c r="E596" s="142"/>
      <c r="F596" s="141"/>
      <c r="G596" s="141"/>
      <c r="H596" s="141"/>
      <c r="I596" s="141"/>
      <c r="J596" s="157"/>
    </row>
    <row r="597" ht="15.75" customHeight="1" spans="1:10">
      <c r="A597" s="143" t="s">
        <v>2</v>
      </c>
      <c r="B597" s="144"/>
      <c r="C597" s="145"/>
      <c r="D597" s="145"/>
      <c r="E597" s="182"/>
      <c r="F597" s="145"/>
      <c r="G597" s="145"/>
      <c r="H597" s="144" t="s">
        <v>185</v>
      </c>
      <c r="I597" s="144"/>
      <c r="J597" s="157"/>
    </row>
    <row r="598" ht="15.75" customHeight="1" spans="1:10">
      <c r="A598" s="147" t="s">
        <v>6</v>
      </c>
      <c r="B598" s="148" t="s">
        <v>7</v>
      </c>
      <c r="C598" s="149" t="s">
        <v>8</v>
      </c>
      <c r="D598" s="150"/>
      <c r="E598" s="151" t="s">
        <v>9</v>
      </c>
      <c r="F598" s="149" t="s">
        <v>10</v>
      </c>
      <c r="G598" s="150"/>
      <c r="H598" s="149" t="s">
        <v>11</v>
      </c>
      <c r="I598" s="150"/>
      <c r="J598" s="157"/>
    </row>
    <row r="599" ht="15.75" customHeight="1" spans="1:10">
      <c r="A599" s="152">
        <v>1</v>
      </c>
      <c r="B599" s="153">
        <v>10</v>
      </c>
      <c r="C599" s="154" t="s">
        <v>75</v>
      </c>
      <c r="D599" s="155"/>
      <c r="E599" s="156" t="s">
        <v>186</v>
      </c>
      <c r="F599" s="154" t="s">
        <v>128</v>
      </c>
      <c r="G599" s="155"/>
      <c r="H599" s="154">
        <v>4</v>
      </c>
      <c r="I599" s="155"/>
      <c r="J599" s="157"/>
    </row>
    <row r="600" ht="15.75" customHeight="1" spans="1:10">
      <c r="A600" s="152">
        <v>2</v>
      </c>
      <c r="B600" s="153">
        <v>10</v>
      </c>
      <c r="C600" s="154" t="s">
        <v>13</v>
      </c>
      <c r="D600" s="155"/>
      <c r="E600" s="156" t="s">
        <v>210</v>
      </c>
      <c r="F600" s="154" t="s">
        <v>128</v>
      </c>
      <c r="G600" s="155"/>
      <c r="H600" s="195">
        <v>5</v>
      </c>
      <c r="I600" s="231"/>
      <c r="J600" s="157"/>
    </row>
    <row r="601" ht="15.75" customHeight="1" spans="1:10">
      <c r="A601" s="152">
        <v>3</v>
      </c>
      <c r="B601" s="153">
        <v>10</v>
      </c>
      <c r="C601" s="154" t="s">
        <v>13</v>
      </c>
      <c r="D601" s="155"/>
      <c r="E601" s="156" t="s">
        <v>188</v>
      </c>
      <c r="F601" s="154" t="s">
        <v>128</v>
      </c>
      <c r="G601" s="155"/>
      <c r="H601" s="195">
        <v>3</v>
      </c>
      <c r="I601" s="231"/>
      <c r="J601" s="157"/>
    </row>
    <row r="602" ht="15.75" customHeight="1" spans="1:10">
      <c r="A602" s="152">
        <v>4</v>
      </c>
      <c r="B602" s="153">
        <v>10</v>
      </c>
      <c r="C602" s="154" t="s">
        <v>13</v>
      </c>
      <c r="D602" s="155"/>
      <c r="E602" s="156" t="s">
        <v>189</v>
      </c>
      <c r="F602" s="154" t="s">
        <v>128</v>
      </c>
      <c r="G602" s="155"/>
      <c r="H602" s="195">
        <v>5</v>
      </c>
      <c r="I602" s="231"/>
      <c r="J602" s="157"/>
    </row>
    <row r="603" ht="15.75" customHeight="1" spans="1:10">
      <c r="A603" s="152">
        <v>5</v>
      </c>
      <c r="B603" s="153">
        <v>10</v>
      </c>
      <c r="C603" s="154" t="s">
        <v>13</v>
      </c>
      <c r="D603" s="155"/>
      <c r="E603" s="156" t="s">
        <v>190</v>
      </c>
      <c r="F603" s="154" t="s">
        <v>128</v>
      </c>
      <c r="G603" s="155"/>
      <c r="H603" s="195">
        <v>4</v>
      </c>
      <c r="I603" s="231"/>
      <c r="J603" s="157"/>
    </row>
    <row r="604" ht="15.75" customHeight="1" spans="1:10">
      <c r="A604" s="152">
        <v>6</v>
      </c>
      <c r="B604" s="153">
        <v>10</v>
      </c>
      <c r="C604" s="154" t="s">
        <v>13</v>
      </c>
      <c r="D604" s="155"/>
      <c r="E604" s="156" t="s">
        <v>191</v>
      </c>
      <c r="F604" s="154" t="s">
        <v>128</v>
      </c>
      <c r="G604" s="155"/>
      <c r="H604" s="195">
        <v>3</v>
      </c>
      <c r="I604" s="231"/>
      <c r="J604" s="157"/>
    </row>
    <row r="605" ht="15.75" customHeight="1" spans="1:10">
      <c r="A605" s="152">
        <v>7</v>
      </c>
      <c r="B605" s="153">
        <v>10</v>
      </c>
      <c r="C605" s="154" t="s">
        <v>13</v>
      </c>
      <c r="D605" s="155"/>
      <c r="E605" s="156" t="s">
        <v>192</v>
      </c>
      <c r="F605" s="154" t="s">
        <v>128</v>
      </c>
      <c r="G605" s="155"/>
      <c r="H605" s="195">
        <v>4</v>
      </c>
      <c r="I605" s="231"/>
      <c r="J605" s="157"/>
    </row>
    <row r="606" ht="15.75" customHeight="1" spans="1:10">
      <c r="A606" s="152">
        <v>8</v>
      </c>
      <c r="B606" s="153">
        <v>10</v>
      </c>
      <c r="C606" s="154" t="s">
        <v>13</v>
      </c>
      <c r="D606" s="155"/>
      <c r="E606" s="156" t="s">
        <v>193</v>
      </c>
      <c r="F606" s="154" t="s">
        <v>128</v>
      </c>
      <c r="G606" s="155"/>
      <c r="H606" s="195">
        <v>3</v>
      </c>
      <c r="I606" s="231"/>
      <c r="J606" s="157"/>
    </row>
    <row r="607" ht="15.75" customHeight="1" spans="1:10">
      <c r="A607" s="152">
        <v>9</v>
      </c>
      <c r="B607" s="153">
        <v>10</v>
      </c>
      <c r="C607" s="154" t="s">
        <v>13</v>
      </c>
      <c r="D607" s="155"/>
      <c r="E607" s="156" t="s">
        <v>194</v>
      </c>
      <c r="F607" s="154" t="s">
        <v>128</v>
      </c>
      <c r="G607" s="155"/>
      <c r="H607" s="195">
        <v>4</v>
      </c>
      <c r="I607" s="231"/>
      <c r="J607" s="157"/>
    </row>
    <row r="608" ht="15.75" customHeight="1" spans="1:10">
      <c r="A608" s="152">
        <v>10</v>
      </c>
      <c r="B608" s="153">
        <v>10</v>
      </c>
      <c r="C608" s="154" t="s">
        <v>13</v>
      </c>
      <c r="D608" s="155"/>
      <c r="E608" s="156" t="s">
        <v>195</v>
      </c>
      <c r="F608" s="154" t="s">
        <v>128</v>
      </c>
      <c r="G608" s="155"/>
      <c r="H608" s="195">
        <v>4</v>
      </c>
      <c r="I608" s="231"/>
      <c r="J608" s="157"/>
    </row>
    <row r="609" ht="15.75" customHeight="1" spans="1:10">
      <c r="A609" s="152">
        <v>11</v>
      </c>
      <c r="B609" s="153">
        <v>10</v>
      </c>
      <c r="C609" s="154" t="s">
        <v>13</v>
      </c>
      <c r="D609" s="155"/>
      <c r="E609" s="156" t="s">
        <v>196</v>
      </c>
      <c r="F609" s="154" t="s">
        <v>128</v>
      </c>
      <c r="G609" s="155"/>
      <c r="H609" s="195">
        <v>4</v>
      </c>
      <c r="I609" s="231"/>
      <c r="J609" s="157"/>
    </row>
    <row r="610" ht="15.75" customHeight="1" spans="1:10">
      <c r="A610" s="152">
        <v>12</v>
      </c>
      <c r="B610" s="153">
        <v>10</v>
      </c>
      <c r="C610" s="154" t="s">
        <v>13</v>
      </c>
      <c r="D610" s="155"/>
      <c r="E610" s="156" t="s">
        <v>197</v>
      </c>
      <c r="F610" s="154" t="s">
        <v>128</v>
      </c>
      <c r="G610" s="155"/>
      <c r="H610" s="195">
        <v>5</v>
      </c>
      <c r="I610" s="232"/>
      <c r="J610" s="157"/>
    </row>
    <row r="611" ht="15.75" customHeight="1" spans="1:10">
      <c r="A611" s="152">
        <v>13</v>
      </c>
      <c r="B611" s="153">
        <v>10</v>
      </c>
      <c r="C611" s="154" t="s">
        <v>13</v>
      </c>
      <c r="D611" s="155"/>
      <c r="E611" s="156" t="s">
        <v>198</v>
      </c>
      <c r="F611" s="154" t="s">
        <v>128</v>
      </c>
      <c r="G611" s="155"/>
      <c r="H611" s="195">
        <v>5</v>
      </c>
      <c r="I611" s="232"/>
      <c r="J611" s="157"/>
    </row>
    <row r="612" ht="15.75" customHeight="1" spans="1:10">
      <c r="A612" s="152">
        <v>14</v>
      </c>
      <c r="B612" s="153">
        <v>10</v>
      </c>
      <c r="C612" s="154" t="s">
        <v>13</v>
      </c>
      <c r="D612" s="155"/>
      <c r="E612" s="156" t="s">
        <v>199</v>
      </c>
      <c r="F612" s="154" t="s">
        <v>128</v>
      </c>
      <c r="G612" s="155"/>
      <c r="H612" s="195">
        <v>5</v>
      </c>
      <c r="I612" s="232"/>
      <c r="J612" s="157"/>
    </row>
    <row r="613" ht="15.75" customHeight="1" spans="1:10">
      <c r="A613" s="152">
        <v>15</v>
      </c>
      <c r="B613" s="153">
        <v>10</v>
      </c>
      <c r="C613" s="154" t="s">
        <v>13</v>
      </c>
      <c r="D613" s="155"/>
      <c r="E613" s="156" t="s">
        <v>200</v>
      </c>
      <c r="F613" s="154" t="s">
        <v>128</v>
      </c>
      <c r="G613" s="155"/>
      <c r="H613" s="195">
        <v>3</v>
      </c>
      <c r="I613" s="232"/>
      <c r="J613" s="157"/>
    </row>
    <row r="614" ht="15.75" customHeight="1" spans="1:10">
      <c r="A614" s="152">
        <v>16</v>
      </c>
      <c r="B614" s="153">
        <v>10</v>
      </c>
      <c r="C614" s="154" t="s">
        <v>13</v>
      </c>
      <c r="D614" s="155"/>
      <c r="E614" s="156" t="s">
        <v>201</v>
      </c>
      <c r="F614" s="154" t="s">
        <v>128</v>
      </c>
      <c r="G614" s="155"/>
      <c r="H614" s="195">
        <v>3</v>
      </c>
      <c r="I614" s="232"/>
      <c r="J614" s="157"/>
    </row>
    <row r="615" ht="15.75" customHeight="1" spans="1:10">
      <c r="A615" s="152">
        <v>17</v>
      </c>
      <c r="B615" s="153">
        <v>10</v>
      </c>
      <c r="C615" s="154" t="s">
        <v>13</v>
      </c>
      <c r="D615" s="155"/>
      <c r="E615" s="156" t="s">
        <v>202</v>
      </c>
      <c r="F615" s="154" t="s">
        <v>128</v>
      </c>
      <c r="G615" s="155"/>
      <c r="H615" s="195">
        <v>4</v>
      </c>
      <c r="I615" s="232"/>
      <c r="J615" s="157"/>
    </row>
    <row r="616" ht="15.75" customHeight="1" spans="1:10">
      <c r="A616" s="152">
        <v>18</v>
      </c>
      <c r="B616" s="153">
        <v>10</v>
      </c>
      <c r="C616" s="154" t="s">
        <v>13</v>
      </c>
      <c r="D616" s="155"/>
      <c r="E616" s="156" t="s">
        <v>203</v>
      </c>
      <c r="F616" s="154" t="s">
        <v>128</v>
      </c>
      <c r="G616" s="155"/>
      <c r="H616" s="195">
        <v>3</v>
      </c>
      <c r="I616" s="232"/>
      <c r="J616" s="157"/>
    </row>
    <row r="617" ht="15.75" customHeight="1" spans="1:10">
      <c r="A617" s="152">
        <v>19</v>
      </c>
      <c r="B617" s="153">
        <v>10</v>
      </c>
      <c r="C617" s="154" t="s">
        <v>13</v>
      </c>
      <c r="D617" s="155"/>
      <c r="E617" s="156" t="s">
        <v>204</v>
      </c>
      <c r="F617" s="154" t="s">
        <v>128</v>
      </c>
      <c r="G617" s="155"/>
      <c r="H617" s="195">
        <v>4</v>
      </c>
      <c r="I617" s="232"/>
      <c r="J617" s="157"/>
    </row>
    <row r="618" ht="15.75" customHeight="1" spans="1:10">
      <c r="A618" s="152">
        <v>20</v>
      </c>
      <c r="B618" s="153">
        <v>10</v>
      </c>
      <c r="C618" s="154" t="s">
        <v>13</v>
      </c>
      <c r="D618" s="155"/>
      <c r="E618" s="156" t="s">
        <v>205</v>
      </c>
      <c r="F618" s="154" t="s">
        <v>128</v>
      </c>
      <c r="G618" s="155"/>
      <c r="H618" s="195">
        <v>4</v>
      </c>
      <c r="I618" s="232"/>
      <c r="J618" s="157"/>
    </row>
    <row r="619" ht="15.75" customHeight="1" spans="1:10">
      <c r="A619" s="152">
        <v>21</v>
      </c>
      <c r="B619" s="153">
        <v>10</v>
      </c>
      <c r="C619" s="154" t="s">
        <v>13</v>
      </c>
      <c r="D619" s="155"/>
      <c r="E619" s="156" t="s">
        <v>206</v>
      </c>
      <c r="F619" s="154" t="s">
        <v>128</v>
      </c>
      <c r="G619" s="155"/>
      <c r="H619" s="195">
        <v>3</v>
      </c>
      <c r="I619" s="232"/>
      <c r="J619" s="157"/>
    </row>
    <row r="620" ht="15.75" customHeight="1" spans="1:10">
      <c r="A620" s="152">
        <v>22</v>
      </c>
      <c r="B620" s="153">
        <v>10</v>
      </c>
      <c r="C620" s="154" t="s">
        <v>13</v>
      </c>
      <c r="D620" s="155"/>
      <c r="E620" s="156" t="s">
        <v>207</v>
      </c>
      <c r="F620" s="154" t="s">
        <v>128</v>
      </c>
      <c r="G620" s="155"/>
      <c r="H620" s="195">
        <v>4</v>
      </c>
      <c r="I620" s="232"/>
      <c r="J620" s="157"/>
    </row>
    <row r="621" ht="15.75" customHeight="1" spans="1:10">
      <c r="A621" s="152">
        <v>23</v>
      </c>
      <c r="B621" s="153">
        <v>10</v>
      </c>
      <c r="C621" s="154" t="s">
        <v>13</v>
      </c>
      <c r="D621" s="155"/>
      <c r="E621" s="156" t="s">
        <v>208</v>
      </c>
      <c r="F621" s="154" t="s">
        <v>128</v>
      </c>
      <c r="G621" s="155"/>
      <c r="H621" s="195">
        <v>5</v>
      </c>
      <c r="I621" s="232"/>
      <c r="J621" s="157"/>
    </row>
    <row r="622" ht="15.75" customHeight="1" spans="1:10">
      <c r="A622" s="157"/>
      <c r="B622" s="158"/>
      <c r="C622" s="158"/>
      <c r="D622" s="158"/>
      <c r="E622" s="159"/>
      <c r="F622" s="158"/>
      <c r="G622" s="158"/>
      <c r="H622" s="160"/>
      <c r="I622" s="160"/>
      <c r="J622" s="157"/>
    </row>
    <row r="623" ht="14" customHeight="1" spans="1:10">
      <c r="A623" s="157"/>
      <c r="B623" s="160"/>
      <c r="C623" s="160"/>
      <c r="D623" s="160"/>
      <c r="E623" s="172"/>
      <c r="F623" s="160"/>
      <c r="G623" s="160"/>
      <c r="H623" s="160"/>
      <c r="I623" s="160"/>
      <c r="J623" s="157"/>
    </row>
    <row r="624" ht="15.75" customHeight="1" spans="1:10">
      <c r="A624" s="163"/>
      <c r="B624" s="161" t="s">
        <v>36</v>
      </c>
      <c r="C624" s="162">
        <f>COUNTIF(H599:I621,5)</f>
        <v>6</v>
      </c>
      <c r="D624" s="168"/>
      <c r="E624" s="171"/>
      <c r="F624" s="168"/>
      <c r="G624" s="164"/>
      <c r="H624" s="164"/>
      <c r="I624" s="164"/>
      <c r="J624" s="163"/>
    </row>
    <row r="625" ht="15.75" customHeight="1" spans="1:10">
      <c r="A625" s="163"/>
      <c r="B625" s="165" t="s">
        <v>37</v>
      </c>
      <c r="C625" s="162">
        <f>COUNTIF(H599:I621,4)</f>
        <v>10</v>
      </c>
      <c r="D625" s="168"/>
      <c r="E625" s="171"/>
      <c r="F625" s="168"/>
      <c r="G625" s="164"/>
      <c r="H625" s="164"/>
      <c r="I625" s="164"/>
      <c r="J625" s="163"/>
    </row>
    <row r="626" ht="15.75" customHeight="1" spans="1:10">
      <c r="A626" s="163"/>
      <c r="B626" s="190" t="s">
        <v>38</v>
      </c>
      <c r="C626" s="162">
        <f>COUNTIF(H599:I621,3)</f>
        <v>7</v>
      </c>
      <c r="G626" s="164"/>
      <c r="H626" s="164"/>
      <c r="I626" s="164"/>
      <c r="J626" s="163"/>
    </row>
    <row r="627" ht="15.75" customHeight="1" spans="1:10">
      <c r="A627" s="163"/>
      <c r="B627" s="164"/>
      <c r="C627" s="164"/>
      <c r="D627" s="168"/>
      <c r="E627" s="171"/>
      <c r="F627" s="168"/>
      <c r="G627" s="164"/>
      <c r="H627" s="164"/>
      <c r="I627" s="164"/>
      <c r="J627" s="163"/>
    </row>
    <row r="628" ht="15.75" customHeight="1" spans="1:10">
      <c r="A628" s="163"/>
      <c r="B628" s="164"/>
      <c r="C628" s="164"/>
      <c r="D628" s="168"/>
      <c r="E628" s="171"/>
      <c r="F628" s="168"/>
      <c r="G628" s="164"/>
      <c r="H628" s="164"/>
      <c r="I628" s="164"/>
      <c r="J628" s="163"/>
    </row>
    <row r="629" ht="15.75" customHeight="1" spans="1:10">
      <c r="A629" s="163"/>
      <c r="B629" s="164"/>
      <c r="C629" s="164"/>
      <c r="D629" s="168" t="s">
        <v>72</v>
      </c>
      <c r="E629" s="171"/>
      <c r="F629" s="168"/>
      <c r="G629" s="164"/>
      <c r="H629" s="164"/>
      <c r="I629" s="164"/>
      <c r="J629" s="163"/>
    </row>
    <row r="630" ht="15.75" customHeight="1" spans="1:10">
      <c r="A630" s="221"/>
      <c r="B630" s="221"/>
      <c r="C630" s="221"/>
      <c r="D630" s="168" t="s">
        <v>73</v>
      </c>
      <c r="E630" s="171"/>
      <c r="F630" s="168"/>
      <c r="G630" s="221"/>
      <c r="H630" s="221"/>
      <c r="I630" s="221"/>
      <c r="J630" s="225"/>
    </row>
    <row r="631" ht="15.75" customHeight="1" spans="1:10">
      <c r="A631" s="221"/>
      <c r="B631" s="221"/>
      <c r="C631" s="221"/>
      <c r="D631" s="141"/>
      <c r="E631" s="142"/>
      <c r="F631" s="141"/>
      <c r="G631" s="221"/>
      <c r="H631" s="221"/>
      <c r="I631" s="221"/>
      <c r="J631" s="225"/>
    </row>
    <row r="632" ht="15.75" customHeight="1" spans="1:10">
      <c r="A632" s="221"/>
      <c r="B632" s="221"/>
      <c r="C632" s="221"/>
      <c r="D632" s="141"/>
      <c r="E632" s="142"/>
      <c r="F632" s="141"/>
      <c r="G632" s="221"/>
      <c r="H632" s="221"/>
      <c r="I632" s="221"/>
      <c r="J632" s="225"/>
    </row>
    <row r="633" ht="15.75" customHeight="1" spans="1:10">
      <c r="A633" s="141" t="s">
        <v>0</v>
      </c>
      <c r="B633" s="141"/>
      <c r="C633" s="141"/>
      <c r="D633" s="141"/>
      <c r="E633" s="142"/>
      <c r="F633" s="141"/>
      <c r="G633" s="141"/>
      <c r="H633" s="141"/>
      <c r="I633" s="141"/>
      <c r="J633" s="157"/>
    </row>
    <row r="634" ht="15.75" customHeight="1" spans="1:10">
      <c r="A634" s="141" t="s">
        <v>211</v>
      </c>
      <c r="B634" s="141"/>
      <c r="C634" s="141"/>
      <c r="D634" s="141"/>
      <c r="E634" s="142"/>
      <c r="F634" s="141"/>
      <c r="G634" s="141"/>
      <c r="H634" s="141"/>
      <c r="I634" s="141"/>
      <c r="J634" s="157"/>
    </row>
    <row r="635" ht="15.75" customHeight="1" spans="1:10">
      <c r="A635" s="143" t="s">
        <v>2</v>
      </c>
      <c r="B635" s="144"/>
      <c r="C635" s="145"/>
      <c r="D635" s="145"/>
      <c r="E635" s="182"/>
      <c r="F635" s="145"/>
      <c r="G635" s="145"/>
      <c r="H635" s="144" t="s">
        <v>212</v>
      </c>
      <c r="I635" s="144"/>
      <c r="J635" s="157"/>
    </row>
    <row r="636" ht="15.75" customHeight="1" spans="1:10">
      <c r="A636" s="147" t="s">
        <v>6</v>
      </c>
      <c r="B636" s="148" t="s">
        <v>7</v>
      </c>
      <c r="C636" s="149" t="s">
        <v>8</v>
      </c>
      <c r="D636" s="150"/>
      <c r="E636" s="151" t="s">
        <v>9</v>
      </c>
      <c r="F636" s="149" t="s">
        <v>10</v>
      </c>
      <c r="G636" s="150"/>
      <c r="H636" s="149" t="s">
        <v>11</v>
      </c>
      <c r="I636" s="150"/>
      <c r="J636" s="157"/>
    </row>
    <row r="637" ht="15.75" customHeight="1" spans="1:10">
      <c r="A637" s="152">
        <v>1</v>
      </c>
      <c r="B637" s="153">
        <v>10</v>
      </c>
      <c r="C637" s="154" t="s">
        <v>75</v>
      </c>
      <c r="D637" s="155"/>
      <c r="E637" s="156" t="s">
        <v>186</v>
      </c>
      <c r="F637" s="154" t="s">
        <v>130</v>
      </c>
      <c r="G637" s="155"/>
      <c r="H637" s="154">
        <v>3</v>
      </c>
      <c r="I637" s="155"/>
      <c r="J637" s="157"/>
    </row>
    <row r="638" ht="15.75" customHeight="1" spans="1:10">
      <c r="A638" s="152">
        <v>2</v>
      </c>
      <c r="B638" s="153">
        <v>10</v>
      </c>
      <c r="C638" s="154" t="s">
        <v>13</v>
      </c>
      <c r="D638" s="155"/>
      <c r="E638" s="156" t="s">
        <v>210</v>
      </c>
      <c r="F638" s="154" t="s">
        <v>130</v>
      </c>
      <c r="G638" s="155"/>
      <c r="H638" s="195">
        <v>5</v>
      </c>
      <c r="I638" s="231"/>
      <c r="J638" s="157"/>
    </row>
    <row r="639" ht="15.75" customHeight="1" spans="1:10">
      <c r="A639" s="152">
        <v>3</v>
      </c>
      <c r="B639" s="153">
        <v>10</v>
      </c>
      <c r="C639" s="154" t="s">
        <v>13</v>
      </c>
      <c r="D639" s="155"/>
      <c r="E639" s="156" t="s">
        <v>188</v>
      </c>
      <c r="F639" s="154" t="s">
        <v>130</v>
      </c>
      <c r="G639" s="155"/>
      <c r="H639" s="195">
        <v>4</v>
      </c>
      <c r="I639" s="231"/>
      <c r="J639" s="157"/>
    </row>
    <row r="640" ht="15.75" customHeight="1" spans="1:10">
      <c r="A640" s="152">
        <v>4</v>
      </c>
      <c r="B640" s="153">
        <v>10</v>
      </c>
      <c r="C640" s="154" t="s">
        <v>13</v>
      </c>
      <c r="D640" s="155"/>
      <c r="E640" s="156" t="s">
        <v>189</v>
      </c>
      <c r="F640" s="154" t="s">
        <v>130</v>
      </c>
      <c r="G640" s="155"/>
      <c r="H640" s="195">
        <v>5</v>
      </c>
      <c r="I640" s="231"/>
      <c r="J640" s="157"/>
    </row>
    <row r="641" ht="15.75" customHeight="1" spans="1:10">
      <c r="A641" s="152">
        <v>5</v>
      </c>
      <c r="B641" s="153">
        <v>10</v>
      </c>
      <c r="C641" s="154" t="s">
        <v>13</v>
      </c>
      <c r="D641" s="155"/>
      <c r="E641" s="156" t="s">
        <v>190</v>
      </c>
      <c r="F641" s="154" t="s">
        <v>130</v>
      </c>
      <c r="G641" s="155"/>
      <c r="H641" s="195">
        <v>4</v>
      </c>
      <c r="I641" s="231"/>
      <c r="J641" s="157"/>
    </row>
    <row r="642" ht="15.75" customHeight="1" spans="1:10">
      <c r="A642" s="152">
        <v>6</v>
      </c>
      <c r="B642" s="153">
        <v>10</v>
      </c>
      <c r="C642" s="154" t="s">
        <v>13</v>
      </c>
      <c r="D642" s="155"/>
      <c r="E642" s="156" t="s">
        <v>191</v>
      </c>
      <c r="F642" s="154" t="s">
        <v>130</v>
      </c>
      <c r="G642" s="155"/>
      <c r="H642" s="195">
        <v>3</v>
      </c>
      <c r="I642" s="231"/>
      <c r="J642" s="157"/>
    </row>
    <row r="643" ht="15.75" customHeight="1" spans="1:10">
      <c r="A643" s="152">
        <v>7</v>
      </c>
      <c r="B643" s="153">
        <v>10</v>
      </c>
      <c r="C643" s="154" t="s">
        <v>13</v>
      </c>
      <c r="D643" s="155"/>
      <c r="E643" s="156" t="s">
        <v>192</v>
      </c>
      <c r="F643" s="154" t="s">
        <v>130</v>
      </c>
      <c r="G643" s="155"/>
      <c r="H643" s="195">
        <v>4</v>
      </c>
      <c r="I643" s="231"/>
      <c r="J643" s="157"/>
    </row>
    <row r="644" ht="15.75" customHeight="1" spans="1:10">
      <c r="A644" s="152">
        <v>8</v>
      </c>
      <c r="B644" s="153">
        <v>10</v>
      </c>
      <c r="C644" s="154" t="s">
        <v>13</v>
      </c>
      <c r="D644" s="155"/>
      <c r="E644" s="156" t="s">
        <v>193</v>
      </c>
      <c r="F644" s="154" t="s">
        <v>130</v>
      </c>
      <c r="G644" s="155"/>
      <c r="H644" s="195">
        <v>4</v>
      </c>
      <c r="I644" s="231"/>
      <c r="J644" s="157"/>
    </row>
    <row r="645" ht="15.75" customHeight="1" spans="1:10">
      <c r="A645" s="152">
        <v>9</v>
      </c>
      <c r="B645" s="153">
        <v>10</v>
      </c>
      <c r="C645" s="154" t="s">
        <v>13</v>
      </c>
      <c r="D645" s="155"/>
      <c r="E645" s="156" t="s">
        <v>194</v>
      </c>
      <c r="F645" s="154" t="s">
        <v>130</v>
      </c>
      <c r="G645" s="155"/>
      <c r="H645" s="195">
        <v>4</v>
      </c>
      <c r="I645" s="231"/>
      <c r="J645" s="157"/>
    </row>
    <row r="646" ht="15.75" customHeight="1" spans="1:10">
      <c r="A646" s="152">
        <v>10</v>
      </c>
      <c r="B646" s="153">
        <v>10</v>
      </c>
      <c r="C646" s="154" t="s">
        <v>13</v>
      </c>
      <c r="D646" s="155"/>
      <c r="E646" s="156" t="s">
        <v>195</v>
      </c>
      <c r="F646" s="154" t="s">
        <v>130</v>
      </c>
      <c r="G646" s="155"/>
      <c r="H646" s="195">
        <v>5</v>
      </c>
      <c r="I646" s="231"/>
      <c r="J646" s="157"/>
    </row>
    <row r="647" ht="15.75" customHeight="1" spans="1:10">
      <c r="A647" s="152">
        <v>11</v>
      </c>
      <c r="B647" s="153">
        <v>10</v>
      </c>
      <c r="C647" s="154" t="s">
        <v>13</v>
      </c>
      <c r="D647" s="155"/>
      <c r="E647" s="156" t="s">
        <v>196</v>
      </c>
      <c r="F647" s="154" t="s">
        <v>130</v>
      </c>
      <c r="G647" s="155"/>
      <c r="H647" s="195">
        <v>4</v>
      </c>
      <c r="I647" s="231"/>
      <c r="J647" s="157"/>
    </row>
    <row r="648" ht="15.75" customHeight="1" spans="1:10">
      <c r="A648" s="152">
        <v>12</v>
      </c>
      <c r="B648" s="153">
        <v>10</v>
      </c>
      <c r="C648" s="154" t="s">
        <v>13</v>
      </c>
      <c r="D648" s="155"/>
      <c r="E648" s="156" t="s">
        <v>197</v>
      </c>
      <c r="F648" s="154" t="s">
        <v>130</v>
      </c>
      <c r="G648" s="155"/>
      <c r="H648" s="195">
        <v>5</v>
      </c>
      <c r="I648" s="232"/>
      <c r="J648" s="157"/>
    </row>
    <row r="649" ht="15.75" customHeight="1" spans="1:10">
      <c r="A649" s="152">
        <v>13</v>
      </c>
      <c r="B649" s="153">
        <v>10</v>
      </c>
      <c r="C649" s="154" t="s">
        <v>13</v>
      </c>
      <c r="D649" s="155"/>
      <c r="E649" s="156" t="s">
        <v>198</v>
      </c>
      <c r="F649" s="154" t="s">
        <v>130</v>
      </c>
      <c r="G649" s="155"/>
      <c r="H649" s="195">
        <v>5</v>
      </c>
      <c r="I649" s="232"/>
      <c r="J649" s="157"/>
    </row>
    <row r="650" ht="15.75" customHeight="1" spans="1:10">
      <c r="A650" s="152">
        <v>14</v>
      </c>
      <c r="B650" s="153">
        <v>10</v>
      </c>
      <c r="C650" s="154" t="s">
        <v>13</v>
      </c>
      <c r="D650" s="155"/>
      <c r="E650" s="156" t="s">
        <v>199</v>
      </c>
      <c r="F650" s="154" t="s">
        <v>130</v>
      </c>
      <c r="G650" s="155"/>
      <c r="H650" s="195">
        <v>4</v>
      </c>
      <c r="I650" s="232"/>
      <c r="J650" s="157"/>
    </row>
    <row r="651" ht="15.75" customHeight="1" spans="1:10">
      <c r="A651" s="152">
        <v>15</v>
      </c>
      <c r="B651" s="153">
        <v>10</v>
      </c>
      <c r="C651" s="154" t="s">
        <v>13</v>
      </c>
      <c r="D651" s="155"/>
      <c r="E651" s="156" t="s">
        <v>200</v>
      </c>
      <c r="F651" s="154" t="s">
        <v>130</v>
      </c>
      <c r="G651" s="155"/>
      <c r="H651" s="195">
        <v>3</v>
      </c>
      <c r="I651" s="232"/>
      <c r="J651" s="157"/>
    </row>
    <row r="652" ht="15.75" customHeight="1" spans="1:10">
      <c r="A652" s="152">
        <v>16</v>
      </c>
      <c r="B652" s="153">
        <v>10</v>
      </c>
      <c r="C652" s="154" t="s">
        <v>13</v>
      </c>
      <c r="D652" s="155"/>
      <c r="E652" s="156" t="s">
        <v>201</v>
      </c>
      <c r="F652" s="154" t="s">
        <v>130</v>
      </c>
      <c r="G652" s="155"/>
      <c r="H652" s="195">
        <v>3</v>
      </c>
      <c r="I652" s="232"/>
      <c r="J652" s="157"/>
    </row>
    <row r="653" ht="15.75" customHeight="1" spans="1:10">
      <c r="A653" s="152">
        <v>17</v>
      </c>
      <c r="B653" s="153">
        <v>10</v>
      </c>
      <c r="C653" s="154" t="s">
        <v>13</v>
      </c>
      <c r="D653" s="155"/>
      <c r="E653" s="156" t="s">
        <v>202</v>
      </c>
      <c r="F653" s="154" t="s">
        <v>130</v>
      </c>
      <c r="G653" s="155"/>
      <c r="H653" s="195">
        <v>4</v>
      </c>
      <c r="I653" s="232"/>
      <c r="J653" s="157"/>
    </row>
    <row r="654" ht="15.75" customHeight="1" spans="1:10">
      <c r="A654" s="152">
        <v>18</v>
      </c>
      <c r="B654" s="153">
        <v>10</v>
      </c>
      <c r="C654" s="154" t="s">
        <v>13</v>
      </c>
      <c r="D654" s="155"/>
      <c r="E654" s="156" t="s">
        <v>203</v>
      </c>
      <c r="F654" s="154" t="s">
        <v>130</v>
      </c>
      <c r="G654" s="155"/>
      <c r="H654" s="195">
        <v>4</v>
      </c>
      <c r="I654" s="232"/>
      <c r="J654" s="157"/>
    </row>
    <row r="655" ht="15.75" customHeight="1" spans="1:10">
      <c r="A655" s="152">
        <v>19</v>
      </c>
      <c r="B655" s="153">
        <v>10</v>
      </c>
      <c r="C655" s="154" t="s">
        <v>13</v>
      </c>
      <c r="D655" s="155"/>
      <c r="E655" s="156" t="s">
        <v>204</v>
      </c>
      <c r="F655" s="154" t="s">
        <v>130</v>
      </c>
      <c r="G655" s="155"/>
      <c r="H655" s="195">
        <v>4</v>
      </c>
      <c r="I655" s="232"/>
      <c r="J655" s="157"/>
    </row>
    <row r="656" ht="15.75" customHeight="1" spans="1:10">
      <c r="A656" s="152">
        <v>20</v>
      </c>
      <c r="B656" s="153">
        <v>10</v>
      </c>
      <c r="C656" s="154" t="s">
        <v>13</v>
      </c>
      <c r="D656" s="155"/>
      <c r="E656" s="156" t="s">
        <v>205</v>
      </c>
      <c r="F656" s="154" t="s">
        <v>130</v>
      </c>
      <c r="G656" s="155"/>
      <c r="H656" s="195">
        <v>5</v>
      </c>
      <c r="I656" s="232"/>
      <c r="J656" s="157"/>
    </row>
    <row r="657" ht="15.75" customHeight="1" spans="1:10">
      <c r="A657" s="152">
        <v>21</v>
      </c>
      <c r="B657" s="153">
        <v>10</v>
      </c>
      <c r="C657" s="154" t="s">
        <v>13</v>
      </c>
      <c r="D657" s="155"/>
      <c r="E657" s="156" t="s">
        <v>206</v>
      </c>
      <c r="F657" s="154" t="s">
        <v>130</v>
      </c>
      <c r="G657" s="155"/>
      <c r="H657" s="195">
        <v>4</v>
      </c>
      <c r="I657" s="232"/>
      <c r="J657" s="157"/>
    </row>
    <row r="658" ht="15.75" customHeight="1" spans="1:10">
      <c r="A658" s="152">
        <v>22</v>
      </c>
      <c r="B658" s="153">
        <v>10</v>
      </c>
      <c r="C658" s="154" t="s">
        <v>13</v>
      </c>
      <c r="D658" s="155"/>
      <c r="E658" s="156" t="s">
        <v>207</v>
      </c>
      <c r="F658" s="154" t="s">
        <v>130</v>
      </c>
      <c r="G658" s="155"/>
      <c r="H658" s="195">
        <v>3</v>
      </c>
      <c r="I658" s="232"/>
      <c r="J658" s="157"/>
    </row>
    <row r="659" ht="15.75" customHeight="1" spans="1:10">
      <c r="A659" s="152">
        <v>23</v>
      </c>
      <c r="B659" s="153">
        <v>10</v>
      </c>
      <c r="C659" s="154" t="s">
        <v>13</v>
      </c>
      <c r="D659" s="155"/>
      <c r="E659" s="156" t="s">
        <v>208</v>
      </c>
      <c r="F659" s="154" t="s">
        <v>130</v>
      </c>
      <c r="G659" s="155"/>
      <c r="H659" s="195">
        <v>5</v>
      </c>
      <c r="I659" s="232"/>
      <c r="J659" s="157"/>
    </row>
    <row r="660" ht="15.75" customHeight="1" spans="1:10">
      <c r="A660" s="157"/>
      <c r="B660" s="158"/>
      <c r="C660" s="158"/>
      <c r="D660" s="158"/>
      <c r="E660" s="159"/>
      <c r="F660" s="158"/>
      <c r="G660" s="158"/>
      <c r="H660" s="160"/>
      <c r="I660" s="160"/>
      <c r="J660" s="157"/>
    </row>
    <row r="661" ht="15.75" customHeight="1" spans="1:10">
      <c r="A661" s="157"/>
      <c r="B661" s="161" t="s">
        <v>36</v>
      </c>
      <c r="C661" s="162">
        <f>COUNTIF(H637:I659,5)</f>
        <v>7</v>
      </c>
      <c r="D661" s="225"/>
      <c r="E661" s="225"/>
      <c r="F661" s="160"/>
      <c r="G661" s="160"/>
      <c r="H661" s="160"/>
      <c r="I661" s="160"/>
      <c r="J661" s="157"/>
    </row>
    <row r="662" ht="15.75" customHeight="1" spans="1:10">
      <c r="A662" s="157"/>
      <c r="B662" s="165" t="s">
        <v>37</v>
      </c>
      <c r="C662" s="162">
        <f>COUNTIF(H637:I659,4)</f>
        <v>11</v>
      </c>
      <c r="D662" s="225"/>
      <c r="E662" s="225"/>
      <c r="F662" s="160"/>
      <c r="G662" s="160"/>
      <c r="H662" s="160"/>
      <c r="I662" s="160"/>
      <c r="J662" s="157"/>
    </row>
    <row r="663" ht="15.75" customHeight="1" spans="1:10">
      <c r="A663" s="157"/>
      <c r="B663" s="190" t="s">
        <v>38</v>
      </c>
      <c r="C663" s="162">
        <f>COUNTIF(H637:I659,3)</f>
        <v>5</v>
      </c>
      <c r="D663" s="225"/>
      <c r="E663" s="225"/>
      <c r="F663" s="160"/>
      <c r="G663" s="160"/>
      <c r="H663" s="160"/>
      <c r="I663" s="160"/>
      <c r="J663" s="157"/>
    </row>
    <row r="664" ht="15.75" customHeight="1" spans="1:10">
      <c r="A664" s="157"/>
      <c r="B664" s="225"/>
      <c r="C664" s="225"/>
      <c r="D664" s="225"/>
      <c r="E664" s="225"/>
      <c r="F664" s="160"/>
      <c r="G664" s="160"/>
      <c r="H664" s="160"/>
      <c r="I664" s="160"/>
      <c r="J664" s="157"/>
    </row>
    <row r="665" ht="15.75" customHeight="1" spans="1:10">
      <c r="A665" s="157"/>
      <c r="B665" s="225"/>
      <c r="C665" s="225"/>
      <c r="D665" s="225"/>
      <c r="E665" s="225"/>
      <c r="F665" s="160"/>
      <c r="G665" s="160"/>
      <c r="H665" s="160"/>
      <c r="I665" s="160"/>
      <c r="J665" s="157"/>
    </row>
    <row r="666" ht="15.75" customHeight="1" spans="1:10">
      <c r="A666" s="163"/>
      <c r="B666" s="164"/>
      <c r="C666" s="164"/>
      <c r="D666" s="168" t="s">
        <v>72</v>
      </c>
      <c r="E666" s="171"/>
      <c r="F666" s="168"/>
      <c r="G666" s="164"/>
      <c r="H666" s="164"/>
      <c r="I666" s="164"/>
      <c r="J666" s="163"/>
    </row>
    <row r="667" ht="15.75" customHeight="1" spans="1:10">
      <c r="A667" s="163"/>
      <c r="B667" s="164"/>
      <c r="C667" s="164"/>
      <c r="D667" s="168" t="s">
        <v>73</v>
      </c>
      <c r="E667" s="171"/>
      <c r="F667" s="168"/>
      <c r="G667" s="164"/>
      <c r="H667" s="164"/>
      <c r="I667" s="164"/>
      <c r="J667" s="163"/>
    </row>
    <row r="668" ht="15.75" customHeight="1" spans="1:10">
      <c r="A668" s="221"/>
      <c r="B668" s="221"/>
      <c r="C668" s="221"/>
      <c r="D668" s="221"/>
      <c r="E668" s="222"/>
      <c r="F668" s="221"/>
      <c r="G668" s="221"/>
      <c r="H668" s="221"/>
      <c r="I668" s="221"/>
      <c r="J668" s="225"/>
    </row>
    <row r="669" ht="15.75" customHeight="1" spans="1:10">
      <c r="A669" s="221"/>
      <c r="B669" s="221"/>
      <c r="C669" s="221"/>
      <c r="D669" s="221"/>
      <c r="E669" s="222"/>
      <c r="F669" s="221"/>
      <c r="G669" s="221"/>
      <c r="H669" s="221"/>
      <c r="I669" s="221"/>
      <c r="J669" s="225"/>
    </row>
    <row r="670" ht="15.75" customHeight="1" spans="1:10">
      <c r="A670" s="221"/>
      <c r="B670" s="221"/>
      <c r="C670" s="221"/>
      <c r="D670" s="221"/>
      <c r="E670" s="222"/>
      <c r="F670" s="221"/>
      <c r="G670" s="221"/>
      <c r="H670" s="221"/>
      <c r="I670" s="221"/>
      <c r="J670" s="225"/>
    </row>
    <row r="671" ht="15.75" customHeight="1" spans="1:10">
      <c r="A671" s="141" t="s">
        <v>0</v>
      </c>
      <c r="B671" s="141"/>
      <c r="C671" s="141"/>
      <c r="D671" s="141"/>
      <c r="E671" s="142"/>
      <c r="F671" s="141"/>
      <c r="G671" s="141"/>
      <c r="H671" s="141"/>
      <c r="I671" s="141"/>
      <c r="J671" s="157"/>
    </row>
    <row r="672" ht="15.75" customHeight="1" spans="1:10">
      <c r="A672" s="141" t="s">
        <v>213</v>
      </c>
      <c r="B672" s="141"/>
      <c r="C672" s="141"/>
      <c r="D672" s="141"/>
      <c r="E672" s="142"/>
      <c r="F672" s="141"/>
      <c r="G672" s="141"/>
      <c r="H672" s="141"/>
      <c r="I672" s="141"/>
      <c r="J672" s="157"/>
    </row>
    <row r="673" ht="15.75" customHeight="1" spans="1:10">
      <c r="A673" s="143" t="s">
        <v>2</v>
      </c>
      <c r="B673" s="144"/>
      <c r="C673" s="145"/>
      <c r="D673" s="145"/>
      <c r="E673" s="182"/>
      <c r="F673" s="145"/>
      <c r="G673" s="145"/>
      <c r="H673" s="144" t="s">
        <v>214</v>
      </c>
      <c r="I673" s="144"/>
      <c r="J673" s="157"/>
    </row>
    <row r="674" ht="15.75" customHeight="1" spans="1:10">
      <c r="A674" s="147" t="s">
        <v>6</v>
      </c>
      <c r="B674" s="148" t="s">
        <v>7</v>
      </c>
      <c r="C674" s="149" t="s">
        <v>8</v>
      </c>
      <c r="D674" s="150"/>
      <c r="E674" s="151" t="s">
        <v>9</v>
      </c>
      <c r="F674" s="149" t="s">
        <v>10</v>
      </c>
      <c r="G674" s="150"/>
      <c r="H674" s="149" t="s">
        <v>11</v>
      </c>
      <c r="I674" s="150"/>
      <c r="J674" s="157"/>
    </row>
    <row r="675" ht="15.75" customHeight="1" spans="1:10">
      <c r="A675" s="152">
        <v>1</v>
      </c>
      <c r="B675" s="153">
        <v>11</v>
      </c>
      <c r="C675" s="154" t="s">
        <v>75</v>
      </c>
      <c r="D675" s="155"/>
      <c r="E675" s="156" t="s">
        <v>215</v>
      </c>
      <c r="F675" s="154" t="s">
        <v>130</v>
      </c>
      <c r="G675" s="155"/>
      <c r="H675" s="154">
        <v>4</v>
      </c>
      <c r="I675" s="155"/>
      <c r="J675" s="157"/>
    </row>
    <row r="676" ht="15.75" customHeight="1" spans="1:10">
      <c r="A676" s="152">
        <v>2</v>
      </c>
      <c r="B676" s="153">
        <v>11</v>
      </c>
      <c r="C676" s="154" t="s">
        <v>13</v>
      </c>
      <c r="D676" s="155"/>
      <c r="E676" s="156" t="s">
        <v>216</v>
      </c>
      <c r="F676" s="154" t="s">
        <v>130</v>
      </c>
      <c r="G676" s="155"/>
      <c r="H676" s="195">
        <v>4</v>
      </c>
      <c r="I676" s="231"/>
      <c r="J676" s="157"/>
    </row>
    <row r="677" ht="15.75" customHeight="1" spans="1:10">
      <c r="A677" s="152">
        <v>3</v>
      </c>
      <c r="B677" s="153">
        <v>11</v>
      </c>
      <c r="C677" s="154" t="s">
        <v>13</v>
      </c>
      <c r="D677" s="155"/>
      <c r="E677" s="156" t="s">
        <v>217</v>
      </c>
      <c r="F677" s="154" t="s">
        <v>130</v>
      </c>
      <c r="G677" s="155"/>
      <c r="H677" s="195">
        <v>3</v>
      </c>
      <c r="I677" s="231"/>
      <c r="J677" s="157"/>
    </row>
    <row r="678" ht="15.75" customHeight="1" spans="1:10">
      <c r="A678" s="152">
        <v>4</v>
      </c>
      <c r="B678" s="153">
        <v>11</v>
      </c>
      <c r="C678" s="154" t="s">
        <v>13</v>
      </c>
      <c r="D678" s="155"/>
      <c r="E678" s="156" t="s">
        <v>218</v>
      </c>
      <c r="F678" s="154" t="s">
        <v>130</v>
      </c>
      <c r="G678" s="155"/>
      <c r="H678" s="195">
        <v>3</v>
      </c>
      <c r="I678" s="231"/>
      <c r="J678" s="157"/>
    </row>
    <row r="679" ht="15.75" customHeight="1" spans="1:10">
      <c r="A679" s="152">
        <v>5</v>
      </c>
      <c r="B679" s="153">
        <v>11</v>
      </c>
      <c r="C679" s="154" t="s">
        <v>13</v>
      </c>
      <c r="D679" s="155"/>
      <c r="E679" s="156" t="s">
        <v>219</v>
      </c>
      <c r="F679" s="154" t="s">
        <v>130</v>
      </c>
      <c r="G679" s="155"/>
      <c r="H679" s="195">
        <v>3</v>
      </c>
      <c r="I679" s="231"/>
      <c r="J679" s="157"/>
    </row>
    <row r="680" ht="15.75" customHeight="1" spans="1:10">
      <c r="A680" s="152">
        <v>6</v>
      </c>
      <c r="B680" s="153">
        <v>11</v>
      </c>
      <c r="C680" s="154" t="s">
        <v>13</v>
      </c>
      <c r="D680" s="155"/>
      <c r="E680" s="156" t="s">
        <v>220</v>
      </c>
      <c r="F680" s="154" t="s">
        <v>130</v>
      </c>
      <c r="G680" s="155"/>
      <c r="H680" s="195">
        <v>4</v>
      </c>
      <c r="I680" s="231"/>
      <c r="J680" s="157"/>
    </row>
    <row r="681" ht="15.75" customHeight="1" spans="1:10">
      <c r="A681" s="152">
        <v>7</v>
      </c>
      <c r="B681" s="153">
        <v>11</v>
      </c>
      <c r="C681" s="154" t="s">
        <v>13</v>
      </c>
      <c r="D681" s="155"/>
      <c r="E681" s="156" t="s">
        <v>221</v>
      </c>
      <c r="F681" s="154" t="s">
        <v>130</v>
      </c>
      <c r="G681" s="155"/>
      <c r="H681" s="195">
        <v>3</v>
      </c>
      <c r="I681" s="231"/>
      <c r="J681" s="157"/>
    </row>
    <row r="682" ht="15.75" customHeight="1" spans="1:10">
      <c r="A682" s="152">
        <v>8</v>
      </c>
      <c r="B682" s="153">
        <v>11</v>
      </c>
      <c r="C682" s="154" t="s">
        <v>13</v>
      </c>
      <c r="D682" s="155"/>
      <c r="E682" s="156" t="s">
        <v>222</v>
      </c>
      <c r="F682" s="154" t="s">
        <v>130</v>
      </c>
      <c r="G682" s="155"/>
      <c r="H682" s="195">
        <v>5</v>
      </c>
      <c r="I682" s="231"/>
      <c r="J682" s="157"/>
    </row>
    <row r="683" ht="15.75" customHeight="1" spans="1:10">
      <c r="A683" s="152">
        <v>9</v>
      </c>
      <c r="B683" s="153">
        <v>11</v>
      </c>
      <c r="C683" s="154" t="s">
        <v>13</v>
      </c>
      <c r="D683" s="155"/>
      <c r="E683" s="156" t="s">
        <v>223</v>
      </c>
      <c r="F683" s="154" t="s">
        <v>130</v>
      </c>
      <c r="G683" s="155"/>
      <c r="H683" s="195">
        <v>4</v>
      </c>
      <c r="I683" s="231"/>
      <c r="J683" s="157"/>
    </row>
    <row r="684" ht="15.75" customHeight="1" spans="1:10">
      <c r="A684" s="152">
        <v>10</v>
      </c>
      <c r="B684" s="153">
        <v>11</v>
      </c>
      <c r="C684" s="154" t="s">
        <v>13</v>
      </c>
      <c r="D684" s="155"/>
      <c r="E684" s="156" t="s">
        <v>224</v>
      </c>
      <c r="F684" s="154" t="s">
        <v>130</v>
      </c>
      <c r="G684" s="155"/>
      <c r="H684" s="195">
        <v>3</v>
      </c>
      <c r="I684" s="231"/>
      <c r="J684" s="157"/>
    </row>
    <row r="685" ht="15.75" customHeight="1" spans="1:10">
      <c r="A685" s="152">
        <v>11</v>
      </c>
      <c r="B685" s="153">
        <v>11</v>
      </c>
      <c r="C685" s="154" t="s">
        <v>13</v>
      </c>
      <c r="D685" s="155"/>
      <c r="E685" s="156" t="s">
        <v>225</v>
      </c>
      <c r="F685" s="154" t="s">
        <v>130</v>
      </c>
      <c r="G685" s="155"/>
      <c r="H685" s="195">
        <v>4</v>
      </c>
      <c r="I685" s="231"/>
      <c r="J685" s="157"/>
    </row>
    <row r="686" ht="15.75" customHeight="1" spans="1:10">
      <c r="A686" s="152">
        <v>12</v>
      </c>
      <c r="B686" s="153">
        <v>11</v>
      </c>
      <c r="C686" s="154" t="s">
        <v>13</v>
      </c>
      <c r="D686" s="155"/>
      <c r="E686" s="156" t="s">
        <v>226</v>
      </c>
      <c r="F686" s="154" t="s">
        <v>130</v>
      </c>
      <c r="G686" s="155"/>
      <c r="H686" s="195">
        <v>5</v>
      </c>
      <c r="I686" s="232"/>
      <c r="J686" s="157"/>
    </row>
    <row r="687" ht="15.75" customHeight="1" spans="1:10">
      <c r="A687" s="152">
        <v>13</v>
      </c>
      <c r="B687" s="153">
        <v>11</v>
      </c>
      <c r="C687" s="154" t="s">
        <v>13</v>
      </c>
      <c r="D687" s="155"/>
      <c r="E687" s="156" t="s">
        <v>227</v>
      </c>
      <c r="F687" s="154" t="s">
        <v>130</v>
      </c>
      <c r="G687" s="155"/>
      <c r="H687" s="195">
        <v>5</v>
      </c>
      <c r="I687" s="232"/>
      <c r="J687" s="157"/>
    </row>
    <row r="688" ht="15.75" customHeight="1" spans="1:10">
      <c r="A688" s="152">
        <v>14</v>
      </c>
      <c r="B688" s="153">
        <v>11</v>
      </c>
      <c r="C688" s="154" t="s">
        <v>13</v>
      </c>
      <c r="D688" s="155"/>
      <c r="E688" s="156" t="s">
        <v>228</v>
      </c>
      <c r="F688" s="154" t="s">
        <v>130</v>
      </c>
      <c r="G688" s="155"/>
      <c r="H688" s="195">
        <v>5</v>
      </c>
      <c r="I688" s="232"/>
      <c r="J688" s="157"/>
    </row>
    <row r="689" ht="15.75" customHeight="1" spans="1:10">
      <c r="A689" s="157"/>
      <c r="B689" s="158"/>
      <c r="C689" s="158"/>
      <c r="D689" s="158"/>
      <c r="E689" s="159"/>
      <c r="F689" s="158"/>
      <c r="G689" s="158"/>
      <c r="H689" s="160"/>
      <c r="I689" s="160"/>
      <c r="J689" s="157"/>
    </row>
    <row r="690" ht="15.75" customHeight="1" spans="1:10">
      <c r="A690" s="157"/>
      <c r="B690" s="233" t="s">
        <v>36</v>
      </c>
      <c r="C690" s="234">
        <f>COUNTIF(H675:I688,5)</f>
        <v>4</v>
      </c>
      <c r="D690" s="160"/>
      <c r="E690" s="172"/>
      <c r="F690" s="160"/>
      <c r="G690" s="160"/>
      <c r="H690" s="160"/>
      <c r="I690" s="160"/>
      <c r="J690" s="157"/>
    </row>
    <row r="691" ht="15.75" customHeight="1" spans="1:10">
      <c r="A691" s="157"/>
      <c r="B691" s="235" t="s">
        <v>37</v>
      </c>
      <c r="C691" s="234">
        <f>COUNTIF(H675:I688,4)</f>
        <v>5</v>
      </c>
      <c r="D691" s="160"/>
      <c r="E691" s="172"/>
      <c r="F691" s="160"/>
      <c r="G691" s="160"/>
      <c r="H691" s="160"/>
      <c r="I691" s="160"/>
      <c r="J691" s="157"/>
    </row>
    <row r="692" ht="15.75" customHeight="1" spans="1:10">
      <c r="A692" s="157"/>
      <c r="B692" s="236" t="s">
        <v>38</v>
      </c>
      <c r="C692" s="234">
        <f>COUNTIF(H675:I688,3)</f>
        <v>5</v>
      </c>
      <c r="D692" s="157"/>
      <c r="E692" s="157"/>
      <c r="F692" s="160"/>
      <c r="G692" s="160"/>
      <c r="H692" s="160"/>
      <c r="I692" s="160"/>
      <c r="J692" s="157"/>
    </row>
    <row r="693" ht="15.75" customHeight="1" spans="1:10">
      <c r="A693" s="163"/>
      <c r="B693" s="225"/>
      <c r="C693" s="225"/>
      <c r="D693" s="136"/>
      <c r="E693" s="136"/>
      <c r="G693" s="164"/>
      <c r="H693" s="164"/>
      <c r="I693" s="164"/>
      <c r="J693" s="163"/>
    </row>
    <row r="694" ht="15.75" customHeight="1" spans="1:10">
      <c r="A694" s="163"/>
      <c r="B694" s="164"/>
      <c r="C694" s="164"/>
      <c r="D694" s="168" t="s">
        <v>72</v>
      </c>
      <c r="E694" s="171"/>
      <c r="F694" s="168"/>
      <c r="G694" s="164"/>
      <c r="H694" s="164"/>
      <c r="I694" s="164"/>
      <c r="J694" s="163"/>
    </row>
    <row r="695" ht="15.75" customHeight="1" spans="1:10">
      <c r="A695" s="221"/>
      <c r="B695" s="221"/>
      <c r="C695" s="221"/>
      <c r="D695" s="168" t="s">
        <v>73</v>
      </c>
      <c r="E695" s="171"/>
      <c r="F695" s="168"/>
      <c r="G695" s="221"/>
      <c r="H695" s="221"/>
      <c r="I695" s="221"/>
      <c r="J695" s="225"/>
    </row>
    <row r="696" ht="15.75" customHeight="1" spans="1:10">
      <c r="A696" s="221"/>
      <c r="B696" s="221"/>
      <c r="C696" s="221"/>
      <c r="D696" s="221"/>
      <c r="E696" s="222"/>
      <c r="F696" s="221"/>
      <c r="G696" s="221"/>
      <c r="H696" s="221"/>
      <c r="I696" s="221"/>
      <c r="J696" s="225"/>
    </row>
    <row r="697" ht="15.75" customHeight="1" spans="1:10">
      <c r="A697" s="141" t="s">
        <v>0</v>
      </c>
      <c r="B697" s="141"/>
      <c r="C697" s="141"/>
      <c r="D697" s="141"/>
      <c r="E697" s="142"/>
      <c r="F697" s="141"/>
      <c r="G697" s="141"/>
      <c r="H697" s="141"/>
      <c r="I697" s="141"/>
      <c r="J697" s="157"/>
    </row>
    <row r="698" ht="15.75" customHeight="1" spans="1:10">
      <c r="A698" s="141" t="s">
        <v>229</v>
      </c>
      <c r="B698" s="141"/>
      <c r="C698" s="141"/>
      <c r="D698" s="141"/>
      <c r="E698" s="142"/>
      <c r="F698" s="141"/>
      <c r="G698" s="141"/>
      <c r="H698" s="141"/>
      <c r="I698" s="141"/>
      <c r="J698" s="157"/>
    </row>
    <row r="699" ht="15.75" customHeight="1" spans="1:10">
      <c r="A699" s="143" t="s">
        <v>2</v>
      </c>
      <c r="B699" s="144"/>
      <c r="C699" s="145"/>
      <c r="D699" s="145"/>
      <c r="E699" s="182"/>
      <c r="F699" s="145"/>
      <c r="G699" s="145"/>
      <c r="H699" s="144" t="s">
        <v>212</v>
      </c>
      <c r="I699" s="144"/>
      <c r="J699" s="157"/>
    </row>
    <row r="700" ht="15.75" customHeight="1" spans="1:10">
      <c r="A700" s="147" t="s">
        <v>6</v>
      </c>
      <c r="B700" s="237" t="s">
        <v>7</v>
      </c>
      <c r="C700" s="149" t="s">
        <v>8</v>
      </c>
      <c r="D700" s="150"/>
      <c r="E700" s="151" t="s">
        <v>9</v>
      </c>
      <c r="F700" s="149" t="s">
        <v>10</v>
      </c>
      <c r="G700" s="150"/>
      <c r="H700" s="149" t="s">
        <v>11</v>
      </c>
      <c r="I700" s="150"/>
      <c r="J700" s="157"/>
    </row>
    <row r="701" ht="15.75" customHeight="1" spans="1:10">
      <c r="A701" s="238">
        <v>1</v>
      </c>
      <c r="B701" s="21">
        <v>11</v>
      </c>
      <c r="C701" s="197" t="s">
        <v>75</v>
      </c>
      <c r="D701" s="155"/>
      <c r="E701" s="156" t="s">
        <v>215</v>
      </c>
      <c r="F701" s="154" t="s">
        <v>76</v>
      </c>
      <c r="G701" s="155"/>
      <c r="H701" s="154">
        <v>5</v>
      </c>
      <c r="I701" s="155"/>
      <c r="J701" s="157"/>
    </row>
    <row r="702" ht="15.75" customHeight="1" spans="1:10">
      <c r="A702" s="238">
        <v>2</v>
      </c>
      <c r="B702" s="178">
        <v>11</v>
      </c>
      <c r="C702" s="197" t="s">
        <v>13</v>
      </c>
      <c r="D702" s="155"/>
      <c r="E702" s="156" t="s">
        <v>216</v>
      </c>
      <c r="F702" s="154" t="s">
        <v>76</v>
      </c>
      <c r="G702" s="155"/>
      <c r="H702" s="195">
        <v>5</v>
      </c>
      <c r="I702" s="231"/>
      <c r="J702" s="157"/>
    </row>
    <row r="703" ht="15.75" customHeight="1" spans="1:10">
      <c r="A703" s="238">
        <v>3</v>
      </c>
      <c r="B703" s="21">
        <v>11</v>
      </c>
      <c r="C703" s="197" t="s">
        <v>13</v>
      </c>
      <c r="D703" s="155"/>
      <c r="E703" s="156" t="s">
        <v>217</v>
      </c>
      <c r="F703" s="154" t="s">
        <v>76</v>
      </c>
      <c r="G703" s="155"/>
      <c r="H703" s="195">
        <v>4</v>
      </c>
      <c r="I703" s="231"/>
      <c r="J703" s="157"/>
    </row>
    <row r="704" ht="15.75" customHeight="1" spans="1:10">
      <c r="A704" s="238">
        <v>4</v>
      </c>
      <c r="B704" s="178">
        <v>11</v>
      </c>
      <c r="C704" s="197" t="s">
        <v>13</v>
      </c>
      <c r="D704" s="155"/>
      <c r="E704" s="156" t="s">
        <v>218</v>
      </c>
      <c r="F704" s="154" t="s">
        <v>76</v>
      </c>
      <c r="G704" s="155"/>
      <c r="H704" s="195">
        <v>5</v>
      </c>
      <c r="I704" s="231"/>
      <c r="J704" s="157"/>
    </row>
    <row r="705" ht="15.75" customHeight="1" spans="1:10">
      <c r="A705" s="238">
        <v>5</v>
      </c>
      <c r="B705" s="21">
        <v>11</v>
      </c>
      <c r="C705" s="197" t="s">
        <v>13</v>
      </c>
      <c r="D705" s="155"/>
      <c r="E705" s="156" t="s">
        <v>219</v>
      </c>
      <c r="F705" s="154" t="s">
        <v>76</v>
      </c>
      <c r="G705" s="155"/>
      <c r="H705" s="195">
        <v>3</v>
      </c>
      <c r="I705" s="231"/>
      <c r="J705" s="157"/>
    </row>
    <row r="706" ht="15.75" customHeight="1" spans="1:10">
      <c r="A706" s="238">
        <v>6</v>
      </c>
      <c r="B706" s="178">
        <v>11</v>
      </c>
      <c r="C706" s="197" t="s">
        <v>13</v>
      </c>
      <c r="D706" s="155"/>
      <c r="E706" s="156" t="s">
        <v>220</v>
      </c>
      <c r="F706" s="154" t="s">
        <v>76</v>
      </c>
      <c r="G706" s="155"/>
      <c r="H706" s="195">
        <v>4</v>
      </c>
      <c r="I706" s="231"/>
      <c r="J706" s="157"/>
    </row>
    <row r="707" ht="15.75" customHeight="1" spans="1:10">
      <c r="A707" s="238">
        <v>7</v>
      </c>
      <c r="B707" s="21">
        <v>11</v>
      </c>
      <c r="C707" s="197" t="s">
        <v>13</v>
      </c>
      <c r="D707" s="155"/>
      <c r="E707" s="156" t="s">
        <v>221</v>
      </c>
      <c r="F707" s="154" t="s">
        <v>76</v>
      </c>
      <c r="G707" s="155"/>
      <c r="H707" s="195">
        <v>3</v>
      </c>
      <c r="I707" s="231"/>
      <c r="J707" s="157"/>
    </row>
    <row r="708" ht="15.75" customHeight="1" spans="1:10">
      <c r="A708" s="238">
        <v>8</v>
      </c>
      <c r="B708" s="178">
        <v>11</v>
      </c>
      <c r="C708" s="197" t="s">
        <v>13</v>
      </c>
      <c r="D708" s="155"/>
      <c r="E708" s="156" t="s">
        <v>222</v>
      </c>
      <c r="F708" s="154" t="s">
        <v>76</v>
      </c>
      <c r="G708" s="155"/>
      <c r="H708" s="195">
        <v>5</v>
      </c>
      <c r="I708" s="231"/>
      <c r="J708" s="157"/>
    </row>
    <row r="709" ht="15.75" customHeight="1" spans="1:10">
      <c r="A709" s="238">
        <v>9</v>
      </c>
      <c r="B709" s="21">
        <v>11</v>
      </c>
      <c r="C709" s="197" t="s">
        <v>13</v>
      </c>
      <c r="D709" s="155"/>
      <c r="E709" s="156" t="s">
        <v>223</v>
      </c>
      <c r="F709" s="154" t="s">
        <v>76</v>
      </c>
      <c r="G709" s="155"/>
      <c r="H709" s="195">
        <v>3</v>
      </c>
      <c r="I709" s="231"/>
      <c r="J709" s="157"/>
    </row>
    <row r="710" ht="15.75" customHeight="1" spans="1:10">
      <c r="A710" s="238">
        <v>10</v>
      </c>
      <c r="B710" s="178">
        <v>11</v>
      </c>
      <c r="C710" s="197" t="s">
        <v>13</v>
      </c>
      <c r="D710" s="155"/>
      <c r="E710" s="156" t="s">
        <v>224</v>
      </c>
      <c r="F710" s="154" t="s">
        <v>76</v>
      </c>
      <c r="G710" s="155"/>
      <c r="H710" s="195">
        <v>4</v>
      </c>
      <c r="I710" s="231"/>
      <c r="J710" s="157"/>
    </row>
    <row r="711" ht="15.75" customHeight="1" spans="1:10">
      <c r="A711" s="238">
        <v>11</v>
      </c>
      <c r="B711" s="21">
        <v>11</v>
      </c>
      <c r="C711" s="197" t="s">
        <v>13</v>
      </c>
      <c r="D711" s="155"/>
      <c r="E711" s="156" t="s">
        <v>225</v>
      </c>
      <c r="F711" s="154" t="s">
        <v>76</v>
      </c>
      <c r="G711" s="155"/>
      <c r="H711" s="195">
        <v>4</v>
      </c>
      <c r="I711" s="231"/>
      <c r="J711" s="157"/>
    </row>
    <row r="712" ht="15.75" customHeight="1" spans="1:10">
      <c r="A712" s="238">
        <v>12</v>
      </c>
      <c r="B712" s="178">
        <v>11</v>
      </c>
      <c r="C712" s="197" t="s">
        <v>13</v>
      </c>
      <c r="D712" s="155"/>
      <c r="E712" s="156" t="s">
        <v>226</v>
      </c>
      <c r="F712" s="154" t="s">
        <v>76</v>
      </c>
      <c r="G712" s="155"/>
      <c r="H712" s="195">
        <v>5</v>
      </c>
      <c r="I712" s="232"/>
      <c r="J712" s="157"/>
    </row>
    <row r="713" ht="15.75" customHeight="1" spans="1:10">
      <c r="A713" s="238">
        <v>13</v>
      </c>
      <c r="B713" s="21">
        <v>11</v>
      </c>
      <c r="C713" s="197" t="s">
        <v>13</v>
      </c>
      <c r="D713" s="155"/>
      <c r="E713" s="156" t="s">
        <v>227</v>
      </c>
      <c r="F713" s="154" t="s">
        <v>76</v>
      </c>
      <c r="G713" s="155"/>
      <c r="H713" s="195">
        <v>4</v>
      </c>
      <c r="I713" s="232"/>
      <c r="J713" s="157"/>
    </row>
    <row r="714" ht="15.75" customHeight="1" spans="1:10">
      <c r="A714" s="238">
        <v>14</v>
      </c>
      <c r="B714" s="178">
        <v>11</v>
      </c>
      <c r="C714" s="197" t="s">
        <v>13</v>
      </c>
      <c r="D714" s="155"/>
      <c r="E714" s="156" t="s">
        <v>228</v>
      </c>
      <c r="F714" s="154" t="s">
        <v>76</v>
      </c>
      <c r="G714" s="155"/>
      <c r="H714" s="195">
        <v>5</v>
      </c>
      <c r="I714" s="232"/>
      <c r="J714" s="157"/>
    </row>
    <row r="715" ht="14.5" spans="1:10">
      <c r="A715" s="157"/>
      <c r="B715" s="160"/>
      <c r="C715" s="158"/>
      <c r="D715" s="158"/>
      <c r="E715" s="159"/>
      <c r="F715" s="158"/>
      <c r="G715" s="158"/>
      <c r="H715" s="160"/>
      <c r="I715" s="160"/>
      <c r="J715" s="157"/>
    </row>
    <row r="716" ht="14.5" spans="1:10">
      <c r="A716" s="157"/>
      <c r="B716" s="161" t="s">
        <v>36</v>
      </c>
      <c r="C716" s="162">
        <f>COUNTIF(H701:I714,5)</f>
        <v>6</v>
      </c>
      <c r="D716" s="160"/>
      <c r="E716" s="172"/>
      <c r="F716" s="160"/>
      <c r="G716" s="160"/>
      <c r="H716" s="160"/>
      <c r="I716" s="160"/>
      <c r="J716" s="157"/>
    </row>
    <row r="717" ht="15" spans="1:10">
      <c r="A717" s="163"/>
      <c r="B717" s="165" t="s">
        <v>37</v>
      </c>
      <c r="C717" s="162">
        <f>COUNTIF(H701:I714,4)</f>
        <v>5</v>
      </c>
      <c r="D717" s="168"/>
      <c r="E717" s="171"/>
      <c r="F717" s="168"/>
      <c r="G717" s="164"/>
      <c r="H717" s="164"/>
      <c r="I717" s="164"/>
      <c r="J717" s="163"/>
    </row>
    <row r="718" ht="15" spans="1:10">
      <c r="A718" s="163"/>
      <c r="B718" s="190" t="s">
        <v>38</v>
      </c>
      <c r="C718" s="162">
        <f>COUNTIF(H701:I714,3)</f>
        <v>3</v>
      </c>
      <c r="D718" s="168"/>
      <c r="E718" s="171"/>
      <c r="F718" s="168"/>
      <c r="G718" s="164"/>
      <c r="H718" s="164"/>
      <c r="I718" s="164"/>
      <c r="J718" s="163"/>
    </row>
    <row r="719" ht="14.5" spans="1:10">
      <c r="A719" s="163"/>
      <c r="B719" s="163"/>
      <c r="C719" s="163"/>
      <c r="G719" s="164"/>
      <c r="H719" s="164"/>
      <c r="I719" s="164"/>
      <c r="J719" s="163"/>
    </row>
    <row r="720" ht="15" spans="1:10">
      <c r="A720" s="163"/>
      <c r="B720" s="164"/>
      <c r="C720" s="164"/>
      <c r="D720" s="168" t="s">
        <v>72</v>
      </c>
      <c r="E720" s="171"/>
      <c r="F720" s="168"/>
      <c r="G720" s="164"/>
      <c r="H720" s="164"/>
      <c r="I720" s="164"/>
      <c r="J720" s="163"/>
    </row>
    <row r="721" ht="15" spans="4:6">
      <c r="D721" s="168" t="s">
        <v>73</v>
      </c>
      <c r="E721" s="171"/>
      <c r="F721" s="168"/>
    </row>
    <row r="723" ht="15" spans="1:10">
      <c r="A723" s="141" t="s">
        <v>0</v>
      </c>
      <c r="B723" s="141"/>
      <c r="C723" s="141"/>
      <c r="D723" s="141"/>
      <c r="E723" s="142"/>
      <c r="F723" s="141"/>
      <c r="G723" s="141"/>
      <c r="H723" s="141"/>
      <c r="I723" s="141"/>
      <c r="J723" s="157"/>
    </row>
    <row r="724" ht="15" spans="1:10">
      <c r="A724" s="141" t="s">
        <v>230</v>
      </c>
      <c r="B724" s="141"/>
      <c r="C724" s="141"/>
      <c r="D724" s="141"/>
      <c r="E724" s="142"/>
      <c r="F724" s="141"/>
      <c r="G724" s="141"/>
      <c r="H724" s="141"/>
      <c r="I724" s="141"/>
      <c r="J724" s="157"/>
    </row>
    <row r="725" ht="15.25" spans="1:10">
      <c r="A725" s="143" t="s">
        <v>2</v>
      </c>
      <c r="B725" s="144"/>
      <c r="C725" s="145"/>
      <c r="D725" s="145"/>
      <c r="E725" s="182"/>
      <c r="F725" s="145"/>
      <c r="G725" s="145"/>
      <c r="H725" s="144" t="s">
        <v>231</v>
      </c>
      <c r="I725" s="144"/>
      <c r="J725" s="157"/>
    </row>
    <row r="726" ht="15.25" spans="1:10">
      <c r="A726" s="147" t="s">
        <v>6</v>
      </c>
      <c r="B726" s="148" t="s">
        <v>7</v>
      </c>
      <c r="C726" s="149" t="s">
        <v>8</v>
      </c>
      <c r="D726" s="150"/>
      <c r="E726" s="151" t="s">
        <v>9</v>
      </c>
      <c r="F726" s="149" t="s">
        <v>10</v>
      </c>
      <c r="G726" s="150"/>
      <c r="H726" s="149" t="s">
        <v>11</v>
      </c>
      <c r="I726" s="150"/>
      <c r="J726" s="157"/>
    </row>
    <row r="727" ht="15.25" spans="1:10">
      <c r="A727" s="152">
        <v>1</v>
      </c>
      <c r="B727" s="153">
        <v>11</v>
      </c>
      <c r="C727" s="154" t="s">
        <v>75</v>
      </c>
      <c r="D727" s="155"/>
      <c r="E727" s="156" t="s">
        <v>215</v>
      </c>
      <c r="F727" s="154" t="s">
        <v>128</v>
      </c>
      <c r="G727" s="155"/>
      <c r="H727" s="154">
        <v>4</v>
      </c>
      <c r="I727" s="155"/>
      <c r="J727" s="157"/>
    </row>
    <row r="728" ht="15.25" spans="1:10">
      <c r="A728" s="152">
        <v>2</v>
      </c>
      <c r="B728" s="153">
        <v>11</v>
      </c>
      <c r="C728" s="154" t="s">
        <v>13</v>
      </c>
      <c r="D728" s="155"/>
      <c r="E728" s="156" t="s">
        <v>216</v>
      </c>
      <c r="F728" s="154" t="s">
        <v>128</v>
      </c>
      <c r="G728" s="155"/>
      <c r="H728" s="195">
        <v>4</v>
      </c>
      <c r="I728" s="231"/>
      <c r="J728" s="157"/>
    </row>
    <row r="729" ht="15.25" spans="1:10">
      <c r="A729" s="152">
        <v>3</v>
      </c>
      <c r="B729" s="153">
        <v>11</v>
      </c>
      <c r="C729" s="154" t="s">
        <v>13</v>
      </c>
      <c r="D729" s="155"/>
      <c r="E729" s="156" t="s">
        <v>217</v>
      </c>
      <c r="F729" s="154" t="s">
        <v>128</v>
      </c>
      <c r="G729" s="155"/>
      <c r="H729" s="195">
        <v>3</v>
      </c>
      <c r="I729" s="231"/>
      <c r="J729" s="157"/>
    </row>
    <row r="730" ht="15.25" spans="1:10">
      <c r="A730" s="152">
        <v>4</v>
      </c>
      <c r="B730" s="153">
        <v>11</v>
      </c>
      <c r="C730" s="154" t="s">
        <v>13</v>
      </c>
      <c r="D730" s="155"/>
      <c r="E730" s="156" t="s">
        <v>218</v>
      </c>
      <c r="F730" s="154" t="s">
        <v>128</v>
      </c>
      <c r="G730" s="155"/>
      <c r="H730" s="195">
        <v>5</v>
      </c>
      <c r="I730" s="231"/>
      <c r="J730" s="157"/>
    </row>
    <row r="731" ht="15.25" spans="1:10">
      <c r="A731" s="152">
        <v>5</v>
      </c>
      <c r="B731" s="153">
        <v>11</v>
      </c>
      <c r="C731" s="154" t="s">
        <v>13</v>
      </c>
      <c r="D731" s="155"/>
      <c r="E731" s="156" t="s">
        <v>219</v>
      </c>
      <c r="F731" s="154" t="s">
        <v>128</v>
      </c>
      <c r="G731" s="155"/>
      <c r="H731" s="195">
        <v>3</v>
      </c>
      <c r="I731" s="231"/>
      <c r="J731" s="157"/>
    </row>
    <row r="732" ht="15.25" spans="1:10">
      <c r="A732" s="152">
        <v>6</v>
      </c>
      <c r="B732" s="153">
        <v>11</v>
      </c>
      <c r="C732" s="154" t="s">
        <v>13</v>
      </c>
      <c r="D732" s="155"/>
      <c r="E732" s="156" t="s">
        <v>220</v>
      </c>
      <c r="F732" s="154" t="s">
        <v>128</v>
      </c>
      <c r="G732" s="155"/>
      <c r="H732" s="195">
        <v>4</v>
      </c>
      <c r="I732" s="231"/>
      <c r="J732" s="157"/>
    </row>
    <row r="733" ht="15.25" spans="1:10">
      <c r="A733" s="152">
        <v>7</v>
      </c>
      <c r="B733" s="153">
        <v>11</v>
      </c>
      <c r="C733" s="154" t="s">
        <v>13</v>
      </c>
      <c r="D733" s="155"/>
      <c r="E733" s="156" t="s">
        <v>221</v>
      </c>
      <c r="F733" s="154" t="s">
        <v>128</v>
      </c>
      <c r="G733" s="155"/>
      <c r="H733" s="195">
        <v>3</v>
      </c>
      <c r="I733" s="231"/>
      <c r="J733" s="157"/>
    </row>
    <row r="734" ht="15.25" spans="1:10">
      <c r="A734" s="152">
        <v>8</v>
      </c>
      <c r="B734" s="153">
        <v>11</v>
      </c>
      <c r="C734" s="154" t="s">
        <v>13</v>
      </c>
      <c r="D734" s="155"/>
      <c r="E734" s="156" t="s">
        <v>222</v>
      </c>
      <c r="F734" s="154" t="s">
        <v>128</v>
      </c>
      <c r="G734" s="155"/>
      <c r="H734" s="195">
        <v>5</v>
      </c>
      <c r="I734" s="231"/>
      <c r="J734" s="157"/>
    </row>
    <row r="735" ht="15.25" spans="1:10">
      <c r="A735" s="152">
        <v>9</v>
      </c>
      <c r="B735" s="153">
        <v>11</v>
      </c>
      <c r="C735" s="154" t="s">
        <v>13</v>
      </c>
      <c r="D735" s="155"/>
      <c r="E735" s="156" t="s">
        <v>223</v>
      </c>
      <c r="F735" s="154" t="s">
        <v>128</v>
      </c>
      <c r="G735" s="155"/>
      <c r="H735" s="195">
        <v>3</v>
      </c>
      <c r="I735" s="231"/>
      <c r="J735" s="157"/>
    </row>
    <row r="736" ht="15.25" spans="1:10">
      <c r="A736" s="152">
        <v>10</v>
      </c>
      <c r="B736" s="153">
        <v>11</v>
      </c>
      <c r="C736" s="154" t="s">
        <v>13</v>
      </c>
      <c r="D736" s="155"/>
      <c r="E736" s="156" t="s">
        <v>224</v>
      </c>
      <c r="F736" s="154" t="s">
        <v>128</v>
      </c>
      <c r="G736" s="155"/>
      <c r="H736" s="195">
        <v>3</v>
      </c>
      <c r="I736" s="231"/>
      <c r="J736" s="157"/>
    </row>
    <row r="737" ht="15.25" spans="1:10">
      <c r="A737" s="152">
        <v>11</v>
      </c>
      <c r="B737" s="153">
        <v>11</v>
      </c>
      <c r="C737" s="154" t="s">
        <v>13</v>
      </c>
      <c r="D737" s="155"/>
      <c r="E737" s="156" t="s">
        <v>225</v>
      </c>
      <c r="F737" s="154" t="s">
        <v>128</v>
      </c>
      <c r="G737" s="155"/>
      <c r="H737" s="195">
        <v>3</v>
      </c>
      <c r="I737" s="231"/>
      <c r="J737" s="157"/>
    </row>
    <row r="738" ht="15.25" spans="1:10">
      <c r="A738" s="152">
        <v>12</v>
      </c>
      <c r="B738" s="153">
        <v>11</v>
      </c>
      <c r="C738" s="154" t="s">
        <v>13</v>
      </c>
      <c r="D738" s="155"/>
      <c r="E738" s="156" t="s">
        <v>226</v>
      </c>
      <c r="F738" s="154" t="s">
        <v>128</v>
      </c>
      <c r="G738" s="155"/>
      <c r="H738" s="195">
        <v>5</v>
      </c>
      <c r="I738" s="232"/>
      <c r="J738" s="157"/>
    </row>
    <row r="739" ht="15.25" spans="1:10">
      <c r="A739" s="152">
        <v>13</v>
      </c>
      <c r="B739" s="153">
        <v>11</v>
      </c>
      <c r="C739" s="154" t="s">
        <v>13</v>
      </c>
      <c r="D739" s="155"/>
      <c r="E739" s="156" t="s">
        <v>227</v>
      </c>
      <c r="F739" s="154" t="s">
        <v>128</v>
      </c>
      <c r="G739" s="155"/>
      <c r="H739" s="195">
        <v>4</v>
      </c>
      <c r="I739" s="232"/>
      <c r="J739" s="157"/>
    </row>
    <row r="740" ht="15.25" spans="1:10">
      <c r="A740" s="152">
        <v>14</v>
      </c>
      <c r="B740" s="153">
        <v>11</v>
      </c>
      <c r="C740" s="154" t="s">
        <v>13</v>
      </c>
      <c r="D740" s="155"/>
      <c r="E740" s="156" t="s">
        <v>228</v>
      </c>
      <c r="F740" s="154" t="s">
        <v>128</v>
      </c>
      <c r="G740" s="155"/>
      <c r="H740" s="195">
        <v>4</v>
      </c>
      <c r="I740" s="232"/>
      <c r="J740" s="157"/>
    </row>
    <row r="741" ht="14.5" spans="1:10">
      <c r="A741" s="157"/>
      <c r="B741" s="158"/>
      <c r="C741" s="158"/>
      <c r="D741" s="158"/>
      <c r="E741" s="159"/>
      <c r="F741" s="158"/>
      <c r="G741" s="158"/>
      <c r="H741" s="160"/>
      <c r="I741" s="160"/>
      <c r="J741" s="157"/>
    </row>
    <row r="742" ht="14.5" spans="1:10">
      <c r="A742" s="157"/>
      <c r="B742" s="161" t="s">
        <v>36</v>
      </c>
      <c r="C742" s="162">
        <f>COUNTIF(H727:I740,5)</f>
        <v>3</v>
      </c>
      <c r="D742" s="160"/>
      <c r="E742" s="172"/>
      <c r="F742" s="160"/>
      <c r="G742" s="160"/>
      <c r="H742" s="160"/>
      <c r="I742" s="160"/>
      <c r="J742" s="157"/>
    </row>
    <row r="743" ht="15" spans="1:10">
      <c r="A743" s="163"/>
      <c r="B743" s="165" t="s">
        <v>37</v>
      </c>
      <c r="C743" s="162">
        <f>COUNTIF(H727:I740,4)</f>
        <v>5</v>
      </c>
      <c r="D743" s="168"/>
      <c r="E743" s="171"/>
      <c r="F743" s="168"/>
      <c r="G743" s="164"/>
      <c r="H743" s="164"/>
      <c r="I743" s="164"/>
      <c r="J743" s="163"/>
    </row>
    <row r="744" ht="15" spans="1:10">
      <c r="A744" s="163"/>
      <c r="B744" s="190" t="s">
        <v>38</v>
      </c>
      <c r="C744" s="162">
        <f>COUNTIF(H729:I742,3)</f>
        <v>6</v>
      </c>
      <c r="D744" s="168"/>
      <c r="E744" s="171"/>
      <c r="F744" s="168"/>
      <c r="G744" s="164"/>
      <c r="H744" s="164"/>
      <c r="I744" s="164"/>
      <c r="J744" s="163"/>
    </row>
    <row r="745" ht="14.5" spans="1:10">
      <c r="A745" s="163"/>
      <c r="B745" s="164"/>
      <c r="C745" s="164"/>
      <c r="G745" s="164"/>
      <c r="H745" s="164"/>
      <c r="I745" s="164"/>
      <c r="J745" s="163"/>
    </row>
    <row r="746" ht="14.5" spans="1:10">
      <c r="A746" s="163"/>
      <c r="B746" s="164"/>
      <c r="C746" s="164"/>
      <c r="G746" s="164"/>
      <c r="H746" s="164"/>
      <c r="I746" s="164"/>
      <c r="J746" s="163"/>
    </row>
    <row r="747" ht="15" spans="4:6">
      <c r="D747" s="168" t="s">
        <v>72</v>
      </c>
      <c r="E747" s="171"/>
      <c r="F747" s="168"/>
    </row>
    <row r="748" ht="15" spans="4:6">
      <c r="D748" s="168" t="s">
        <v>73</v>
      </c>
      <c r="E748" s="171"/>
      <c r="F748" s="168"/>
    </row>
  </sheetData>
  <mergeCells count="1724">
    <mergeCell ref="A3:I3"/>
    <mergeCell ref="A4:I4"/>
    <mergeCell ref="A5:B5"/>
    <mergeCell ref="C5:D5"/>
    <mergeCell ref="F5:G5"/>
    <mergeCell ref="H5:I5"/>
    <mergeCell ref="C6:D6"/>
    <mergeCell ref="F6:G6"/>
    <mergeCell ref="H6:I6"/>
    <mergeCell ref="C7:D7"/>
    <mergeCell ref="F7:G7"/>
    <mergeCell ref="H7:I7"/>
    <mergeCell ref="C8:D8"/>
    <mergeCell ref="F8:G8"/>
    <mergeCell ref="H8:I8"/>
    <mergeCell ref="C9:D9"/>
    <mergeCell ref="F9:G9"/>
    <mergeCell ref="H9:I9"/>
    <mergeCell ref="C10:D10"/>
    <mergeCell ref="F10:G10"/>
    <mergeCell ref="H10:I10"/>
    <mergeCell ref="C11:D11"/>
    <mergeCell ref="F11:G11"/>
    <mergeCell ref="H11:I11"/>
    <mergeCell ref="C12:D12"/>
    <mergeCell ref="F12:G12"/>
    <mergeCell ref="H12:I12"/>
    <mergeCell ref="C13:D13"/>
    <mergeCell ref="F13:G13"/>
    <mergeCell ref="H13:I13"/>
    <mergeCell ref="C14:D14"/>
    <mergeCell ref="F14:G14"/>
    <mergeCell ref="H14:I14"/>
    <mergeCell ref="C15:D15"/>
    <mergeCell ref="F15:G15"/>
    <mergeCell ref="H15:I15"/>
    <mergeCell ref="C16:D16"/>
    <mergeCell ref="F16:G16"/>
    <mergeCell ref="H16:I16"/>
    <mergeCell ref="C17:D17"/>
    <mergeCell ref="F17:G17"/>
    <mergeCell ref="H17:I17"/>
    <mergeCell ref="C18:D18"/>
    <mergeCell ref="F18:G18"/>
    <mergeCell ref="H18:I18"/>
    <mergeCell ref="C19:D19"/>
    <mergeCell ref="F19:G19"/>
    <mergeCell ref="H19:I19"/>
    <mergeCell ref="C20:D20"/>
    <mergeCell ref="F20:G20"/>
    <mergeCell ref="H20:I20"/>
    <mergeCell ref="C21:D21"/>
    <mergeCell ref="F21:G21"/>
    <mergeCell ref="H21:I21"/>
    <mergeCell ref="C22:D22"/>
    <mergeCell ref="F22:G22"/>
    <mergeCell ref="H22:I22"/>
    <mergeCell ref="C23:D23"/>
    <mergeCell ref="F23:G23"/>
    <mergeCell ref="H23:I23"/>
    <mergeCell ref="C24:D24"/>
    <mergeCell ref="F24:G24"/>
    <mergeCell ref="H24:I24"/>
    <mergeCell ref="C25:D25"/>
    <mergeCell ref="F25:G25"/>
    <mergeCell ref="H25:I25"/>
    <mergeCell ref="C26:D26"/>
    <mergeCell ref="F26:G26"/>
    <mergeCell ref="H26:I26"/>
    <mergeCell ref="B27:G27"/>
    <mergeCell ref="B31:C31"/>
    <mergeCell ref="D31:F31"/>
    <mergeCell ref="B32:C32"/>
    <mergeCell ref="D32:F32"/>
    <mergeCell ref="A34:I34"/>
    <mergeCell ref="A35:I35"/>
    <mergeCell ref="A36:B36"/>
    <mergeCell ref="C36:D36"/>
    <mergeCell ref="F36:G36"/>
    <mergeCell ref="H36:I36"/>
    <mergeCell ref="C37:D37"/>
    <mergeCell ref="F37:G37"/>
    <mergeCell ref="H37:I37"/>
    <mergeCell ref="C38:D38"/>
    <mergeCell ref="F38:G38"/>
    <mergeCell ref="H38:I38"/>
    <mergeCell ref="C39:D39"/>
    <mergeCell ref="F39:G39"/>
    <mergeCell ref="H39:I39"/>
    <mergeCell ref="C40:D40"/>
    <mergeCell ref="F40:G40"/>
    <mergeCell ref="H40:I40"/>
    <mergeCell ref="C41:D41"/>
    <mergeCell ref="F41:G41"/>
    <mergeCell ref="H41:I41"/>
    <mergeCell ref="C42:D42"/>
    <mergeCell ref="F42:G42"/>
    <mergeCell ref="H42:I42"/>
    <mergeCell ref="C43:D43"/>
    <mergeCell ref="F43:G43"/>
    <mergeCell ref="H43:I43"/>
    <mergeCell ref="C44:D44"/>
    <mergeCell ref="F44:G44"/>
    <mergeCell ref="H44:I44"/>
    <mergeCell ref="C45:D45"/>
    <mergeCell ref="F45:G45"/>
    <mergeCell ref="H45:I45"/>
    <mergeCell ref="C46:D46"/>
    <mergeCell ref="F46:G46"/>
    <mergeCell ref="H46:I46"/>
    <mergeCell ref="C47:D47"/>
    <mergeCell ref="F47:G47"/>
    <mergeCell ref="H47:I47"/>
    <mergeCell ref="C48:D48"/>
    <mergeCell ref="F48:G48"/>
    <mergeCell ref="H48:I48"/>
    <mergeCell ref="C49:D49"/>
    <mergeCell ref="F49:G49"/>
    <mergeCell ref="H49:I49"/>
    <mergeCell ref="C50:D50"/>
    <mergeCell ref="F50:G50"/>
    <mergeCell ref="H50:I50"/>
    <mergeCell ref="C51:D51"/>
    <mergeCell ref="F51:G51"/>
    <mergeCell ref="H51:I51"/>
    <mergeCell ref="C52:D52"/>
    <mergeCell ref="F52:G52"/>
    <mergeCell ref="H52:I52"/>
    <mergeCell ref="C53:D53"/>
    <mergeCell ref="F53:G53"/>
    <mergeCell ref="H53:I53"/>
    <mergeCell ref="C54:D54"/>
    <mergeCell ref="F54:G54"/>
    <mergeCell ref="H54:I54"/>
    <mergeCell ref="C55:D55"/>
    <mergeCell ref="F55:G55"/>
    <mergeCell ref="H55:I55"/>
    <mergeCell ref="C56:D56"/>
    <mergeCell ref="F56:G56"/>
    <mergeCell ref="H56:I56"/>
    <mergeCell ref="C57:D57"/>
    <mergeCell ref="F57:G57"/>
    <mergeCell ref="H57:I57"/>
    <mergeCell ref="B62:C62"/>
    <mergeCell ref="D62:F62"/>
    <mergeCell ref="B63:C63"/>
    <mergeCell ref="D63:F63"/>
    <mergeCell ref="A65:I65"/>
    <mergeCell ref="A66:I66"/>
    <mergeCell ref="A67:B67"/>
    <mergeCell ref="C67:D67"/>
    <mergeCell ref="F67:G67"/>
    <mergeCell ref="H67:I67"/>
    <mergeCell ref="C68:D68"/>
    <mergeCell ref="F68:G68"/>
    <mergeCell ref="H68:I68"/>
    <mergeCell ref="C69:D69"/>
    <mergeCell ref="F69:G69"/>
    <mergeCell ref="H69:I69"/>
    <mergeCell ref="C70:D70"/>
    <mergeCell ref="F70:G70"/>
    <mergeCell ref="H70:I70"/>
    <mergeCell ref="C71:D71"/>
    <mergeCell ref="F71:G71"/>
    <mergeCell ref="H71:I71"/>
    <mergeCell ref="C72:D72"/>
    <mergeCell ref="F72:G72"/>
    <mergeCell ref="H72:I72"/>
    <mergeCell ref="C73:D73"/>
    <mergeCell ref="F73:G73"/>
    <mergeCell ref="H73:I73"/>
    <mergeCell ref="C74:D74"/>
    <mergeCell ref="F74:G74"/>
    <mergeCell ref="H74:I74"/>
    <mergeCell ref="C75:D75"/>
    <mergeCell ref="F75:G75"/>
    <mergeCell ref="H75:I75"/>
    <mergeCell ref="C76:D76"/>
    <mergeCell ref="F76:G76"/>
    <mergeCell ref="H76:I76"/>
    <mergeCell ref="C77:D77"/>
    <mergeCell ref="F77:G77"/>
    <mergeCell ref="H77:I77"/>
    <mergeCell ref="C78:D78"/>
    <mergeCell ref="F78:G78"/>
    <mergeCell ref="H78:I78"/>
    <mergeCell ref="C79:D79"/>
    <mergeCell ref="F79:G79"/>
    <mergeCell ref="H79:I79"/>
    <mergeCell ref="C80:D80"/>
    <mergeCell ref="F80:G80"/>
    <mergeCell ref="H80:I80"/>
    <mergeCell ref="C81:D81"/>
    <mergeCell ref="F81:G81"/>
    <mergeCell ref="H81:I81"/>
    <mergeCell ref="C82:D82"/>
    <mergeCell ref="F82:G82"/>
    <mergeCell ref="H82:I82"/>
    <mergeCell ref="C83:D83"/>
    <mergeCell ref="F83:G83"/>
    <mergeCell ref="H83:I83"/>
    <mergeCell ref="C84:D84"/>
    <mergeCell ref="F84:G84"/>
    <mergeCell ref="H84:I84"/>
    <mergeCell ref="C85:D85"/>
    <mergeCell ref="F85:G85"/>
    <mergeCell ref="H85:I85"/>
    <mergeCell ref="C86:D86"/>
    <mergeCell ref="F86:G86"/>
    <mergeCell ref="H86:I86"/>
    <mergeCell ref="C87:D87"/>
    <mergeCell ref="F87:G87"/>
    <mergeCell ref="H87:I87"/>
    <mergeCell ref="B88:G88"/>
    <mergeCell ref="D89:E89"/>
    <mergeCell ref="C92:E92"/>
    <mergeCell ref="C93:E93"/>
    <mergeCell ref="A96:I96"/>
    <mergeCell ref="A97:I97"/>
    <mergeCell ref="A98:B98"/>
    <mergeCell ref="C98:D98"/>
    <mergeCell ref="F98:G98"/>
    <mergeCell ref="H98:I98"/>
    <mergeCell ref="C99:D99"/>
    <mergeCell ref="F99:G99"/>
    <mergeCell ref="H99:I99"/>
    <mergeCell ref="C100:D100"/>
    <mergeCell ref="F100:G100"/>
    <mergeCell ref="H100:I100"/>
    <mergeCell ref="C101:D101"/>
    <mergeCell ref="F101:G101"/>
    <mergeCell ref="H101:I101"/>
    <mergeCell ref="C102:D102"/>
    <mergeCell ref="F102:G102"/>
    <mergeCell ref="H102:I102"/>
    <mergeCell ref="C103:D103"/>
    <mergeCell ref="F103:G103"/>
    <mergeCell ref="H103:I103"/>
    <mergeCell ref="C104:D104"/>
    <mergeCell ref="F104:G104"/>
    <mergeCell ref="H104:I104"/>
    <mergeCell ref="C105:D105"/>
    <mergeCell ref="F105:G105"/>
    <mergeCell ref="H105:I105"/>
    <mergeCell ref="C106:D106"/>
    <mergeCell ref="F106:G106"/>
    <mergeCell ref="H106:I106"/>
    <mergeCell ref="C107:D107"/>
    <mergeCell ref="F107:G107"/>
    <mergeCell ref="H107:I107"/>
    <mergeCell ref="C108:D108"/>
    <mergeCell ref="F108:G108"/>
    <mergeCell ref="H108:I108"/>
    <mergeCell ref="C109:D109"/>
    <mergeCell ref="F109:G109"/>
    <mergeCell ref="H109:I109"/>
    <mergeCell ref="C110:D110"/>
    <mergeCell ref="F110:G110"/>
    <mergeCell ref="H110:I110"/>
    <mergeCell ref="C111:D111"/>
    <mergeCell ref="F111:G111"/>
    <mergeCell ref="H111:I111"/>
    <mergeCell ref="C112:D112"/>
    <mergeCell ref="F112:G112"/>
    <mergeCell ref="H112:I112"/>
    <mergeCell ref="C113:D113"/>
    <mergeCell ref="F113:G113"/>
    <mergeCell ref="H113:I113"/>
    <mergeCell ref="C114:D114"/>
    <mergeCell ref="F114:G114"/>
    <mergeCell ref="H114:I114"/>
    <mergeCell ref="C115:D115"/>
    <mergeCell ref="F115:G115"/>
    <mergeCell ref="H115:I115"/>
    <mergeCell ref="C116:D116"/>
    <mergeCell ref="F116:G116"/>
    <mergeCell ref="H116:I116"/>
    <mergeCell ref="C117:D117"/>
    <mergeCell ref="F117:G117"/>
    <mergeCell ref="H117:I117"/>
    <mergeCell ref="C118:D118"/>
    <mergeCell ref="F118:G118"/>
    <mergeCell ref="H118:I118"/>
    <mergeCell ref="B119:G119"/>
    <mergeCell ref="D120:E120"/>
    <mergeCell ref="B124:C124"/>
    <mergeCell ref="D124:F124"/>
    <mergeCell ref="D125:F125"/>
    <mergeCell ref="D126:F126"/>
    <mergeCell ref="A129:I129"/>
    <mergeCell ref="A130:I130"/>
    <mergeCell ref="A131:B131"/>
    <mergeCell ref="C131:D131"/>
    <mergeCell ref="F131:G131"/>
    <mergeCell ref="H131:I131"/>
    <mergeCell ref="C132:D132"/>
    <mergeCell ref="F132:G132"/>
    <mergeCell ref="H132:I132"/>
    <mergeCell ref="C133:D133"/>
    <mergeCell ref="F133:G133"/>
    <mergeCell ref="H133:I133"/>
    <mergeCell ref="C134:D134"/>
    <mergeCell ref="F134:G134"/>
    <mergeCell ref="H134:I134"/>
    <mergeCell ref="C135:D135"/>
    <mergeCell ref="F135:G135"/>
    <mergeCell ref="H135:I135"/>
    <mergeCell ref="C136:D136"/>
    <mergeCell ref="F136:G136"/>
    <mergeCell ref="H136:I136"/>
    <mergeCell ref="C137:D137"/>
    <mergeCell ref="F137:G137"/>
    <mergeCell ref="H137:I137"/>
    <mergeCell ref="C138:D138"/>
    <mergeCell ref="F138:G138"/>
    <mergeCell ref="H138:I138"/>
    <mergeCell ref="C139:D139"/>
    <mergeCell ref="F139:G139"/>
    <mergeCell ref="H139:I139"/>
    <mergeCell ref="C140:D140"/>
    <mergeCell ref="F140:G140"/>
    <mergeCell ref="H140:I140"/>
    <mergeCell ref="C141:D141"/>
    <mergeCell ref="F141:G141"/>
    <mergeCell ref="H141:I141"/>
    <mergeCell ref="C142:D142"/>
    <mergeCell ref="F142:G142"/>
    <mergeCell ref="H142:I142"/>
    <mergeCell ref="C143:D143"/>
    <mergeCell ref="F143:G143"/>
    <mergeCell ref="H143:I143"/>
    <mergeCell ref="C144:D144"/>
    <mergeCell ref="F144:G144"/>
    <mergeCell ref="H144:I144"/>
    <mergeCell ref="C145:D145"/>
    <mergeCell ref="F145:G145"/>
    <mergeCell ref="H145:I145"/>
    <mergeCell ref="C146:D146"/>
    <mergeCell ref="F146:G146"/>
    <mergeCell ref="H146:I146"/>
    <mergeCell ref="C147:D147"/>
    <mergeCell ref="F147:G147"/>
    <mergeCell ref="H147:I147"/>
    <mergeCell ref="C148:D148"/>
    <mergeCell ref="F148:G148"/>
    <mergeCell ref="H148:I148"/>
    <mergeCell ref="C149:D149"/>
    <mergeCell ref="F149:G149"/>
    <mergeCell ref="H149:I149"/>
    <mergeCell ref="C150:D150"/>
    <mergeCell ref="F150:G150"/>
    <mergeCell ref="H150:I150"/>
    <mergeCell ref="C151:D151"/>
    <mergeCell ref="F151:G151"/>
    <mergeCell ref="H151:I151"/>
    <mergeCell ref="B152:G152"/>
    <mergeCell ref="B153:C153"/>
    <mergeCell ref="D153:E153"/>
    <mergeCell ref="B157:C157"/>
    <mergeCell ref="D157:F157"/>
    <mergeCell ref="B158:C158"/>
    <mergeCell ref="D158:F158"/>
    <mergeCell ref="A160:I160"/>
    <mergeCell ref="A161:I161"/>
    <mergeCell ref="A162:B162"/>
    <mergeCell ref="C162:D162"/>
    <mergeCell ref="F162:G162"/>
    <mergeCell ref="H162:I162"/>
    <mergeCell ref="C163:D163"/>
    <mergeCell ref="F163:G163"/>
    <mergeCell ref="H163:I163"/>
    <mergeCell ref="C164:D164"/>
    <mergeCell ref="F164:G164"/>
    <mergeCell ref="H164:I164"/>
    <mergeCell ref="C165:D165"/>
    <mergeCell ref="F165:G165"/>
    <mergeCell ref="H165:I165"/>
    <mergeCell ref="C166:D166"/>
    <mergeCell ref="F166:G166"/>
    <mergeCell ref="H166:I166"/>
    <mergeCell ref="C167:D167"/>
    <mergeCell ref="F167:G167"/>
    <mergeCell ref="H167:I167"/>
    <mergeCell ref="C168:D168"/>
    <mergeCell ref="F168:G168"/>
    <mergeCell ref="H168:I168"/>
    <mergeCell ref="C169:D169"/>
    <mergeCell ref="F169:G169"/>
    <mergeCell ref="H169:I169"/>
    <mergeCell ref="C170:D170"/>
    <mergeCell ref="F170:G170"/>
    <mergeCell ref="H170:I170"/>
    <mergeCell ref="C171:D171"/>
    <mergeCell ref="F171:G171"/>
    <mergeCell ref="H171:I171"/>
    <mergeCell ref="C172:D172"/>
    <mergeCell ref="F172:G172"/>
    <mergeCell ref="H172:I172"/>
    <mergeCell ref="C173:D173"/>
    <mergeCell ref="F173:G173"/>
    <mergeCell ref="H173:I173"/>
    <mergeCell ref="C174:D174"/>
    <mergeCell ref="F174:G174"/>
    <mergeCell ref="H174:I174"/>
    <mergeCell ref="C175:D175"/>
    <mergeCell ref="F175:G175"/>
    <mergeCell ref="H175:I175"/>
    <mergeCell ref="C176:D176"/>
    <mergeCell ref="F176:G176"/>
    <mergeCell ref="H176:I176"/>
    <mergeCell ref="C177:D177"/>
    <mergeCell ref="F177:G177"/>
    <mergeCell ref="H177:I177"/>
    <mergeCell ref="B178:G178"/>
    <mergeCell ref="B179:C179"/>
    <mergeCell ref="D179:E179"/>
    <mergeCell ref="B183:C183"/>
    <mergeCell ref="D183:F183"/>
    <mergeCell ref="B184:C184"/>
    <mergeCell ref="D184:F184"/>
    <mergeCell ref="A186:I186"/>
    <mergeCell ref="A187:I187"/>
    <mergeCell ref="A188:B188"/>
    <mergeCell ref="C188:D188"/>
    <mergeCell ref="F188:G188"/>
    <mergeCell ref="H188:I188"/>
    <mergeCell ref="C189:D189"/>
    <mergeCell ref="F189:G189"/>
    <mergeCell ref="H189:I189"/>
    <mergeCell ref="C190:D190"/>
    <mergeCell ref="F190:G190"/>
    <mergeCell ref="H190:I190"/>
    <mergeCell ref="C191:D191"/>
    <mergeCell ref="F191:G191"/>
    <mergeCell ref="H191:I191"/>
    <mergeCell ref="C192:D192"/>
    <mergeCell ref="F192:G192"/>
    <mergeCell ref="H192:I192"/>
    <mergeCell ref="C193:D193"/>
    <mergeCell ref="F193:G193"/>
    <mergeCell ref="H193:I193"/>
    <mergeCell ref="C194:D194"/>
    <mergeCell ref="F194:G194"/>
    <mergeCell ref="H194:I194"/>
    <mergeCell ref="C195:D195"/>
    <mergeCell ref="F195:G195"/>
    <mergeCell ref="H195:I195"/>
    <mergeCell ref="C196:D196"/>
    <mergeCell ref="F196:G196"/>
    <mergeCell ref="H196:I196"/>
    <mergeCell ref="C197:D197"/>
    <mergeCell ref="F197:G197"/>
    <mergeCell ref="H197:I197"/>
    <mergeCell ref="C198:D198"/>
    <mergeCell ref="F198:G198"/>
    <mergeCell ref="H198:I198"/>
    <mergeCell ref="C199:D199"/>
    <mergeCell ref="F199:G199"/>
    <mergeCell ref="H199:I199"/>
    <mergeCell ref="C200:D200"/>
    <mergeCell ref="F200:G200"/>
    <mergeCell ref="H200:I200"/>
    <mergeCell ref="C201:D201"/>
    <mergeCell ref="F201:G201"/>
    <mergeCell ref="H201:I201"/>
    <mergeCell ref="C202:D202"/>
    <mergeCell ref="F202:G202"/>
    <mergeCell ref="H202:I202"/>
    <mergeCell ref="C203:D203"/>
    <mergeCell ref="F203:G203"/>
    <mergeCell ref="H203:I203"/>
    <mergeCell ref="B204:G204"/>
    <mergeCell ref="B205:C205"/>
    <mergeCell ref="D205:E205"/>
    <mergeCell ref="B209:C209"/>
    <mergeCell ref="D209:F209"/>
    <mergeCell ref="B210:C210"/>
    <mergeCell ref="D210:F210"/>
    <mergeCell ref="A214:I214"/>
    <mergeCell ref="A215:I215"/>
    <mergeCell ref="A216:B216"/>
    <mergeCell ref="C216:D216"/>
    <mergeCell ref="F216:G216"/>
    <mergeCell ref="H216:I216"/>
    <mergeCell ref="C217:D217"/>
    <mergeCell ref="F217:G217"/>
    <mergeCell ref="H217:I217"/>
    <mergeCell ref="C218:D218"/>
    <mergeCell ref="F218:G218"/>
    <mergeCell ref="H218:I218"/>
    <mergeCell ref="C219:D219"/>
    <mergeCell ref="F219:G219"/>
    <mergeCell ref="H219:I219"/>
    <mergeCell ref="C220:D220"/>
    <mergeCell ref="F220:G220"/>
    <mergeCell ref="H220:I220"/>
    <mergeCell ref="C221:D221"/>
    <mergeCell ref="F221:G221"/>
    <mergeCell ref="H221:I221"/>
    <mergeCell ref="C222:D222"/>
    <mergeCell ref="F222:G222"/>
    <mergeCell ref="H222:I222"/>
    <mergeCell ref="C223:D223"/>
    <mergeCell ref="F223:G223"/>
    <mergeCell ref="H223:I223"/>
    <mergeCell ref="C224:D224"/>
    <mergeCell ref="F224:G224"/>
    <mergeCell ref="H224:I224"/>
    <mergeCell ref="C225:D225"/>
    <mergeCell ref="F225:G225"/>
    <mergeCell ref="H225:I225"/>
    <mergeCell ref="C226:D226"/>
    <mergeCell ref="F226:G226"/>
    <mergeCell ref="H226:I226"/>
    <mergeCell ref="C227:D227"/>
    <mergeCell ref="F227:G227"/>
    <mergeCell ref="H227:I227"/>
    <mergeCell ref="C228:D228"/>
    <mergeCell ref="F228:G228"/>
    <mergeCell ref="H228:I228"/>
    <mergeCell ref="C229:D229"/>
    <mergeCell ref="F229:G229"/>
    <mergeCell ref="H229:I229"/>
    <mergeCell ref="C230:D230"/>
    <mergeCell ref="F230:G230"/>
    <mergeCell ref="H230:I230"/>
    <mergeCell ref="C231:D231"/>
    <mergeCell ref="F231:G231"/>
    <mergeCell ref="H231:I231"/>
    <mergeCell ref="B232:G232"/>
    <mergeCell ref="B236:C236"/>
    <mergeCell ref="D236:E236"/>
    <mergeCell ref="B237:C237"/>
    <mergeCell ref="D237:F237"/>
    <mergeCell ref="B238:C238"/>
    <mergeCell ref="D238:F238"/>
    <mergeCell ref="A240:I240"/>
    <mergeCell ref="A241:I241"/>
    <mergeCell ref="A242:B242"/>
    <mergeCell ref="C242:D242"/>
    <mergeCell ref="F242:G242"/>
    <mergeCell ref="H242:I242"/>
    <mergeCell ref="C243:D243"/>
    <mergeCell ref="F243:G243"/>
    <mergeCell ref="H243:I243"/>
    <mergeCell ref="C244:D244"/>
    <mergeCell ref="F244:G244"/>
    <mergeCell ref="H244:I244"/>
    <mergeCell ref="C245:D245"/>
    <mergeCell ref="F245:G245"/>
    <mergeCell ref="H245:I245"/>
    <mergeCell ref="C246:D246"/>
    <mergeCell ref="F246:G246"/>
    <mergeCell ref="H246:I246"/>
    <mergeCell ref="C247:D247"/>
    <mergeCell ref="F247:G247"/>
    <mergeCell ref="H247:I247"/>
    <mergeCell ref="C248:D248"/>
    <mergeCell ref="F248:G248"/>
    <mergeCell ref="H248:I248"/>
    <mergeCell ref="C249:D249"/>
    <mergeCell ref="F249:G249"/>
    <mergeCell ref="H249:I249"/>
    <mergeCell ref="C250:D250"/>
    <mergeCell ref="F250:G250"/>
    <mergeCell ref="H250:I250"/>
    <mergeCell ref="C251:D251"/>
    <mergeCell ref="F251:G251"/>
    <mergeCell ref="H251:I251"/>
    <mergeCell ref="C252:D252"/>
    <mergeCell ref="F252:G252"/>
    <mergeCell ref="H252:I252"/>
    <mergeCell ref="C253:D253"/>
    <mergeCell ref="F253:G253"/>
    <mergeCell ref="H253:I253"/>
    <mergeCell ref="C254:D254"/>
    <mergeCell ref="F254:G254"/>
    <mergeCell ref="H254:I254"/>
    <mergeCell ref="C255:D255"/>
    <mergeCell ref="F255:G255"/>
    <mergeCell ref="H255:I255"/>
    <mergeCell ref="C256:D256"/>
    <mergeCell ref="F256:G256"/>
    <mergeCell ref="H256:I256"/>
    <mergeCell ref="C257:D257"/>
    <mergeCell ref="F257:G257"/>
    <mergeCell ref="H257:I257"/>
    <mergeCell ref="C258:D258"/>
    <mergeCell ref="F258:G258"/>
    <mergeCell ref="H258:I258"/>
    <mergeCell ref="C259:D259"/>
    <mergeCell ref="F259:G259"/>
    <mergeCell ref="H259:I259"/>
    <mergeCell ref="C260:D260"/>
    <mergeCell ref="F260:G260"/>
    <mergeCell ref="H260:I260"/>
    <mergeCell ref="C261:D261"/>
    <mergeCell ref="F261:G261"/>
    <mergeCell ref="H261:I261"/>
    <mergeCell ref="C262:D262"/>
    <mergeCell ref="F262:G262"/>
    <mergeCell ref="H262:I262"/>
    <mergeCell ref="C263:D263"/>
    <mergeCell ref="F263:G263"/>
    <mergeCell ref="H263:I263"/>
    <mergeCell ref="C264:D264"/>
    <mergeCell ref="F264:G264"/>
    <mergeCell ref="H264:I264"/>
    <mergeCell ref="C265:D265"/>
    <mergeCell ref="F265:G265"/>
    <mergeCell ref="H265:I265"/>
    <mergeCell ref="B270:C270"/>
    <mergeCell ref="D270:F270"/>
    <mergeCell ref="B271:C271"/>
    <mergeCell ref="D271:F271"/>
    <mergeCell ref="A276:I276"/>
    <mergeCell ref="A277:I277"/>
    <mergeCell ref="A278:B278"/>
    <mergeCell ref="C278:D278"/>
    <mergeCell ref="F278:G278"/>
    <mergeCell ref="H278:I278"/>
    <mergeCell ref="C279:D279"/>
    <mergeCell ref="F279:G279"/>
    <mergeCell ref="H279:I279"/>
    <mergeCell ref="C280:D280"/>
    <mergeCell ref="F280:G280"/>
    <mergeCell ref="H280:I280"/>
    <mergeCell ref="C281:D281"/>
    <mergeCell ref="F281:G281"/>
    <mergeCell ref="H281:I281"/>
    <mergeCell ref="C282:D282"/>
    <mergeCell ref="F282:G282"/>
    <mergeCell ref="H282:I282"/>
    <mergeCell ref="C283:D283"/>
    <mergeCell ref="F283:G283"/>
    <mergeCell ref="H283:I283"/>
    <mergeCell ref="C284:D284"/>
    <mergeCell ref="F284:G284"/>
    <mergeCell ref="H284:I284"/>
    <mergeCell ref="C285:D285"/>
    <mergeCell ref="F285:G285"/>
    <mergeCell ref="H285:I285"/>
    <mergeCell ref="C286:D286"/>
    <mergeCell ref="F286:G286"/>
    <mergeCell ref="H286:I286"/>
    <mergeCell ref="C287:D287"/>
    <mergeCell ref="F287:G287"/>
    <mergeCell ref="H287:I287"/>
    <mergeCell ref="C288:D288"/>
    <mergeCell ref="F288:G288"/>
    <mergeCell ref="H288:I288"/>
    <mergeCell ref="C289:D289"/>
    <mergeCell ref="F289:G289"/>
    <mergeCell ref="H289:I289"/>
    <mergeCell ref="C290:D290"/>
    <mergeCell ref="F290:G290"/>
    <mergeCell ref="H290:I290"/>
    <mergeCell ref="C291:D291"/>
    <mergeCell ref="F291:G291"/>
    <mergeCell ref="H291:I291"/>
    <mergeCell ref="C292:D292"/>
    <mergeCell ref="F292:G292"/>
    <mergeCell ref="H292:I292"/>
    <mergeCell ref="C293:D293"/>
    <mergeCell ref="F293:G293"/>
    <mergeCell ref="H293:I293"/>
    <mergeCell ref="C294:D294"/>
    <mergeCell ref="F294:G294"/>
    <mergeCell ref="H294:I294"/>
    <mergeCell ref="C295:D295"/>
    <mergeCell ref="F295:G295"/>
    <mergeCell ref="H295:I295"/>
    <mergeCell ref="C296:D296"/>
    <mergeCell ref="F296:G296"/>
    <mergeCell ref="H296:I296"/>
    <mergeCell ref="C297:D297"/>
    <mergeCell ref="F297:G297"/>
    <mergeCell ref="H297:I297"/>
    <mergeCell ref="C298:D298"/>
    <mergeCell ref="F298:G298"/>
    <mergeCell ref="H298:I298"/>
    <mergeCell ref="C299:D299"/>
    <mergeCell ref="F299:G299"/>
    <mergeCell ref="H299:I299"/>
    <mergeCell ref="C300:D300"/>
    <mergeCell ref="F300:G300"/>
    <mergeCell ref="H300:I300"/>
    <mergeCell ref="C301:D301"/>
    <mergeCell ref="F301:G301"/>
    <mergeCell ref="H301:I301"/>
    <mergeCell ref="B302:G302"/>
    <mergeCell ref="B306:C306"/>
    <mergeCell ref="D306:E306"/>
    <mergeCell ref="B307:C307"/>
    <mergeCell ref="D307:F307"/>
    <mergeCell ref="B308:C308"/>
    <mergeCell ref="D308:F308"/>
    <mergeCell ref="A314:I314"/>
    <mergeCell ref="A315:I315"/>
    <mergeCell ref="A316:B316"/>
    <mergeCell ref="C316:D316"/>
    <mergeCell ref="F316:G316"/>
    <mergeCell ref="H316:I316"/>
    <mergeCell ref="C317:D317"/>
    <mergeCell ref="F317:G317"/>
    <mergeCell ref="H317:I317"/>
    <mergeCell ref="C318:D318"/>
    <mergeCell ref="F318:G318"/>
    <mergeCell ref="H318:I318"/>
    <mergeCell ref="C319:D319"/>
    <mergeCell ref="F319:G319"/>
    <mergeCell ref="H319:I319"/>
    <mergeCell ref="C320:D320"/>
    <mergeCell ref="F320:G320"/>
    <mergeCell ref="H320:I320"/>
    <mergeCell ref="C321:D321"/>
    <mergeCell ref="F321:G321"/>
    <mergeCell ref="H321:I321"/>
    <mergeCell ref="C322:D322"/>
    <mergeCell ref="F322:G322"/>
    <mergeCell ref="H322:I322"/>
    <mergeCell ref="C323:D323"/>
    <mergeCell ref="F323:G323"/>
    <mergeCell ref="H323:I323"/>
    <mergeCell ref="C324:D324"/>
    <mergeCell ref="F324:G324"/>
    <mergeCell ref="H324:I324"/>
    <mergeCell ref="C325:D325"/>
    <mergeCell ref="F325:G325"/>
    <mergeCell ref="H325:I325"/>
    <mergeCell ref="C326:D326"/>
    <mergeCell ref="F326:G326"/>
    <mergeCell ref="H326:I326"/>
    <mergeCell ref="C327:D327"/>
    <mergeCell ref="F327:G327"/>
    <mergeCell ref="H327:I327"/>
    <mergeCell ref="C328:D328"/>
    <mergeCell ref="F328:G328"/>
    <mergeCell ref="H328:I328"/>
    <mergeCell ref="C329:D329"/>
    <mergeCell ref="F329:G329"/>
    <mergeCell ref="H329:I329"/>
    <mergeCell ref="C330:D330"/>
    <mergeCell ref="F330:G330"/>
    <mergeCell ref="H330:I330"/>
    <mergeCell ref="C331:D331"/>
    <mergeCell ref="F331:G331"/>
    <mergeCell ref="H331:I331"/>
    <mergeCell ref="C332:D332"/>
    <mergeCell ref="F332:G332"/>
    <mergeCell ref="H332:I332"/>
    <mergeCell ref="C333:D333"/>
    <mergeCell ref="F333:G333"/>
    <mergeCell ref="H333:I333"/>
    <mergeCell ref="C334:D334"/>
    <mergeCell ref="F334:G334"/>
    <mergeCell ref="H334:I334"/>
    <mergeCell ref="C335:D335"/>
    <mergeCell ref="F335:G335"/>
    <mergeCell ref="H335:I335"/>
    <mergeCell ref="C336:D336"/>
    <mergeCell ref="F336:G336"/>
    <mergeCell ref="H336:I336"/>
    <mergeCell ref="C337:D337"/>
    <mergeCell ref="F337:G337"/>
    <mergeCell ref="H337:I337"/>
    <mergeCell ref="C338:D338"/>
    <mergeCell ref="F338:G338"/>
    <mergeCell ref="H338:I338"/>
    <mergeCell ref="C339:D339"/>
    <mergeCell ref="F339:G339"/>
    <mergeCell ref="H339:I339"/>
    <mergeCell ref="F340:J340"/>
    <mergeCell ref="B344:C344"/>
    <mergeCell ref="D344:E344"/>
    <mergeCell ref="B345:C345"/>
    <mergeCell ref="D345:F345"/>
    <mergeCell ref="B346:C346"/>
    <mergeCell ref="D346:F346"/>
    <mergeCell ref="A348:I348"/>
    <mergeCell ref="A349:I349"/>
    <mergeCell ref="A350:B350"/>
    <mergeCell ref="C350:D350"/>
    <mergeCell ref="F350:G350"/>
    <mergeCell ref="H350:I350"/>
    <mergeCell ref="C351:D351"/>
    <mergeCell ref="F351:G351"/>
    <mergeCell ref="H351:I351"/>
    <mergeCell ref="C352:D352"/>
    <mergeCell ref="F352:G352"/>
    <mergeCell ref="H352:I352"/>
    <mergeCell ref="C353:D353"/>
    <mergeCell ref="F353:G353"/>
    <mergeCell ref="H353:I353"/>
    <mergeCell ref="C354:D354"/>
    <mergeCell ref="F354:G354"/>
    <mergeCell ref="H354:I354"/>
    <mergeCell ref="C355:D355"/>
    <mergeCell ref="F355:G355"/>
    <mergeCell ref="H355:I355"/>
    <mergeCell ref="C356:D356"/>
    <mergeCell ref="F356:G356"/>
    <mergeCell ref="H356:I356"/>
    <mergeCell ref="C357:D357"/>
    <mergeCell ref="F357:G357"/>
    <mergeCell ref="H357:I357"/>
    <mergeCell ref="C358:D358"/>
    <mergeCell ref="F358:G358"/>
    <mergeCell ref="H358:I358"/>
    <mergeCell ref="C359:D359"/>
    <mergeCell ref="F359:G359"/>
    <mergeCell ref="H359:I359"/>
    <mergeCell ref="C360:D360"/>
    <mergeCell ref="F360:G360"/>
    <mergeCell ref="H360:I360"/>
    <mergeCell ref="C361:D361"/>
    <mergeCell ref="F361:G361"/>
    <mergeCell ref="H361:I361"/>
    <mergeCell ref="C362:D362"/>
    <mergeCell ref="F362:G362"/>
    <mergeCell ref="H362:I362"/>
    <mergeCell ref="C363:D363"/>
    <mergeCell ref="F363:G363"/>
    <mergeCell ref="H363:I363"/>
    <mergeCell ref="C364:D364"/>
    <mergeCell ref="F364:G364"/>
    <mergeCell ref="H364:I364"/>
    <mergeCell ref="C365:D365"/>
    <mergeCell ref="F365:G365"/>
    <mergeCell ref="H365:I365"/>
    <mergeCell ref="C366:D366"/>
    <mergeCell ref="F366:G366"/>
    <mergeCell ref="H366:I366"/>
    <mergeCell ref="C367:D367"/>
    <mergeCell ref="F367:G367"/>
    <mergeCell ref="H367:I367"/>
    <mergeCell ref="C368:D368"/>
    <mergeCell ref="F368:G368"/>
    <mergeCell ref="H368:I368"/>
    <mergeCell ref="C369:D369"/>
    <mergeCell ref="F369:G369"/>
    <mergeCell ref="H369:I369"/>
    <mergeCell ref="C370:D370"/>
    <mergeCell ref="F370:G370"/>
    <mergeCell ref="H370:I370"/>
    <mergeCell ref="C371:D371"/>
    <mergeCell ref="F371:G371"/>
    <mergeCell ref="H371:I371"/>
    <mergeCell ref="C372:D372"/>
    <mergeCell ref="F372:G372"/>
    <mergeCell ref="H372:I372"/>
    <mergeCell ref="C373:D373"/>
    <mergeCell ref="F373:G373"/>
    <mergeCell ref="H373:I373"/>
    <mergeCell ref="C374:D374"/>
    <mergeCell ref="F374:G374"/>
    <mergeCell ref="H374:I374"/>
    <mergeCell ref="C375:D375"/>
    <mergeCell ref="F375:G375"/>
    <mergeCell ref="H375:I375"/>
    <mergeCell ref="C376:D376"/>
    <mergeCell ref="F376:G376"/>
    <mergeCell ref="H376:I376"/>
    <mergeCell ref="C377:D377"/>
    <mergeCell ref="F377:G377"/>
    <mergeCell ref="H377:I377"/>
    <mergeCell ref="C378:D378"/>
    <mergeCell ref="F378:G378"/>
    <mergeCell ref="H378:I378"/>
    <mergeCell ref="C379:D379"/>
    <mergeCell ref="F379:G379"/>
    <mergeCell ref="H379:I379"/>
    <mergeCell ref="C380:D380"/>
    <mergeCell ref="F380:G380"/>
    <mergeCell ref="H380:I380"/>
    <mergeCell ref="F381:J381"/>
    <mergeCell ref="A390:I390"/>
    <mergeCell ref="A391:I391"/>
    <mergeCell ref="A392:B392"/>
    <mergeCell ref="C392:D392"/>
    <mergeCell ref="F392:G392"/>
    <mergeCell ref="H392:I392"/>
    <mergeCell ref="C393:D393"/>
    <mergeCell ref="F393:G393"/>
    <mergeCell ref="H393:I393"/>
    <mergeCell ref="C394:D394"/>
    <mergeCell ref="F394:G394"/>
    <mergeCell ref="H394:I394"/>
    <mergeCell ref="C395:D395"/>
    <mergeCell ref="F395:G395"/>
    <mergeCell ref="H395:I395"/>
    <mergeCell ref="C396:D396"/>
    <mergeCell ref="F396:G396"/>
    <mergeCell ref="H396:I396"/>
    <mergeCell ref="C397:D397"/>
    <mergeCell ref="F397:G397"/>
    <mergeCell ref="H397:I397"/>
    <mergeCell ref="C398:D398"/>
    <mergeCell ref="F398:G398"/>
    <mergeCell ref="H398:I398"/>
    <mergeCell ref="C399:D399"/>
    <mergeCell ref="F399:G399"/>
    <mergeCell ref="H399:I399"/>
    <mergeCell ref="C400:D400"/>
    <mergeCell ref="F400:G400"/>
    <mergeCell ref="H400:I400"/>
    <mergeCell ref="C401:D401"/>
    <mergeCell ref="F401:G401"/>
    <mergeCell ref="H401:I401"/>
    <mergeCell ref="C402:D402"/>
    <mergeCell ref="F402:G402"/>
    <mergeCell ref="H402:I402"/>
    <mergeCell ref="C403:D403"/>
    <mergeCell ref="F403:G403"/>
    <mergeCell ref="H403:I403"/>
    <mergeCell ref="C404:D404"/>
    <mergeCell ref="F404:G404"/>
    <mergeCell ref="H404:I404"/>
    <mergeCell ref="C405:D405"/>
    <mergeCell ref="F405:G405"/>
    <mergeCell ref="H405:I405"/>
    <mergeCell ref="C406:D406"/>
    <mergeCell ref="F406:G406"/>
    <mergeCell ref="H406:I406"/>
    <mergeCell ref="C407:D407"/>
    <mergeCell ref="F407:G407"/>
    <mergeCell ref="H407:I407"/>
    <mergeCell ref="C408:D408"/>
    <mergeCell ref="F408:G408"/>
    <mergeCell ref="H408:I408"/>
    <mergeCell ref="C409:D409"/>
    <mergeCell ref="F409:G409"/>
    <mergeCell ref="H409:I409"/>
    <mergeCell ref="C410:D410"/>
    <mergeCell ref="F410:G410"/>
    <mergeCell ref="H410:I410"/>
    <mergeCell ref="C411:D411"/>
    <mergeCell ref="F411:G411"/>
    <mergeCell ref="H411:I411"/>
    <mergeCell ref="C412:D412"/>
    <mergeCell ref="F412:G412"/>
    <mergeCell ref="H412:I412"/>
    <mergeCell ref="C413:D413"/>
    <mergeCell ref="F413:G413"/>
    <mergeCell ref="H413:I413"/>
    <mergeCell ref="C414:D414"/>
    <mergeCell ref="F414:G414"/>
    <mergeCell ref="H414:I414"/>
    <mergeCell ref="C415:D415"/>
    <mergeCell ref="F415:G415"/>
    <mergeCell ref="H415:I415"/>
    <mergeCell ref="C416:D416"/>
    <mergeCell ref="F416:G416"/>
    <mergeCell ref="H416:I416"/>
    <mergeCell ref="C417:D417"/>
    <mergeCell ref="F417:G417"/>
    <mergeCell ref="H417:I417"/>
    <mergeCell ref="C418:D418"/>
    <mergeCell ref="F418:G418"/>
    <mergeCell ref="H418:I418"/>
    <mergeCell ref="C419:D419"/>
    <mergeCell ref="F419:G419"/>
    <mergeCell ref="H419:I419"/>
    <mergeCell ref="C420:D420"/>
    <mergeCell ref="F420:G420"/>
    <mergeCell ref="H420:I420"/>
    <mergeCell ref="C421:D421"/>
    <mergeCell ref="F421:G421"/>
    <mergeCell ref="H421:I421"/>
    <mergeCell ref="C422:D422"/>
    <mergeCell ref="F422:G422"/>
    <mergeCell ref="H422:I422"/>
    <mergeCell ref="B423:G423"/>
    <mergeCell ref="D427:F427"/>
    <mergeCell ref="B428:C428"/>
    <mergeCell ref="D428:F428"/>
    <mergeCell ref="A430:I430"/>
    <mergeCell ref="A431:I431"/>
    <mergeCell ref="A432:B432"/>
    <mergeCell ref="C432:D432"/>
    <mergeCell ref="F432:G432"/>
    <mergeCell ref="H432:I432"/>
    <mergeCell ref="C433:D433"/>
    <mergeCell ref="F433:G433"/>
    <mergeCell ref="H433:I433"/>
    <mergeCell ref="C434:D434"/>
    <mergeCell ref="F434:G434"/>
    <mergeCell ref="H434:I434"/>
    <mergeCell ref="C435:D435"/>
    <mergeCell ref="F435:G435"/>
    <mergeCell ref="H435:I435"/>
    <mergeCell ref="C436:D436"/>
    <mergeCell ref="F436:G436"/>
    <mergeCell ref="H436:I436"/>
    <mergeCell ref="C437:D437"/>
    <mergeCell ref="F437:G437"/>
    <mergeCell ref="H437:I437"/>
    <mergeCell ref="C438:D438"/>
    <mergeCell ref="F438:G438"/>
    <mergeCell ref="H438:I438"/>
    <mergeCell ref="C439:D439"/>
    <mergeCell ref="F439:G439"/>
    <mergeCell ref="H439:I439"/>
    <mergeCell ref="C440:D440"/>
    <mergeCell ref="F440:G440"/>
    <mergeCell ref="H440:I440"/>
    <mergeCell ref="C441:D441"/>
    <mergeCell ref="F441:G441"/>
    <mergeCell ref="H441:I441"/>
    <mergeCell ref="C442:D442"/>
    <mergeCell ref="F442:G442"/>
    <mergeCell ref="H442:I442"/>
    <mergeCell ref="C443:D443"/>
    <mergeCell ref="F443:G443"/>
    <mergeCell ref="H443:I443"/>
    <mergeCell ref="C444:D444"/>
    <mergeCell ref="F444:G444"/>
    <mergeCell ref="H444:I444"/>
    <mergeCell ref="C445:D445"/>
    <mergeCell ref="F445:G445"/>
    <mergeCell ref="H445:I445"/>
    <mergeCell ref="C446:D446"/>
    <mergeCell ref="F446:G446"/>
    <mergeCell ref="H446:I446"/>
    <mergeCell ref="C447:D447"/>
    <mergeCell ref="F447:G447"/>
    <mergeCell ref="H447:I447"/>
    <mergeCell ref="C448:D448"/>
    <mergeCell ref="F448:G448"/>
    <mergeCell ref="H448:I448"/>
    <mergeCell ref="C449:D449"/>
    <mergeCell ref="F449:G449"/>
    <mergeCell ref="H449:I449"/>
    <mergeCell ref="C450:D450"/>
    <mergeCell ref="F450:G450"/>
    <mergeCell ref="H450:I450"/>
    <mergeCell ref="C451:D451"/>
    <mergeCell ref="F451:G451"/>
    <mergeCell ref="H451:I451"/>
    <mergeCell ref="C452:D452"/>
    <mergeCell ref="F452:G452"/>
    <mergeCell ref="H452:I452"/>
    <mergeCell ref="C453:D453"/>
    <mergeCell ref="F453:G453"/>
    <mergeCell ref="H453:I453"/>
    <mergeCell ref="C454:D454"/>
    <mergeCell ref="F454:G454"/>
    <mergeCell ref="H454:I454"/>
    <mergeCell ref="C455:D455"/>
    <mergeCell ref="F455:G455"/>
    <mergeCell ref="H455:I455"/>
    <mergeCell ref="C456:D456"/>
    <mergeCell ref="F456:G456"/>
    <mergeCell ref="H456:I456"/>
    <mergeCell ref="C457:D457"/>
    <mergeCell ref="F457:G457"/>
    <mergeCell ref="H457:I457"/>
    <mergeCell ref="C458:D458"/>
    <mergeCell ref="F458:G458"/>
    <mergeCell ref="H458:I458"/>
    <mergeCell ref="C459:D459"/>
    <mergeCell ref="F459:G459"/>
    <mergeCell ref="H459:I459"/>
    <mergeCell ref="C460:D460"/>
    <mergeCell ref="F460:G460"/>
    <mergeCell ref="H460:I460"/>
    <mergeCell ref="C461:D461"/>
    <mergeCell ref="F461:G461"/>
    <mergeCell ref="H461:I461"/>
    <mergeCell ref="C462:D462"/>
    <mergeCell ref="F462:G462"/>
    <mergeCell ref="H462:I462"/>
    <mergeCell ref="B463:G463"/>
    <mergeCell ref="B464:C464"/>
    <mergeCell ref="D464:E464"/>
    <mergeCell ref="B468:C468"/>
    <mergeCell ref="D468:F468"/>
    <mergeCell ref="B469:C469"/>
    <mergeCell ref="D469:F469"/>
    <mergeCell ref="A478:I478"/>
    <mergeCell ref="A479:I479"/>
    <mergeCell ref="A480:B480"/>
    <mergeCell ref="C480:D480"/>
    <mergeCell ref="F480:G480"/>
    <mergeCell ref="H480:I480"/>
    <mergeCell ref="C481:D481"/>
    <mergeCell ref="F481:G481"/>
    <mergeCell ref="H481:I481"/>
    <mergeCell ref="C482:D482"/>
    <mergeCell ref="F482:G482"/>
    <mergeCell ref="H482:I482"/>
    <mergeCell ref="C483:D483"/>
    <mergeCell ref="F483:G483"/>
    <mergeCell ref="H483:I483"/>
    <mergeCell ref="C484:D484"/>
    <mergeCell ref="F484:G484"/>
    <mergeCell ref="H484:I484"/>
    <mergeCell ref="C485:D485"/>
    <mergeCell ref="F485:G485"/>
    <mergeCell ref="H485:I485"/>
    <mergeCell ref="C486:D486"/>
    <mergeCell ref="F486:G486"/>
    <mergeCell ref="H486:I486"/>
    <mergeCell ref="C487:D487"/>
    <mergeCell ref="F487:G487"/>
    <mergeCell ref="H487:I487"/>
    <mergeCell ref="C488:D488"/>
    <mergeCell ref="F488:G488"/>
    <mergeCell ref="H488:I488"/>
    <mergeCell ref="C489:D489"/>
    <mergeCell ref="F489:G489"/>
    <mergeCell ref="H489:I489"/>
    <mergeCell ref="C490:D490"/>
    <mergeCell ref="F490:G490"/>
    <mergeCell ref="H490:I490"/>
    <mergeCell ref="C491:D491"/>
    <mergeCell ref="F491:G491"/>
    <mergeCell ref="H491:I491"/>
    <mergeCell ref="C492:D492"/>
    <mergeCell ref="F492:G492"/>
    <mergeCell ref="H492:I492"/>
    <mergeCell ref="C493:D493"/>
    <mergeCell ref="F493:G493"/>
    <mergeCell ref="H493:I493"/>
    <mergeCell ref="C494:D494"/>
    <mergeCell ref="F494:G494"/>
    <mergeCell ref="H494:I494"/>
    <mergeCell ref="C495:D495"/>
    <mergeCell ref="F495:G495"/>
    <mergeCell ref="H495:I495"/>
    <mergeCell ref="C496:D496"/>
    <mergeCell ref="F496:G496"/>
    <mergeCell ref="H496:I496"/>
    <mergeCell ref="D500:F500"/>
    <mergeCell ref="B501:C501"/>
    <mergeCell ref="D501:F501"/>
    <mergeCell ref="A503:I503"/>
    <mergeCell ref="A504:I504"/>
    <mergeCell ref="A505:B505"/>
    <mergeCell ref="C505:D505"/>
    <mergeCell ref="F505:G505"/>
    <mergeCell ref="H505:I505"/>
    <mergeCell ref="C506:D506"/>
    <mergeCell ref="F506:G506"/>
    <mergeCell ref="H506:I506"/>
    <mergeCell ref="C507:D507"/>
    <mergeCell ref="F507:G507"/>
    <mergeCell ref="H507:I507"/>
    <mergeCell ref="C508:D508"/>
    <mergeCell ref="F508:G508"/>
    <mergeCell ref="H508:I508"/>
    <mergeCell ref="C509:D509"/>
    <mergeCell ref="F509:G509"/>
    <mergeCell ref="H509:I509"/>
    <mergeCell ref="C510:D510"/>
    <mergeCell ref="F510:G510"/>
    <mergeCell ref="H510:I510"/>
    <mergeCell ref="C511:D511"/>
    <mergeCell ref="F511:G511"/>
    <mergeCell ref="H511:I511"/>
    <mergeCell ref="C512:D512"/>
    <mergeCell ref="F512:G512"/>
    <mergeCell ref="H512:I512"/>
    <mergeCell ref="C513:D513"/>
    <mergeCell ref="F513:G513"/>
    <mergeCell ref="H513:I513"/>
    <mergeCell ref="C514:D514"/>
    <mergeCell ref="F514:G514"/>
    <mergeCell ref="H514:I514"/>
    <mergeCell ref="C515:D515"/>
    <mergeCell ref="F515:G515"/>
    <mergeCell ref="H515:I515"/>
    <mergeCell ref="C516:D516"/>
    <mergeCell ref="F516:G516"/>
    <mergeCell ref="H516:I516"/>
    <mergeCell ref="C517:D517"/>
    <mergeCell ref="F517:G517"/>
    <mergeCell ref="H517:I517"/>
    <mergeCell ref="C518:D518"/>
    <mergeCell ref="F518:G518"/>
    <mergeCell ref="H518:I518"/>
    <mergeCell ref="C519:D519"/>
    <mergeCell ref="F519:G519"/>
    <mergeCell ref="H519:I519"/>
    <mergeCell ref="C520:D520"/>
    <mergeCell ref="F520:G520"/>
    <mergeCell ref="H520:I520"/>
    <mergeCell ref="C521:D521"/>
    <mergeCell ref="F521:G521"/>
    <mergeCell ref="H521:I521"/>
    <mergeCell ref="B522:G522"/>
    <mergeCell ref="D525:F525"/>
    <mergeCell ref="B526:C526"/>
    <mergeCell ref="D526:F526"/>
    <mergeCell ref="A531:I531"/>
    <mergeCell ref="A532:I532"/>
    <mergeCell ref="A533:B533"/>
    <mergeCell ref="C533:D533"/>
    <mergeCell ref="F533:G533"/>
    <mergeCell ref="H533:I533"/>
    <mergeCell ref="C534:D534"/>
    <mergeCell ref="F534:G534"/>
    <mergeCell ref="H534:I534"/>
    <mergeCell ref="C535:D535"/>
    <mergeCell ref="F535:G535"/>
    <mergeCell ref="H535:I535"/>
    <mergeCell ref="C536:D536"/>
    <mergeCell ref="F536:G536"/>
    <mergeCell ref="H536:I536"/>
    <mergeCell ref="C537:D537"/>
    <mergeCell ref="F537:G537"/>
    <mergeCell ref="H537:I537"/>
    <mergeCell ref="C538:D538"/>
    <mergeCell ref="F538:G538"/>
    <mergeCell ref="H538:I538"/>
    <mergeCell ref="C539:D539"/>
    <mergeCell ref="F539:G539"/>
    <mergeCell ref="H539:I539"/>
    <mergeCell ref="C540:D540"/>
    <mergeCell ref="F540:G540"/>
    <mergeCell ref="H540:I540"/>
    <mergeCell ref="C541:D541"/>
    <mergeCell ref="F541:G541"/>
    <mergeCell ref="H541:I541"/>
    <mergeCell ref="C542:D542"/>
    <mergeCell ref="F542:G542"/>
    <mergeCell ref="H542:I542"/>
    <mergeCell ref="C543:D543"/>
    <mergeCell ref="F543:G543"/>
    <mergeCell ref="H543:I543"/>
    <mergeCell ref="C544:D544"/>
    <mergeCell ref="F544:G544"/>
    <mergeCell ref="H544:I544"/>
    <mergeCell ref="C545:D545"/>
    <mergeCell ref="F545:G545"/>
    <mergeCell ref="H545:I545"/>
    <mergeCell ref="C546:D546"/>
    <mergeCell ref="F546:G546"/>
    <mergeCell ref="H546:I546"/>
    <mergeCell ref="C547:D547"/>
    <mergeCell ref="F547:G547"/>
    <mergeCell ref="H547:I547"/>
    <mergeCell ref="C548:D548"/>
    <mergeCell ref="F548:G548"/>
    <mergeCell ref="H548:I548"/>
    <mergeCell ref="C549:D549"/>
    <mergeCell ref="F549:G549"/>
    <mergeCell ref="H549:I549"/>
    <mergeCell ref="B550:G550"/>
    <mergeCell ref="B554:C554"/>
    <mergeCell ref="D554:F554"/>
    <mergeCell ref="B555:C555"/>
    <mergeCell ref="D555:F555"/>
    <mergeCell ref="A558:I558"/>
    <mergeCell ref="A559:I559"/>
    <mergeCell ref="A560:B560"/>
    <mergeCell ref="C560:D560"/>
    <mergeCell ref="F560:G560"/>
    <mergeCell ref="H560:I560"/>
    <mergeCell ref="C561:D561"/>
    <mergeCell ref="F561:G561"/>
    <mergeCell ref="H561:I561"/>
    <mergeCell ref="C562:D562"/>
    <mergeCell ref="F562:G562"/>
    <mergeCell ref="H562:I562"/>
    <mergeCell ref="C563:D563"/>
    <mergeCell ref="F563:G563"/>
    <mergeCell ref="H563:I563"/>
    <mergeCell ref="C564:D564"/>
    <mergeCell ref="F564:G564"/>
    <mergeCell ref="H564:I564"/>
    <mergeCell ref="C565:D565"/>
    <mergeCell ref="F565:G565"/>
    <mergeCell ref="H565:I565"/>
    <mergeCell ref="C566:D566"/>
    <mergeCell ref="F566:G566"/>
    <mergeCell ref="H566:I566"/>
    <mergeCell ref="C567:D567"/>
    <mergeCell ref="F567:G567"/>
    <mergeCell ref="H567:I567"/>
    <mergeCell ref="C568:D568"/>
    <mergeCell ref="F568:G568"/>
    <mergeCell ref="H568:I568"/>
    <mergeCell ref="C569:D569"/>
    <mergeCell ref="F569:G569"/>
    <mergeCell ref="H569:I569"/>
    <mergeCell ref="C570:D570"/>
    <mergeCell ref="F570:G570"/>
    <mergeCell ref="H570:I570"/>
    <mergeCell ref="C571:D571"/>
    <mergeCell ref="F571:G571"/>
    <mergeCell ref="H571:I571"/>
    <mergeCell ref="C572:D572"/>
    <mergeCell ref="F572:G572"/>
    <mergeCell ref="H572:I572"/>
    <mergeCell ref="C573:D573"/>
    <mergeCell ref="F573:G573"/>
    <mergeCell ref="H573:I573"/>
    <mergeCell ref="C574:D574"/>
    <mergeCell ref="F574:G574"/>
    <mergeCell ref="H574:I574"/>
    <mergeCell ref="C575:D575"/>
    <mergeCell ref="F575:G575"/>
    <mergeCell ref="H575:I575"/>
    <mergeCell ref="C576:D576"/>
    <mergeCell ref="F576:G576"/>
    <mergeCell ref="H576:I576"/>
    <mergeCell ref="C577:D577"/>
    <mergeCell ref="F577:G577"/>
    <mergeCell ref="H577:I577"/>
    <mergeCell ref="C578:D578"/>
    <mergeCell ref="F578:G578"/>
    <mergeCell ref="H578:I578"/>
    <mergeCell ref="C579:D579"/>
    <mergeCell ref="F579:G579"/>
    <mergeCell ref="H579:I579"/>
    <mergeCell ref="C580:D580"/>
    <mergeCell ref="F580:G580"/>
    <mergeCell ref="H580:I580"/>
    <mergeCell ref="C581:D581"/>
    <mergeCell ref="F581:G581"/>
    <mergeCell ref="H581:I581"/>
    <mergeCell ref="C582:D582"/>
    <mergeCell ref="F582:G582"/>
    <mergeCell ref="H582:I582"/>
    <mergeCell ref="C583:D583"/>
    <mergeCell ref="F583:G583"/>
    <mergeCell ref="H583:I583"/>
    <mergeCell ref="C584:D584"/>
    <mergeCell ref="F584:G584"/>
    <mergeCell ref="H584:I584"/>
    <mergeCell ref="B585:G585"/>
    <mergeCell ref="B586:C586"/>
    <mergeCell ref="D586:E586"/>
    <mergeCell ref="B590:C590"/>
    <mergeCell ref="D591:F591"/>
    <mergeCell ref="D592:F592"/>
    <mergeCell ref="A595:I595"/>
    <mergeCell ref="A596:I596"/>
    <mergeCell ref="A597:B597"/>
    <mergeCell ref="C597:D597"/>
    <mergeCell ref="F597:G597"/>
    <mergeCell ref="H597:I597"/>
    <mergeCell ref="C598:D598"/>
    <mergeCell ref="F598:G598"/>
    <mergeCell ref="H598:I598"/>
    <mergeCell ref="C599:D599"/>
    <mergeCell ref="F599:G599"/>
    <mergeCell ref="H599:I599"/>
    <mergeCell ref="C600:D600"/>
    <mergeCell ref="F600:G600"/>
    <mergeCell ref="H600:I600"/>
    <mergeCell ref="C601:D601"/>
    <mergeCell ref="F601:G601"/>
    <mergeCell ref="H601:I601"/>
    <mergeCell ref="C602:D602"/>
    <mergeCell ref="F602:G602"/>
    <mergeCell ref="H602:I602"/>
    <mergeCell ref="C603:D603"/>
    <mergeCell ref="F603:G603"/>
    <mergeCell ref="H603:I603"/>
    <mergeCell ref="C604:D604"/>
    <mergeCell ref="F604:G604"/>
    <mergeCell ref="H604:I604"/>
    <mergeCell ref="C605:D605"/>
    <mergeCell ref="F605:G605"/>
    <mergeCell ref="H605:I605"/>
    <mergeCell ref="C606:D606"/>
    <mergeCell ref="F606:G606"/>
    <mergeCell ref="H606:I606"/>
    <mergeCell ref="C607:D607"/>
    <mergeCell ref="F607:G607"/>
    <mergeCell ref="H607:I607"/>
    <mergeCell ref="C608:D608"/>
    <mergeCell ref="F608:G608"/>
    <mergeCell ref="H608:I608"/>
    <mergeCell ref="C609:D609"/>
    <mergeCell ref="F609:G609"/>
    <mergeCell ref="H609:I609"/>
    <mergeCell ref="C610:D610"/>
    <mergeCell ref="F610:G610"/>
    <mergeCell ref="H610:I610"/>
    <mergeCell ref="C611:D611"/>
    <mergeCell ref="F611:G611"/>
    <mergeCell ref="H611:I611"/>
    <mergeCell ref="C612:D612"/>
    <mergeCell ref="F612:G612"/>
    <mergeCell ref="H612:I612"/>
    <mergeCell ref="C613:D613"/>
    <mergeCell ref="F613:G613"/>
    <mergeCell ref="H613:I613"/>
    <mergeCell ref="C614:D614"/>
    <mergeCell ref="F614:G614"/>
    <mergeCell ref="H614:I614"/>
    <mergeCell ref="C615:D615"/>
    <mergeCell ref="F615:G615"/>
    <mergeCell ref="H615:I615"/>
    <mergeCell ref="C616:D616"/>
    <mergeCell ref="F616:G616"/>
    <mergeCell ref="H616:I616"/>
    <mergeCell ref="C617:D617"/>
    <mergeCell ref="F617:G617"/>
    <mergeCell ref="H617:I617"/>
    <mergeCell ref="C618:D618"/>
    <mergeCell ref="F618:G618"/>
    <mergeCell ref="H618:I618"/>
    <mergeCell ref="C619:D619"/>
    <mergeCell ref="F619:G619"/>
    <mergeCell ref="H619:I619"/>
    <mergeCell ref="C620:D620"/>
    <mergeCell ref="F620:G620"/>
    <mergeCell ref="H620:I620"/>
    <mergeCell ref="C621:D621"/>
    <mergeCell ref="F621:G621"/>
    <mergeCell ref="H621:I621"/>
    <mergeCell ref="B622:G622"/>
    <mergeCell ref="B623:C623"/>
    <mergeCell ref="D623:E623"/>
    <mergeCell ref="B629:C629"/>
    <mergeCell ref="D629:F629"/>
    <mergeCell ref="D630:F630"/>
    <mergeCell ref="A633:I633"/>
    <mergeCell ref="A634:I634"/>
    <mergeCell ref="A635:B635"/>
    <mergeCell ref="C635:D635"/>
    <mergeCell ref="F635:G635"/>
    <mergeCell ref="H635:I635"/>
    <mergeCell ref="C636:D636"/>
    <mergeCell ref="F636:G636"/>
    <mergeCell ref="H636:I636"/>
    <mergeCell ref="C637:D637"/>
    <mergeCell ref="F637:G637"/>
    <mergeCell ref="H637:I637"/>
    <mergeCell ref="C638:D638"/>
    <mergeCell ref="F638:G638"/>
    <mergeCell ref="H638:I638"/>
    <mergeCell ref="C639:D639"/>
    <mergeCell ref="F639:G639"/>
    <mergeCell ref="H639:I639"/>
    <mergeCell ref="C640:D640"/>
    <mergeCell ref="F640:G640"/>
    <mergeCell ref="H640:I640"/>
    <mergeCell ref="C641:D641"/>
    <mergeCell ref="F641:G641"/>
    <mergeCell ref="H641:I641"/>
    <mergeCell ref="C642:D642"/>
    <mergeCell ref="F642:G642"/>
    <mergeCell ref="H642:I642"/>
    <mergeCell ref="C643:D643"/>
    <mergeCell ref="F643:G643"/>
    <mergeCell ref="H643:I643"/>
    <mergeCell ref="C644:D644"/>
    <mergeCell ref="F644:G644"/>
    <mergeCell ref="H644:I644"/>
    <mergeCell ref="C645:D645"/>
    <mergeCell ref="F645:G645"/>
    <mergeCell ref="H645:I645"/>
    <mergeCell ref="C646:D646"/>
    <mergeCell ref="F646:G646"/>
    <mergeCell ref="H646:I646"/>
    <mergeCell ref="C647:D647"/>
    <mergeCell ref="F647:G647"/>
    <mergeCell ref="H647:I647"/>
    <mergeCell ref="C648:D648"/>
    <mergeCell ref="F648:G648"/>
    <mergeCell ref="H648:I648"/>
    <mergeCell ref="C649:D649"/>
    <mergeCell ref="F649:G649"/>
    <mergeCell ref="H649:I649"/>
    <mergeCell ref="C650:D650"/>
    <mergeCell ref="F650:G650"/>
    <mergeCell ref="H650:I650"/>
    <mergeCell ref="C651:D651"/>
    <mergeCell ref="F651:G651"/>
    <mergeCell ref="H651:I651"/>
    <mergeCell ref="C652:D652"/>
    <mergeCell ref="F652:G652"/>
    <mergeCell ref="H652:I652"/>
    <mergeCell ref="C653:D653"/>
    <mergeCell ref="F653:G653"/>
    <mergeCell ref="H653:I653"/>
    <mergeCell ref="C654:D654"/>
    <mergeCell ref="F654:G654"/>
    <mergeCell ref="H654:I654"/>
    <mergeCell ref="C655:D655"/>
    <mergeCell ref="F655:G655"/>
    <mergeCell ref="H655:I655"/>
    <mergeCell ref="C656:D656"/>
    <mergeCell ref="F656:G656"/>
    <mergeCell ref="H656:I656"/>
    <mergeCell ref="C657:D657"/>
    <mergeCell ref="F657:G657"/>
    <mergeCell ref="H657:I657"/>
    <mergeCell ref="C658:D658"/>
    <mergeCell ref="F658:G658"/>
    <mergeCell ref="H658:I658"/>
    <mergeCell ref="C659:D659"/>
    <mergeCell ref="F659:G659"/>
    <mergeCell ref="H659:I659"/>
    <mergeCell ref="B660:G660"/>
    <mergeCell ref="B666:C666"/>
    <mergeCell ref="D666:F666"/>
    <mergeCell ref="B667:C667"/>
    <mergeCell ref="D667:F667"/>
    <mergeCell ref="A671:I671"/>
    <mergeCell ref="A672:I672"/>
    <mergeCell ref="A673:B673"/>
    <mergeCell ref="C673:D673"/>
    <mergeCell ref="F673:G673"/>
    <mergeCell ref="H673:I673"/>
    <mergeCell ref="C674:D674"/>
    <mergeCell ref="F674:G674"/>
    <mergeCell ref="H674:I674"/>
    <mergeCell ref="C675:D675"/>
    <mergeCell ref="F675:G675"/>
    <mergeCell ref="H675:I675"/>
    <mergeCell ref="C676:D676"/>
    <mergeCell ref="F676:G676"/>
    <mergeCell ref="H676:I676"/>
    <mergeCell ref="C677:D677"/>
    <mergeCell ref="F677:G677"/>
    <mergeCell ref="H677:I677"/>
    <mergeCell ref="C678:D678"/>
    <mergeCell ref="F678:G678"/>
    <mergeCell ref="H678:I678"/>
    <mergeCell ref="C679:D679"/>
    <mergeCell ref="F679:G679"/>
    <mergeCell ref="H679:I679"/>
    <mergeCell ref="C680:D680"/>
    <mergeCell ref="F680:G680"/>
    <mergeCell ref="H680:I680"/>
    <mergeCell ref="C681:D681"/>
    <mergeCell ref="F681:G681"/>
    <mergeCell ref="H681:I681"/>
    <mergeCell ref="C682:D682"/>
    <mergeCell ref="F682:G682"/>
    <mergeCell ref="H682:I682"/>
    <mergeCell ref="C683:D683"/>
    <mergeCell ref="F683:G683"/>
    <mergeCell ref="H683:I683"/>
    <mergeCell ref="C684:D684"/>
    <mergeCell ref="F684:G684"/>
    <mergeCell ref="H684:I684"/>
    <mergeCell ref="C685:D685"/>
    <mergeCell ref="F685:G685"/>
    <mergeCell ref="H685:I685"/>
    <mergeCell ref="C686:D686"/>
    <mergeCell ref="F686:G686"/>
    <mergeCell ref="H686:I686"/>
    <mergeCell ref="C687:D687"/>
    <mergeCell ref="F687:G687"/>
    <mergeCell ref="H687:I687"/>
    <mergeCell ref="C688:D688"/>
    <mergeCell ref="F688:G688"/>
    <mergeCell ref="H688:I688"/>
    <mergeCell ref="B689:G689"/>
    <mergeCell ref="B694:C694"/>
    <mergeCell ref="D694:F694"/>
    <mergeCell ref="D695:F695"/>
    <mergeCell ref="A697:I697"/>
    <mergeCell ref="A698:I698"/>
    <mergeCell ref="A699:B699"/>
    <mergeCell ref="C699:D699"/>
    <mergeCell ref="F699:G699"/>
    <mergeCell ref="H699:I699"/>
    <mergeCell ref="C700:D700"/>
    <mergeCell ref="F700:G700"/>
    <mergeCell ref="H700:I700"/>
    <mergeCell ref="C701:D701"/>
    <mergeCell ref="F701:G701"/>
    <mergeCell ref="H701:I701"/>
    <mergeCell ref="C702:D702"/>
    <mergeCell ref="F702:G702"/>
    <mergeCell ref="H702:I702"/>
    <mergeCell ref="C703:D703"/>
    <mergeCell ref="F703:G703"/>
    <mergeCell ref="H703:I703"/>
    <mergeCell ref="C704:D704"/>
    <mergeCell ref="F704:G704"/>
    <mergeCell ref="H704:I704"/>
    <mergeCell ref="C705:D705"/>
    <mergeCell ref="F705:G705"/>
    <mergeCell ref="H705:I705"/>
    <mergeCell ref="C706:D706"/>
    <mergeCell ref="F706:G706"/>
    <mergeCell ref="H706:I706"/>
    <mergeCell ref="C707:D707"/>
    <mergeCell ref="F707:G707"/>
    <mergeCell ref="H707:I707"/>
    <mergeCell ref="C708:D708"/>
    <mergeCell ref="F708:G708"/>
    <mergeCell ref="H708:I708"/>
    <mergeCell ref="C709:D709"/>
    <mergeCell ref="F709:G709"/>
    <mergeCell ref="H709:I709"/>
    <mergeCell ref="C710:D710"/>
    <mergeCell ref="F710:G710"/>
    <mergeCell ref="H710:I710"/>
    <mergeCell ref="C711:D711"/>
    <mergeCell ref="F711:G711"/>
    <mergeCell ref="H711:I711"/>
    <mergeCell ref="C712:D712"/>
    <mergeCell ref="F712:G712"/>
    <mergeCell ref="H712:I712"/>
    <mergeCell ref="C713:D713"/>
    <mergeCell ref="F713:G713"/>
    <mergeCell ref="H713:I713"/>
    <mergeCell ref="C714:D714"/>
    <mergeCell ref="F714:G714"/>
    <mergeCell ref="H714:I714"/>
    <mergeCell ref="B715:G715"/>
    <mergeCell ref="D716:E716"/>
    <mergeCell ref="B720:C720"/>
    <mergeCell ref="D720:F720"/>
    <mergeCell ref="D721:F721"/>
    <mergeCell ref="A723:I723"/>
    <mergeCell ref="A724:I724"/>
    <mergeCell ref="A725:B725"/>
    <mergeCell ref="C725:D725"/>
    <mergeCell ref="F725:G725"/>
    <mergeCell ref="H725:I725"/>
    <mergeCell ref="C726:D726"/>
    <mergeCell ref="F726:G726"/>
    <mergeCell ref="H726:I726"/>
    <mergeCell ref="C727:D727"/>
    <mergeCell ref="F727:G727"/>
    <mergeCell ref="H727:I727"/>
    <mergeCell ref="C728:D728"/>
    <mergeCell ref="F728:G728"/>
    <mergeCell ref="H728:I728"/>
    <mergeCell ref="C729:D729"/>
    <mergeCell ref="F729:G729"/>
    <mergeCell ref="H729:I729"/>
    <mergeCell ref="C730:D730"/>
    <mergeCell ref="F730:G730"/>
    <mergeCell ref="H730:I730"/>
    <mergeCell ref="C731:D731"/>
    <mergeCell ref="F731:G731"/>
    <mergeCell ref="H731:I731"/>
    <mergeCell ref="C732:D732"/>
    <mergeCell ref="F732:G732"/>
    <mergeCell ref="H732:I732"/>
    <mergeCell ref="C733:D733"/>
    <mergeCell ref="F733:G733"/>
    <mergeCell ref="H733:I733"/>
    <mergeCell ref="C734:D734"/>
    <mergeCell ref="F734:G734"/>
    <mergeCell ref="H734:I734"/>
    <mergeCell ref="C735:D735"/>
    <mergeCell ref="F735:G735"/>
    <mergeCell ref="H735:I735"/>
    <mergeCell ref="C736:D736"/>
    <mergeCell ref="F736:G736"/>
    <mergeCell ref="H736:I736"/>
    <mergeCell ref="C737:D737"/>
    <mergeCell ref="F737:G737"/>
    <mergeCell ref="H737:I737"/>
    <mergeCell ref="C738:D738"/>
    <mergeCell ref="F738:G738"/>
    <mergeCell ref="H738:I738"/>
    <mergeCell ref="C739:D739"/>
    <mergeCell ref="F739:G739"/>
    <mergeCell ref="H739:I739"/>
    <mergeCell ref="C740:D740"/>
    <mergeCell ref="F740:G740"/>
    <mergeCell ref="H740:I740"/>
    <mergeCell ref="B741:G741"/>
    <mergeCell ref="D742:E742"/>
    <mergeCell ref="B745:C745"/>
    <mergeCell ref="B746:C746"/>
    <mergeCell ref="D747:F747"/>
    <mergeCell ref="D748:F748"/>
    <mergeCell ref="A125:A126"/>
    <mergeCell ref="A341:A342"/>
    <mergeCell ref="A385:A386"/>
    <mergeCell ref="F498:F499"/>
    <mergeCell ref="F523:F524"/>
    <mergeCell ref="F551:F552"/>
    <mergeCell ref="G125:G126"/>
    <mergeCell ref="G498:G499"/>
    <mergeCell ref="G523:G524"/>
    <mergeCell ref="G551:G552"/>
    <mergeCell ref="H125:H126"/>
    <mergeCell ref="H498:H499"/>
    <mergeCell ref="H523:H524"/>
    <mergeCell ref="H551:H552"/>
    <mergeCell ref="I125:I126"/>
    <mergeCell ref="I498:I499"/>
    <mergeCell ref="I523:I524"/>
    <mergeCell ref="I551:I552"/>
    <mergeCell ref="J3:J4"/>
    <mergeCell ref="J34:J35"/>
    <mergeCell ref="J65:J66"/>
    <mergeCell ref="J96:J97"/>
    <mergeCell ref="J125:J126"/>
    <mergeCell ref="J129:J130"/>
    <mergeCell ref="J160:J161"/>
    <mergeCell ref="J186:J187"/>
    <mergeCell ref="J214:J215"/>
    <mergeCell ref="J240:J241"/>
    <mergeCell ref="J276:J277"/>
    <mergeCell ref="J314:J315"/>
    <mergeCell ref="J341:J342"/>
    <mergeCell ref="J348:J349"/>
    <mergeCell ref="J385:J386"/>
    <mergeCell ref="J390:J391"/>
    <mergeCell ref="J430:J431"/>
    <mergeCell ref="J478:J479"/>
    <mergeCell ref="J498:J499"/>
    <mergeCell ref="J503:J504"/>
    <mergeCell ref="J523:J524"/>
    <mergeCell ref="J531:J532"/>
    <mergeCell ref="J551:J552"/>
    <mergeCell ref="J558:J559"/>
    <mergeCell ref="J595:J596"/>
    <mergeCell ref="J633:J634"/>
    <mergeCell ref="J671:J672"/>
    <mergeCell ref="J697:J698"/>
    <mergeCell ref="J723:J724"/>
    <mergeCell ref="K314:K315"/>
    <mergeCell ref="K341:K342"/>
    <mergeCell ref="B125:C126"/>
    <mergeCell ref="F341:I342"/>
    <mergeCell ref="F385:I386"/>
  </mergeCells>
  <pageMargins left="0.7" right="0.7" top="0.75" bottom="0.75" header="0.3" footer="0.3"/>
  <pageSetup paperSize="1" scale="72" orientation="portrait"/>
  <headerFooter/>
  <rowBreaks count="11" manualBreakCount="11">
    <brk id="32" max="10" man="1"/>
    <brk id="94" max="16383" man="1"/>
    <brk id="127" max="9" man="1"/>
    <brk id="159" max="16383" man="1"/>
    <brk id="212" max="9" man="1"/>
    <brk id="238" max="16383" man="1"/>
    <brk id="346" max="16383" man="1"/>
    <brk id="445" max="16383" man="1"/>
    <brk id="501" max="9" man="1"/>
    <brk id="555" max="16383" man="1"/>
    <brk id="683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U40"/>
  <sheetViews>
    <sheetView zoomScale="70" zoomScaleNormal="70" zoomScaleSheetLayoutView="160" workbookViewId="0">
      <pane ySplit="3" topLeftCell="A29" activePane="bottomLeft" state="frozen"/>
      <selection/>
      <selection pane="bottomLeft" activeCell="R13" sqref="R13"/>
    </sheetView>
  </sheetViews>
  <sheetFormatPr defaultColWidth="9.14" defaultRowHeight="13"/>
  <cols>
    <col min="1" max="1" width="6.71" style="11" customWidth="1"/>
    <col min="2" max="2" width="8.14" style="11" customWidth="1"/>
    <col min="3" max="3" width="18.94" style="11" customWidth="1"/>
    <col min="4" max="4" width="9.08" style="11" customWidth="1"/>
    <col min="5" max="5" width="7.71" style="11" customWidth="1"/>
    <col min="6" max="6" width="10.42" style="11" customWidth="1"/>
    <col min="7" max="7" width="12.71" style="11" customWidth="1"/>
    <col min="8" max="8" width="6" style="11" customWidth="1"/>
    <col min="9" max="9" width="14.98" style="11" customWidth="1"/>
    <col min="10" max="10" width="6" style="11" customWidth="1"/>
    <col min="11" max="11" width="17.38" style="11" customWidth="1"/>
    <col min="12" max="12" width="6" style="11" customWidth="1"/>
    <col min="13" max="13" width="7.58" style="11" customWidth="1"/>
    <col min="14" max="14" width="6" style="11" customWidth="1"/>
    <col min="15" max="15" width="7.58" style="11" customWidth="1"/>
    <col min="16" max="16" width="9.71" style="11" customWidth="1"/>
    <col min="17" max="17" width="8.71" style="11" customWidth="1"/>
    <col min="18" max="18" width="9.42" style="11" customWidth="1"/>
    <col min="19" max="19" width="7.71" style="11" customWidth="1"/>
    <col min="20" max="20" width="7" style="11" customWidth="1"/>
    <col min="21" max="21" width="7.29" style="11" customWidth="1"/>
    <col min="22" max="22" width="10" style="11" customWidth="1"/>
    <col min="23" max="16384" width="9.14" style="11"/>
  </cols>
  <sheetData>
    <row r="1" ht="37.5" customHeight="1" spans="1:21">
      <c r="A1" s="13" t="s">
        <v>232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5"/>
      <c r="U1" s="135"/>
    </row>
    <row r="2" ht="20.25" customHeight="1" spans="1:20">
      <c r="A2" s="15" t="s">
        <v>233</v>
      </c>
      <c r="B2" s="15"/>
      <c r="Q2" s="99" t="s">
        <v>49</v>
      </c>
      <c r="R2" s="99"/>
      <c r="S2" s="99"/>
      <c r="T2" s="136"/>
    </row>
    <row r="3" s="1" customFormat="1" ht="87" customHeight="1" spans="1:19">
      <c r="A3" s="16" t="s">
        <v>6</v>
      </c>
      <c r="B3" s="17" t="s">
        <v>7</v>
      </c>
      <c r="C3" s="16" t="s">
        <v>234</v>
      </c>
      <c r="D3" s="16" t="s">
        <v>235</v>
      </c>
      <c r="E3" s="16" t="s">
        <v>236</v>
      </c>
      <c r="F3" s="16" t="s">
        <v>237</v>
      </c>
      <c r="G3" s="16" t="s">
        <v>238</v>
      </c>
      <c r="H3" s="19" t="s">
        <v>239</v>
      </c>
      <c r="I3" s="74"/>
      <c r="J3" s="75" t="s">
        <v>240</v>
      </c>
      <c r="K3" s="75"/>
      <c r="L3" s="75" t="s">
        <v>241</v>
      </c>
      <c r="M3" s="75"/>
      <c r="N3" s="75" t="s">
        <v>242</v>
      </c>
      <c r="O3" s="76"/>
      <c r="P3" s="16" t="s">
        <v>243</v>
      </c>
      <c r="Q3" s="16"/>
      <c r="R3" s="16" t="s">
        <v>244</v>
      </c>
      <c r="S3" s="16"/>
    </row>
    <row r="4" s="1" customFormat="1" ht="54" customHeight="1" spans="1:19">
      <c r="A4" s="16"/>
      <c r="B4" s="17"/>
      <c r="C4" s="16"/>
      <c r="D4" s="16"/>
      <c r="E4" s="16"/>
      <c r="F4" s="16"/>
      <c r="G4" s="16"/>
      <c r="H4" s="20" t="s">
        <v>245</v>
      </c>
      <c r="I4" s="77" t="s">
        <v>246</v>
      </c>
      <c r="J4" s="20" t="s">
        <v>245</v>
      </c>
      <c r="K4" s="77" t="s">
        <v>246</v>
      </c>
      <c r="L4" s="20" t="s">
        <v>245</v>
      </c>
      <c r="M4" s="77" t="s">
        <v>246</v>
      </c>
      <c r="N4" s="20" t="s">
        <v>245</v>
      </c>
      <c r="O4" s="77" t="s">
        <v>246</v>
      </c>
      <c r="P4" s="16" t="s">
        <v>247</v>
      </c>
      <c r="Q4" s="16" t="s">
        <v>248</v>
      </c>
      <c r="R4" s="16" t="s">
        <v>247</v>
      </c>
      <c r="S4" s="16" t="s">
        <v>249</v>
      </c>
    </row>
    <row r="5" s="1" customFormat="1" spans="1:19">
      <c r="A5" s="45">
        <v>1</v>
      </c>
      <c r="B5" s="45">
        <v>2</v>
      </c>
      <c r="C5" s="108">
        <v>3</v>
      </c>
      <c r="D5" s="108">
        <v>4</v>
      </c>
      <c r="E5" s="108">
        <v>5</v>
      </c>
      <c r="F5" s="108">
        <v>6</v>
      </c>
      <c r="G5" s="108">
        <v>7</v>
      </c>
      <c r="H5" s="45">
        <v>8</v>
      </c>
      <c r="I5" s="45">
        <v>9</v>
      </c>
      <c r="J5" s="45">
        <v>10</v>
      </c>
      <c r="K5" s="45">
        <v>11</v>
      </c>
      <c r="L5" s="45">
        <v>12</v>
      </c>
      <c r="M5" s="45">
        <v>13</v>
      </c>
      <c r="N5" s="45">
        <v>14</v>
      </c>
      <c r="O5" s="45">
        <v>15</v>
      </c>
      <c r="P5" s="45">
        <v>16</v>
      </c>
      <c r="Q5" s="45">
        <v>17</v>
      </c>
      <c r="R5" s="45">
        <v>18</v>
      </c>
      <c r="S5" s="45">
        <v>19</v>
      </c>
    </row>
    <row r="6" ht="30" customHeight="1" spans="1:19">
      <c r="A6" s="109">
        <v>1</v>
      </c>
      <c r="B6" s="109" t="s">
        <v>250</v>
      </c>
      <c r="C6" s="109" t="s">
        <v>251</v>
      </c>
      <c r="D6" s="110" t="s">
        <v>252</v>
      </c>
      <c r="E6" s="109">
        <v>20</v>
      </c>
      <c r="F6" s="109">
        <v>20</v>
      </c>
      <c r="G6" s="109">
        <v>0</v>
      </c>
      <c r="H6" s="109">
        <v>10</v>
      </c>
      <c r="I6" s="127">
        <f t="shared" ref="I6:I28" si="0">H6*100/F6</f>
        <v>50</v>
      </c>
      <c r="J6" s="109">
        <v>7</v>
      </c>
      <c r="K6" s="127">
        <f t="shared" ref="K6:K28" si="1">J6*100/F6</f>
        <v>35</v>
      </c>
      <c r="L6" s="109">
        <v>3</v>
      </c>
      <c r="M6" s="127">
        <f t="shared" ref="M6:M28" si="2">L6*100/F6</f>
        <v>15</v>
      </c>
      <c r="N6" s="109">
        <v>0</v>
      </c>
      <c r="O6" s="109">
        <f t="shared" ref="O6:O28" si="3">N6*100/F6</f>
        <v>0</v>
      </c>
      <c r="P6" s="128">
        <f t="shared" ref="P6:P28" si="4">((H6*5)+(J6*4))/(H6+J6)</f>
        <v>4.58823529411765</v>
      </c>
      <c r="Q6" s="137">
        <f t="shared" ref="Q6:Q28" si="5">(H6+J6)*100/F6</f>
        <v>85</v>
      </c>
      <c r="R6" s="128">
        <f t="shared" ref="R6:R28" si="6">((H6*5)+(J6*4)+(L6*3))/(H6+J6+L6)</f>
        <v>4.35</v>
      </c>
      <c r="S6" s="137">
        <f t="shared" ref="S6:S29" si="7">(H6+J6+L6)*100/F6</f>
        <v>100</v>
      </c>
    </row>
    <row r="7" s="1" customFormat="1" ht="22.5" customHeight="1" spans="1:19">
      <c r="A7" s="109">
        <v>2</v>
      </c>
      <c r="B7" s="111" t="s">
        <v>250</v>
      </c>
      <c r="C7" s="109" t="s">
        <v>100</v>
      </c>
      <c r="D7" s="112" t="s">
        <v>253</v>
      </c>
      <c r="E7" s="113">
        <v>20</v>
      </c>
      <c r="F7" s="109">
        <v>20</v>
      </c>
      <c r="G7" s="109">
        <v>0</v>
      </c>
      <c r="H7" s="109">
        <v>10</v>
      </c>
      <c r="I7" s="127">
        <f t="shared" si="0"/>
        <v>50</v>
      </c>
      <c r="J7" s="109">
        <v>8</v>
      </c>
      <c r="K7" s="127">
        <f t="shared" si="1"/>
        <v>40</v>
      </c>
      <c r="L7" s="109">
        <v>2</v>
      </c>
      <c r="M7" s="127">
        <f t="shared" si="2"/>
        <v>10</v>
      </c>
      <c r="N7" s="109">
        <v>0</v>
      </c>
      <c r="O7" s="109">
        <f t="shared" si="3"/>
        <v>0</v>
      </c>
      <c r="P7" s="128">
        <f t="shared" si="4"/>
        <v>4.55555555555556</v>
      </c>
      <c r="Q7" s="137">
        <f t="shared" si="5"/>
        <v>90</v>
      </c>
      <c r="R7" s="128">
        <f t="shared" si="6"/>
        <v>4.4</v>
      </c>
      <c r="S7" s="137">
        <f t="shared" si="7"/>
        <v>100</v>
      </c>
    </row>
    <row r="8" s="1" customFormat="1" ht="22.5" customHeight="1" spans="1:19">
      <c r="A8" s="109">
        <v>3</v>
      </c>
      <c r="B8" s="111" t="s">
        <v>254</v>
      </c>
      <c r="C8" s="109" t="s">
        <v>100</v>
      </c>
      <c r="D8" s="112" t="s">
        <v>253</v>
      </c>
      <c r="E8" s="113">
        <v>19</v>
      </c>
      <c r="F8" s="109">
        <v>17</v>
      </c>
      <c r="G8" s="109">
        <v>2</v>
      </c>
      <c r="H8" s="109">
        <v>8</v>
      </c>
      <c r="I8" s="127">
        <f t="shared" si="0"/>
        <v>47.0588235294118</v>
      </c>
      <c r="J8" s="109">
        <v>5</v>
      </c>
      <c r="K8" s="127">
        <f t="shared" si="1"/>
        <v>29.4117647058824</v>
      </c>
      <c r="L8" s="109">
        <v>4</v>
      </c>
      <c r="M8" s="127">
        <f t="shared" si="2"/>
        <v>23.5294117647059</v>
      </c>
      <c r="N8" s="109">
        <v>0</v>
      </c>
      <c r="O8" s="109">
        <f t="shared" si="3"/>
        <v>0</v>
      </c>
      <c r="P8" s="128">
        <f t="shared" si="4"/>
        <v>4.61538461538461</v>
      </c>
      <c r="Q8" s="137">
        <f t="shared" si="5"/>
        <v>76.4705882352941</v>
      </c>
      <c r="R8" s="128">
        <f t="shared" si="6"/>
        <v>4.23529411764706</v>
      </c>
      <c r="S8" s="137">
        <f t="shared" si="7"/>
        <v>100</v>
      </c>
    </row>
    <row r="9" s="1" customFormat="1" ht="22.5" customHeight="1" spans="1:19">
      <c r="A9" s="109">
        <v>4</v>
      </c>
      <c r="B9" s="111" t="s">
        <v>254</v>
      </c>
      <c r="C9" s="109" t="s">
        <v>255</v>
      </c>
      <c r="D9" s="114" t="s">
        <v>253</v>
      </c>
      <c r="E9" s="115">
        <v>19</v>
      </c>
      <c r="F9" s="116">
        <v>17</v>
      </c>
      <c r="G9" s="116">
        <v>2</v>
      </c>
      <c r="H9" s="116">
        <v>6</v>
      </c>
      <c r="I9" s="129">
        <f t="shared" si="0"/>
        <v>35.2941176470588</v>
      </c>
      <c r="J9" s="116">
        <v>6</v>
      </c>
      <c r="K9" s="129">
        <f t="shared" si="1"/>
        <v>35.2941176470588</v>
      </c>
      <c r="L9" s="116">
        <v>5</v>
      </c>
      <c r="M9" s="129">
        <f t="shared" si="2"/>
        <v>29.4117647058824</v>
      </c>
      <c r="N9" s="116">
        <v>0</v>
      </c>
      <c r="O9" s="116">
        <f t="shared" si="3"/>
        <v>0</v>
      </c>
      <c r="P9" s="130">
        <f>((H9*5)+(J9*4))/(E9)</f>
        <v>2.84210526315789</v>
      </c>
      <c r="Q9" s="138">
        <f t="shared" si="5"/>
        <v>70.5882352941177</v>
      </c>
      <c r="R9" s="130">
        <f t="shared" si="6"/>
        <v>4.05882352941176</v>
      </c>
      <c r="S9" s="138">
        <f t="shared" si="7"/>
        <v>100</v>
      </c>
    </row>
    <row r="10" s="1" customFormat="1" ht="22.5" customHeight="1" spans="1:19">
      <c r="A10" s="109">
        <v>5</v>
      </c>
      <c r="B10" s="111" t="s">
        <v>254</v>
      </c>
      <c r="C10" s="109" t="s">
        <v>256</v>
      </c>
      <c r="D10" s="112" t="s">
        <v>253</v>
      </c>
      <c r="E10" s="113">
        <v>20</v>
      </c>
      <c r="F10" s="109">
        <v>19</v>
      </c>
      <c r="G10" s="109">
        <v>1</v>
      </c>
      <c r="H10" s="109">
        <v>9</v>
      </c>
      <c r="I10" s="127">
        <f t="shared" si="0"/>
        <v>47.3684210526316</v>
      </c>
      <c r="J10" s="109">
        <v>5</v>
      </c>
      <c r="K10" s="127">
        <f t="shared" si="1"/>
        <v>26.3157894736842</v>
      </c>
      <c r="L10" s="109">
        <v>5</v>
      </c>
      <c r="M10" s="127">
        <f t="shared" si="2"/>
        <v>26.3157894736842</v>
      </c>
      <c r="N10" s="109">
        <v>0</v>
      </c>
      <c r="O10" s="109">
        <f t="shared" si="3"/>
        <v>0</v>
      </c>
      <c r="P10" s="128">
        <f t="shared" si="4"/>
        <v>4.64285714285714</v>
      </c>
      <c r="Q10" s="137">
        <f t="shared" si="5"/>
        <v>73.6842105263158</v>
      </c>
      <c r="R10" s="128">
        <f t="shared" si="6"/>
        <v>4.21052631578947</v>
      </c>
      <c r="S10" s="137">
        <f t="shared" si="7"/>
        <v>100</v>
      </c>
    </row>
    <row r="11" s="1" customFormat="1" ht="22.5" customHeight="1" spans="1:19">
      <c r="A11" s="109">
        <v>6</v>
      </c>
      <c r="B11" s="111" t="s">
        <v>257</v>
      </c>
      <c r="C11" s="109" t="s">
        <v>100</v>
      </c>
      <c r="D11" s="112" t="s">
        <v>253</v>
      </c>
      <c r="E11" s="113">
        <v>14</v>
      </c>
      <c r="F11" s="109">
        <v>14</v>
      </c>
      <c r="G11" s="109">
        <v>0</v>
      </c>
      <c r="H11" s="109">
        <v>5</v>
      </c>
      <c r="I11" s="127">
        <f t="shared" si="0"/>
        <v>35.7142857142857</v>
      </c>
      <c r="J11" s="109">
        <v>7</v>
      </c>
      <c r="K11" s="109">
        <f t="shared" si="1"/>
        <v>50</v>
      </c>
      <c r="L11" s="109">
        <v>2</v>
      </c>
      <c r="M11" s="127">
        <f t="shared" si="2"/>
        <v>14.2857142857143</v>
      </c>
      <c r="N11" s="109">
        <v>0</v>
      </c>
      <c r="O11" s="109">
        <f t="shared" si="3"/>
        <v>0</v>
      </c>
      <c r="P11" s="128">
        <f t="shared" si="4"/>
        <v>4.41666666666667</v>
      </c>
      <c r="Q11" s="137">
        <f t="shared" si="5"/>
        <v>85.7142857142857</v>
      </c>
      <c r="R11" s="128">
        <f t="shared" si="6"/>
        <v>4.21428571428571</v>
      </c>
      <c r="S11" s="137">
        <f t="shared" si="7"/>
        <v>100</v>
      </c>
    </row>
    <row r="12" s="1" customFormat="1" ht="22.5" customHeight="1" spans="1:19">
      <c r="A12" s="109">
        <v>7</v>
      </c>
      <c r="B12" s="111" t="s">
        <v>257</v>
      </c>
      <c r="C12" s="109" t="s">
        <v>255</v>
      </c>
      <c r="D12" s="117" t="s">
        <v>253</v>
      </c>
      <c r="E12" s="113">
        <v>14</v>
      </c>
      <c r="F12" s="109">
        <v>14</v>
      </c>
      <c r="G12" s="109">
        <v>0</v>
      </c>
      <c r="H12" s="109">
        <v>3</v>
      </c>
      <c r="I12" s="127">
        <f t="shared" si="0"/>
        <v>21.4285714285714</v>
      </c>
      <c r="J12" s="109">
        <v>5</v>
      </c>
      <c r="K12" s="127">
        <f t="shared" si="1"/>
        <v>35.7142857142857</v>
      </c>
      <c r="L12" s="109">
        <v>6</v>
      </c>
      <c r="M12" s="127">
        <f t="shared" si="2"/>
        <v>42.8571428571429</v>
      </c>
      <c r="N12" s="109">
        <v>0</v>
      </c>
      <c r="O12" s="109">
        <f t="shared" si="3"/>
        <v>0</v>
      </c>
      <c r="P12" s="128">
        <f t="shared" si="4"/>
        <v>4.375</v>
      </c>
      <c r="Q12" s="137">
        <f t="shared" si="5"/>
        <v>57.1428571428571</v>
      </c>
      <c r="R12" s="128">
        <f t="shared" si="6"/>
        <v>3.78571428571429</v>
      </c>
      <c r="S12" s="137">
        <f t="shared" si="7"/>
        <v>100</v>
      </c>
    </row>
    <row r="13" s="1" customFormat="1" ht="22.5" customHeight="1" spans="1:19">
      <c r="A13" s="109">
        <v>8</v>
      </c>
      <c r="B13" s="111" t="s">
        <v>257</v>
      </c>
      <c r="C13" s="109" t="s">
        <v>98</v>
      </c>
      <c r="D13" s="118" t="s">
        <v>253</v>
      </c>
      <c r="E13" s="119">
        <v>14</v>
      </c>
      <c r="F13" s="120">
        <v>14</v>
      </c>
      <c r="G13" s="120">
        <v>0</v>
      </c>
      <c r="H13" s="120">
        <v>3</v>
      </c>
      <c r="I13" s="129">
        <f t="shared" si="0"/>
        <v>21.4285714285714</v>
      </c>
      <c r="J13" s="120">
        <v>7</v>
      </c>
      <c r="K13" s="129">
        <f t="shared" si="1"/>
        <v>50</v>
      </c>
      <c r="L13" s="120">
        <v>4</v>
      </c>
      <c r="M13" s="129">
        <f t="shared" si="2"/>
        <v>28.5714285714286</v>
      </c>
      <c r="N13" s="116">
        <v>0</v>
      </c>
      <c r="O13" s="116">
        <f t="shared" si="3"/>
        <v>0</v>
      </c>
      <c r="P13" s="130">
        <f>((H13*5)+(J13*4))/(E13)</f>
        <v>3.07142857142857</v>
      </c>
      <c r="Q13" s="138">
        <f t="shared" si="5"/>
        <v>71.4285714285714</v>
      </c>
      <c r="R13" s="130">
        <f t="shared" si="6"/>
        <v>3.92857142857143</v>
      </c>
      <c r="S13" s="138">
        <f t="shared" si="7"/>
        <v>100</v>
      </c>
    </row>
    <row r="14" s="1" customFormat="1" ht="22.5" customHeight="1" spans="1:19">
      <c r="A14" s="109">
        <v>9</v>
      </c>
      <c r="B14" s="111" t="s">
        <v>258</v>
      </c>
      <c r="C14" s="121" t="s">
        <v>256</v>
      </c>
      <c r="D14" s="122" t="s">
        <v>253</v>
      </c>
      <c r="E14" s="121">
        <v>22</v>
      </c>
      <c r="F14" s="111">
        <v>20</v>
      </c>
      <c r="G14" s="111">
        <v>2</v>
      </c>
      <c r="H14" s="111">
        <v>9</v>
      </c>
      <c r="I14" s="109">
        <f t="shared" si="0"/>
        <v>45</v>
      </c>
      <c r="J14" s="111">
        <v>8</v>
      </c>
      <c r="K14" s="109">
        <f t="shared" si="1"/>
        <v>40</v>
      </c>
      <c r="L14" s="111">
        <v>3</v>
      </c>
      <c r="M14" s="109">
        <f t="shared" si="2"/>
        <v>15</v>
      </c>
      <c r="N14" s="109">
        <v>0</v>
      </c>
      <c r="O14" s="109">
        <f t="shared" si="3"/>
        <v>0</v>
      </c>
      <c r="P14" s="128">
        <f t="shared" si="4"/>
        <v>4.52941176470588</v>
      </c>
      <c r="Q14" s="137">
        <f t="shared" si="5"/>
        <v>85</v>
      </c>
      <c r="R14" s="128">
        <f t="shared" si="6"/>
        <v>4.3</v>
      </c>
      <c r="S14" s="137">
        <f t="shared" si="7"/>
        <v>100</v>
      </c>
    </row>
    <row r="15" s="1" customFormat="1" ht="22.5" customHeight="1" spans="1:19">
      <c r="A15" s="109">
        <v>10</v>
      </c>
      <c r="B15" s="111" t="s">
        <v>258</v>
      </c>
      <c r="C15" s="109" t="s">
        <v>128</v>
      </c>
      <c r="D15" s="122" t="s">
        <v>253</v>
      </c>
      <c r="E15" s="119">
        <v>22</v>
      </c>
      <c r="F15" s="120">
        <v>20</v>
      </c>
      <c r="G15" s="120">
        <v>2</v>
      </c>
      <c r="H15" s="120">
        <v>4</v>
      </c>
      <c r="I15" s="116">
        <f t="shared" si="0"/>
        <v>20</v>
      </c>
      <c r="J15" s="120">
        <v>8</v>
      </c>
      <c r="K15" s="116">
        <f t="shared" si="1"/>
        <v>40</v>
      </c>
      <c r="L15" s="120">
        <v>8</v>
      </c>
      <c r="M15" s="116">
        <f t="shared" si="2"/>
        <v>40</v>
      </c>
      <c r="N15" s="116">
        <v>0</v>
      </c>
      <c r="O15" s="116">
        <f t="shared" si="3"/>
        <v>0</v>
      </c>
      <c r="P15" s="130">
        <f>((H15*5)+(J15*4))/(E15)</f>
        <v>2.36363636363636</v>
      </c>
      <c r="Q15" s="138">
        <f t="shared" si="5"/>
        <v>60</v>
      </c>
      <c r="R15" s="120">
        <f t="shared" si="6"/>
        <v>3.8</v>
      </c>
      <c r="S15" s="138">
        <f t="shared" si="7"/>
        <v>100</v>
      </c>
    </row>
    <row r="16" s="1" customFormat="1" ht="22.5" customHeight="1" spans="1:19">
      <c r="A16" s="109">
        <v>11</v>
      </c>
      <c r="B16" s="111" t="s">
        <v>258</v>
      </c>
      <c r="C16" s="109" t="s">
        <v>130</v>
      </c>
      <c r="D16" s="122" t="s">
        <v>253</v>
      </c>
      <c r="E16" s="121">
        <v>22</v>
      </c>
      <c r="F16" s="111">
        <v>20</v>
      </c>
      <c r="G16" s="111">
        <v>0</v>
      </c>
      <c r="H16" s="111">
        <v>3</v>
      </c>
      <c r="I16" s="109">
        <f t="shared" si="0"/>
        <v>15</v>
      </c>
      <c r="J16" s="111">
        <v>8</v>
      </c>
      <c r="K16" s="109">
        <f t="shared" si="1"/>
        <v>40</v>
      </c>
      <c r="L16" s="111">
        <v>9</v>
      </c>
      <c r="M16" s="109">
        <f t="shared" si="2"/>
        <v>45</v>
      </c>
      <c r="N16" s="109">
        <v>0</v>
      </c>
      <c r="O16" s="109">
        <f t="shared" si="3"/>
        <v>0</v>
      </c>
      <c r="P16" s="128">
        <f t="shared" si="4"/>
        <v>4.27272727272727</v>
      </c>
      <c r="Q16" s="137">
        <f t="shared" si="5"/>
        <v>55</v>
      </c>
      <c r="R16" s="111">
        <f t="shared" si="6"/>
        <v>3.7</v>
      </c>
      <c r="S16" s="137">
        <f t="shared" si="7"/>
        <v>100</v>
      </c>
    </row>
    <row r="17" s="1" customFormat="1" ht="22.5" customHeight="1" spans="1:19">
      <c r="A17" s="109">
        <v>12</v>
      </c>
      <c r="B17" s="111" t="s">
        <v>259</v>
      </c>
      <c r="C17" s="109" t="s">
        <v>256</v>
      </c>
      <c r="D17" s="122" t="s">
        <v>253</v>
      </c>
      <c r="E17" s="121">
        <v>29</v>
      </c>
      <c r="F17" s="111">
        <v>28</v>
      </c>
      <c r="G17" s="111">
        <v>0</v>
      </c>
      <c r="H17" s="111">
        <v>9</v>
      </c>
      <c r="I17" s="127">
        <f t="shared" si="0"/>
        <v>32.1428571428571</v>
      </c>
      <c r="J17" s="111">
        <v>11</v>
      </c>
      <c r="K17" s="127">
        <f t="shared" si="1"/>
        <v>39.2857142857143</v>
      </c>
      <c r="L17" s="111">
        <v>8</v>
      </c>
      <c r="M17" s="127">
        <f t="shared" si="2"/>
        <v>28.5714285714286</v>
      </c>
      <c r="N17" s="109">
        <v>0</v>
      </c>
      <c r="O17" s="109">
        <f t="shared" si="3"/>
        <v>0</v>
      </c>
      <c r="P17" s="128">
        <f t="shared" si="4"/>
        <v>4.45</v>
      </c>
      <c r="Q17" s="137">
        <f t="shared" si="5"/>
        <v>71.4285714285714</v>
      </c>
      <c r="R17" s="111">
        <f t="shared" si="6"/>
        <v>4.03571428571429</v>
      </c>
      <c r="S17" s="137">
        <f t="shared" si="7"/>
        <v>100</v>
      </c>
    </row>
    <row r="18" s="1" customFormat="1" ht="22.5" customHeight="1" spans="1:19">
      <c r="A18" s="109">
        <v>13</v>
      </c>
      <c r="B18" s="111" t="s">
        <v>259</v>
      </c>
      <c r="C18" s="109" t="s">
        <v>128</v>
      </c>
      <c r="D18" s="118" t="s">
        <v>253</v>
      </c>
      <c r="E18" s="119">
        <v>29</v>
      </c>
      <c r="F18" s="120">
        <v>28</v>
      </c>
      <c r="G18" s="120">
        <v>1</v>
      </c>
      <c r="H18" s="120">
        <v>7</v>
      </c>
      <c r="I18" s="116">
        <f t="shared" si="0"/>
        <v>25</v>
      </c>
      <c r="J18" s="120">
        <v>12</v>
      </c>
      <c r="K18" s="129">
        <f t="shared" si="1"/>
        <v>42.8571428571429</v>
      </c>
      <c r="L18" s="120">
        <v>9</v>
      </c>
      <c r="M18" s="129">
        <f t="shared" si="2"/>
        <v>32.1428571428571</v>
      </c>
      <c r="N18" s="116">
        <v>0</v>
      </c>
      <c r="O18" s="116">
        <f t="shared" si="3"/>
        <v>0</v>
      </c>
      <c r="P18" s="130">
        <f>((H18*5)+(J18*4))/(E18)</f>
        <v>2.86206896551724</v>
      </c>
      <c r="Q18" s="138">
        <f t="shared" si="5"/>
        <v>67.8571428571429</v>
      </c>
      <c r="R18" s="130">
        <f t="shared" si="6"/>
        <v>3.92857142857143</v>
      </c>
      <c r="S18" s="138">
        <f t="shared" si="7"/>
        <v>100</v>
      </c>
    </row>
    <row r="19" s="1" customFormat="1" ht="22.5" customHeight="1" spans="1:19">
      <c r="A19" s="109">
        <v>14</v>
      </c>
      <c r="B19" s="111" t="s">
        <v>259</v>
      </c>
      <c r="C19" s="109" t="s">
        <v>130</v>
      </c>
      <c r="D19" s="122" t="s">
        <v>253</v>
      </c>
      <c r="E19" s="121">
        <v>29</v>
      </c>
      <c r="F19" s="111">
        <v>28</v>
      </c>
      <c r="G19" s="111">
        <v>1</v>
      </c>
      <c r="H19" s="111">
        <v>13</v>
      </c>
      <c r="I19" s="127">
        <f t="shared" si="0"/>
        <v>46.4285714285714</v>
      </c>
      <c r="J19" s="111">
        <v>9</v>
      </c>
      <c r="K19" s="127">
        <f t="shared" si="1"/>
        <v>32.1428571428571</v>
      </c>
      <c r="L19" s="111">
        <v>6</v>
      </c>
      <c r="M19" s="127">
        <f t="shared" si="2"/>
        <v>21.4285714285714</v>
      </c>
      <c r="N19" s="109">
        <v>0</v>
      </c>
      <c r="O19" s="109">
        <f t="shared" si="3"/>
        <v>0</v>
      </c>
      <c r="P19" s="128">
        <f t="shared" si="4"/>
        <v>4.59090909090909</v>
      </c>
      <c r="Q19" s="137">
        <f t="shared" si="5"/>
        <v>78.5714285714286</v>
      </c>
      <c r="R19" s="111">
        <f t="shared" si="6"/>
        <v>4.25</v>
      </c>
      <c r="S19" s="137">
        <f t="shared" si="7"/>
        <v>100</v>
      </c>
    </row>
    <row r="20" s="1" customFormat="1" ht="22.5" customHeight="1" spans="1:19">
      <c r="A20" s="109">
        <v>15</v>
      </c>
      <c r="B20" s="111" t="s">
        <v>260</v>
      </c>
      <c r="C20" s="109" t="s">
        <v>256</v>
      </c>
      <c r="D20" s="122" t="s">
        <v>253</v>
      </c>
      <c r="E20" s="121">
        <v>15</v>
      </c>
      <c r="F20" s="111">
        <v>15</v>
      </c>
      <c r="G20" s="111">
        <v>0</v>
      </c>
      <c r="H20" s="111">
        <v>5</v>
      </c>
      <c r="I20" s="127">
        <f t="shared" si="0"/>
        <v>33.3333333333333</v>
      </c>
      <c r="J20" s="131">
        <v>6</v>
      </c>
      <c r="K20" s="127">
        <f t="shared" si="1"/>
        <v>40</v>
      </c>
      <c r="L20" s="131">
        <v>4</v>
      </c>
      <c r="M20" s="127">
        <f t="shared" si="2"/>
        <v>26.6666666666667</v>
      </c>
      <c r="N20" s="109">
        <v>0</v>
      </c>
      <c r="O20" s="109">
        <f t="shared" si="3"/>
        <v>0</v>
      </c>
      <c r="P20" s="128">
        <f t="shared" si="4"/>
        <v>4.45454545454545</v>
      </c>
      <c r="Q20" s="137">
        <f t="shared" si="5"/>
        <v>73.3333333333333</v>
      </c>
      <c r="R20" s="128">
        <f t="shared" si="6"/>
        <v>4.06666666666667</v>
      </c>
      <c r="S20" s="137">
        <f t="shared" si="7"/>
        <v>100</v>
      </c>
    </row>
    <row r="21" s="1" customFormat="1" ht="22.5" customHeight="1" spans="1:19">
      <c r="A21" s="109">
        <v>16</v>
      </c>
      <c r="B21" s="111" t="s">
        <v>260</v>
      </c>
      <c r="C21" s="109" t="s">
        <v>183</v>
      </c>
      <c r="D21" s="122" t="s">
        <v>253</v>
      </c>
      <c r="E21" s="121">
        <v>15</v>
      </c>
      <c r="F21" s="111">
        <v>15</v>
      </c>
      <c r="G21" s="111">
        <v>0</v>
      </c>
      <c r="H21" s="111">
        <v>5</v>
      </c>
      <c r="I21" s="127">
        <f t="shared" si="0"/>
        <v>33.3333333333333</v>
      </c>
      <c r="J21" s="111">
        <v>7</v>
      </c>
      <c r="K21" s="127">
        <f t="shared" si="1"/>
        <v>46.6666666666667</v>
      </c>
      <c r="L21" s="111">
        <v>3</v>
      </c>
      <c r="M21" s="109">
        <f t="shared" si="2"/>
        <v>20</v>
      </c>
      <c r="N21" s="109">
        <v>0</v>
      </c>
      <c r="O21" s="109">
        <f t="shared" si="3"/>
        <v>0</v>
      </c>
      <c r="P21" s="128">
        <f t="shared" si="4"/>
        <v>4.41666666666667</v>
      </c>
      <c r="Q21" s="137">
        <f t="shared" si="5"/>
        <v>80</v>
      </c>
      <c r="R21" s="128">
        <f t="shared" si="6"/>
        <v>4.13333333333333</v>
      </c>
      <c r="S21" s="137">
        <f t="shared" si="7"/>
        <v>100</v>
      </c>
    </row>
    <row r="22" s="1" customFormat="1" ht="22.5" customHeight="1" spans="1:19">
      <c r="A22" s="109">
        <v>17</v>
      </c>
      <c r="B22" s="111" t="s">
        <v>260</v>
      </c>
      <c r="C22" s="109" t="s">
        <v>130</v>
      </c>
      <c r="D22" s="122" t="s">
        <v>253</v>
      </c>
      <c r="E22" s="121">
        <v>15</v>
      </c>
      <c r="F22" s="111">
        <v>15</v>
      </c>
      <c r="G22" s="111">
        <v>0</v>
      </c>
      <c r="H22" s="111">
        <v>3</v>
      </c>
      <c r="I22" s="109">
        <f t="shared" si="0"/>
        <v>20</v>
      </c>
      <c r="J22" s="111">
        <v>7</v>
      </c>
      <c r="K22" s="127">
        <f t="shared" si="1"/>
        <v>46.6666666666667</v>
      </c>
      <c r="L22" s="111">
        <v>5</v>
      </c>
      <c r="M22" s="127">
        <f t="shared" si="2"/>
        <v>33.3333333333333</v>
      </c>
      <c r="N22" s="109">
        <v>0</v>
      </c>
      <c r="O22" s="109">
        <f t="shared" si="3"/>
        <v>0</v>
      </c>
      <c r="P22" s="128">
        <f t="shared" si="4"/>
        <v>4.3</v>
      </c>
      <c r="Q22" s="137">
        <f t="shared" si="5"/>
        <v>66.6666666666667</v>
      </c>
      <c r="R22" s="128">
        <f t="shared" si="6"/>
        <v>3.86666666666667</v>
      </c>
      <c r="S22" s="137">
        <f t="shared" si="7"/>
        <v>100</v>
      </c>
    </row>
    <row r="23" s="1" customFormat="1" ht="22.5" customHeight="1" spans="1:19">
      <c r="A23" s="109">
        <v>18</v>
      </c>
      <c r="B23" s="111" t="s">
        <v>261</v>
      </c>
      <c r="C23" s="109" t="s">
        <v>256</v>
      </c>
      <c r="D23" s="122" t="s">
        <v>253</v>
      </c>
      <c r="E23" s="121">
        <v>23</v>
      </c>
      <c r="F23" s="111">
        <v>23</v>
      </c>
      <c r="G23" s="111">
        <v>0</v>
      </c>
      <c r="H23" s="111">
        <v>8</v>
      </c>
      <c r="I23" s="132">
        <f t="shared" si="0"/>
        <v>34.7826086956522</v>
      </c>
      <c r="J23" s="111">
        <v>9</v>
      </c>
      <c r="K23" s="132">
        <f t="shared" si="1"/>
        <v>39.1304347826087</v>
      </c>
      <c r="L23" s="111">
        <v>6</v>
      </c>
      <c r="M23" s="132">
        <f t="shared" si="2"/>
        <v>26.0869565217391</v>
      </c>
      <c r="N23" s="109">
        <v>0</v>
      </c>
      <c r="O23" s="109">
        <f t="shared" si="3"/>
        <v>0</v>
      </c>
      <c r="P23" s="128">
        <f t="shared" si="4"/>
        <v>4.47058823529412</v>
      </c>
      <c r="Q23" s="137">
        <f t="shared" si="5"/>
        <v>73.9130434782609</v>
      </c>
      <c r="R23" s="128">
        <f t="shared" si="6"/>
        <v>4.08695652173913</v>
      </c>
      <c r="S23" s="137">
        <f t="shared" si="7"/>
        <v>100</v>
      </c>
    </row>
    <row r="24" s="1" customFormat="1" ht="22.5" customHeight="1" spans="1:19">
      <c r="A24" s="109">
        <v>19</v>
      </c>
      <c r="B24" s="111" t="s">
        <v>261</v>
      </c>
      <c r="C24" s="109" t="s">
        <v>128</v>
      </c>
      <c r="D24" s="118" t="s">
        <v>253</v>
      </c>
      <c r="E24" s="119">
        <v>23</v>
      </c>
      <c r="F24" s="120">
        <v>23</v>
      </c>
      <c r="G24" s="120">
        <v>0</v>
      </c>
      <c r="H24" s="120">
        <v>6</v>
      </c>
      <c r="I24" s="129">
        <f t="shared" si="0"/>
        <v>26.0869565217391</v>
      </c>
      <c r="J24" s="120">
        <v>10</v>
      </c>
      <c r="K24" s="129">
        <f t="shared" si="1"/>
        <v>43.4782608695652</v>
      </c>
      <c r="L24" s="120">
        <v>7</v>
      </c>
      <c r="M24" s="129">
        <f t="shared" si="2"/>
        <v>30.4347826086957</v>
      </c>
      <c r="N24" s="116">
        <v>0</v>
      </c>
      <c r="O24" s="116">
        <f t="shared" si="3"/>
        <v>0</v>
      </c>
      <c r="P24" s="130">
        <f>((H24*5)+(J24*4))/(E24)</f>
        <v>3.04347826086957</v>
      </c>
      <c r="Q24" s="138">
        <f t="shared" si="5"/>
        <v>69.5652173913043</v>
      </c>
      <c r="R24" s="130">
        <f t="shared" si="6"/>
        <v>3.95652173913043</v>
      </c>
      <c r="S24" s="138">
        <f t="shared" si="7"/>
        <v>100</v>
      </c>
    </row>
    <row r="25" s="1" customFormat="1" ht="22.5" customHeight="1" spans="1:19">
      <c r="A25" s="109">
        <v>20</v>
      </c>
      <c r="B25" s="111" t="s">
        <v>261</v>
      </c>
      <c r="C25" s="109" t="s">
        <v>130</v>
      </c>
      <c r="D25" s="122" t="s">
        <v>253</v>
      </c>
      <c r="E25" s="121">
        <v>23</v>
      </c>
      <c r="F25" s="111">
        <v>23</v>
      </c>
      <c r="G25" s="111">
        <v>0</v>
      </c>
      <c r="H25" s="111">
        <v>7</v>
      </c>
      <c r="I25" s="127">
        <f t="shared" si="0"/>
        <v>30.4347826086957</v>
      </c>
      <c r="J25" s="111">
        <v>11</v>
      </c>
      <c r="K25" s="127">
        <f t="shared" si="1"/>
        <v>47.8260869565217</v>
      </c>
      <c r="L25" s="111">
        <v>5</v>
      </c>
      <c r="M25" s="127">
        <f t="shared" si="2"/>
        <v>21.7391304347826</v>
      </c>
      <c r="N25" s="109">
        <v>0</v>
      </c>
      <c r="O25" s="109">
        <f t="shared" si="3"/>
        <v>0</v>
      </c>
      <c r="P25" s="128">
        <f t="shared" si="4"/>
        <v>4.38888888888889</v>
      </c>
      <c r="Q25" s="137">
        <f t="shared" si="5"/>
        <v>78.2608695652174</v>
      </c>
      <c r="R25" s="128">
        <f t="shared" si="6"/>
        <v>4.08695652173913</v>
      </c>
      <c r="S25" s="137">
        <f t="shared" si="7"/>
        <v>100</v>
      </c>
    </row>
    <row r="26" s="1" customFormat="1" ht="22.5" customHeight="1" spans="1:19">
      <c r="A26" s="109">
        <v>21</v>
      </c>
      <c r="B26" s="111" t="s">
        <v>262</v>
      </c>
      <c r="C26" s="109" t="s">
        <v>256</v>
      </c>
      <c r="D26" s="122" t="s">
        <v>253</v>
      </c>
      <c r="E26" s="121">
        <v>14</v>
      </c>
      <c r="F26" s="111">
        <v>14</v>
      </c>
      <c r="G26" s="111">
        <v>0</v>
      </c>
      <c r="H26" s="111">
        <v>6</v>
      </c>
      <c r="I26" s="127">
        <f t="shared" si="0"/>
        <v>42.8571428571429</v>
      </c>
      <c r="J26" s="111">
        <v>5</v>
      </c>
      <c r="K26" s="127">
        <f t="shared" si="1"/>
        <v>35.7142857142857</v>
      </c>
      <c r="L26" s="111">
        <v>3</v>
      </c>
      <c r="M26" s="127">
        <f t="shared" si="2"/>
        <v>21.4285714285714</v>
      </c>
      <c r="N26" s="109">
        <v>0</v>
      </c>
      <c r="O26" s="109">
        <f t="shared" si="3"/>
        <v>0</v>
      </c>
      <c r="P26" s="128">
        <f t="shared" si="4"/>
        <v>4.54545454545455</v>
      </c>
      <c r="Q26" s="137">
        <f t="shared" si="5"/>
        <v>78.5714285714286</v>
      </c>
      <c r="R26" s="128">
        <f t="shared" si="6"/>
        <v>4.21428571428571</v>
      </c>
      <c r="S26" s="137">
        <f t="shared" si="7"/>
        <v>100</v>
      </c>
    </row>
    <row r="27" s="1" customFormat="1" ht="22.5" customHeight="1" spans="1:19">
      <c r="A27" s="109">
        <v>22</v>
      </c>
      <c r="B27" s="111" t="s">
        <v>262</v>
      </c>
      <c r="C27" s="109" t="s">
        <v>128</v>
      </c>
      <c r="D27" s="118" t="s">
        <v>253</v>
      </c>
      <c r="E27" s="119">
        <v>14</v>
      </c>
      <c r="F27" s="120">
        <v>14</v>
      </c>
      <c r="G27" s="120">
        <v>0</v>
      </c>
      <c r="H27" s="120">
        <v>3</v>
      </c>
      <c r="I27" s="129">
        <f t="shared" si="0"/>
        <v>21.4285714285714</v>
      </c>
      <c r="J27" s="120">
        <v>5</v>
      </c>
      <c r="K27" s="129">
        <f t="shared" si="1"/>
        <v>35.7142857142857</v>
      </c>
      <c r="L27" s="120">
        <v>6</v>
      </c>
      <c r="M27" s="129">
        <f t="shared" si="2"/>
        <v>42.8571428571429</v>
      </c>
      <c r="N27" s="116">
        <v>0</v>
      </c>
      <c r="O27" s="116">
        <f t="shared" si="3"/>
        <v>0</v>
      </c>
      <c r="P27" s="130">
        <f>((H27*5)+(J27*4))/(E27)</f>
        <v>2.5</v>
      </c>
      <c r="Q27" s="138">
        <f t="shared" si="5"/>
        <v>57.1428571428571</v>
      </c>
      <c r="R27" s="130">
        <f t="shared" si="6"/>
        <v>3.78571428571429</v>
      </c>
      <c r="S27" s="138">
        <f t="shared" si="7"/>
        <v>100</v>
      </c>
    </row>
    <row r="28" s="1" customFormat="1" ht="22.5" customHeight="1" spans="1:19">
      <c r="A28" s="109">
        <v>23</v>
      </c>
      <c r="B28" s="111" t="s">
        <v>262</v>
      </c>
      <c r="C28" s="109" t="s">
        <v>130</v>
      </c>
      <c r="D28" s="122" t="s">
        <v>253</v>
      </c>
      <c r="E28" s="121">
        <v>14</v>
      </c>
      <c r="F28" s="111">
        <v>14</v>
      </c>
      <c r="G28" s="111">
        <v>0</v>
      </c>
      <c r="H28" s="111">
        <v>5</v>
      </c>
      <c r="I28" s="127">
        <f t="shared" si="0"/>
        <v>35.7142857142857</v>
      </c>
      <c r="J28" s="111">
        <v>5</v>
      </c>
      <c r="K28" s="127">
        <f t="shared" si="1"/>
        <v>35.7142857142857</v>
      </c>
      <c r="L28" s="111">
        <v>4</v>
      </c>
      <c r="M28" s="127">
        <f t="shared" si="2"/>
        <v>28.5714285714286</v>
      </c>
      <c r="N28" s="109">
        <v>0</v>
      </c>
      <c r="O28" s="109">
        <f t="shared" si="3"/>
        <v>0</v>
      </c>
      <c r="P28" s="128">
        <f t="shared" si="4"/>
        <v>4.5</v>
      </c>
      <c r="Q28" s="137">
        <f t="shared" si="5"/>
        <v>71.4285714285714</v>
      </c>
      <c r="R28" s="128">
        <f t="shared" si="6"/>
        <v>4.07142857142857</v>
      </c>
      <c r="S28" s="137">
        <f t="shared" si="7"/>
        <v>100</v>
      </c>
    </row>
    <row r="29" s="1" customFormat="1" ht="22.5" customHeight="1" spans="1:19">
      <c r="A29" s="123" t="s">
        <v>263</v>
      </c>
      <c r="B29" s="124"/>
      <c r="C29" s="121"/>
      <c r="D29" s="121"/>
      <c r="E29" s="111"/>
      <c r="F29" s="111"/>
      <c r="G29" s="111">
        <f>SUM(G6:G6)</f>
        <v>0</v>
      </c>
      <c r="H29" s="111">
        <f>SUM(H6:H6)</f>
        <v>10</v>
      </c>
      <c r="I29" s="109" t="e">
        <f t="shared" ref="I29" si="8">H29*100/F29</f>
        <v>#DIV/0!</v>
      </c>
      <c r="J29" s="111">
        <f>SUM(J6:J6)</f>
        <v>7</v>
      </c>
      <c r="K29" s="109" t="e">
        <f t="shared" ref="K29" si="9">J29*100/F29</f>
        <v>#DIV/0!</v>
      </c>
      <c r="L29" s="111">
        <f>SUM(L6:L6)</f>
        <v>3</v>
      </c>
      <c r="M29" s="133" t="e">
        <f t="shared" ref="M29" si="10">L29*100/F29</f>
        <v>#DIV/0!</v>
      </c>
      <c r="N29" s="111">
        <f>SUM(N6:N6)</f>
        <v>0</v>
      </c>
      <c r="O29" s="133" t="e">
        <f t="shared" ref="O29" si="11">N29*100/F29</f>
        <v>#DIV/0!</v>
      </c>
      <c r="P29" s="111">
        <f>SUM(P6:P6)</f>
        <v>4.58823529411765</v>
      </c>
      <c r="Q29" s="137" t="e">
        <f t="shared" ref="Q29" si="12">(H29+J29)*100/F29</f>
        <v>#DIV/0!</v>
      </c>
      <c r="R29" s="111">
        <f>SUM(R6:R6)</f>
        <v>4.35</v>
      </c>
      <c r="S29" s="137" t="e">
        <f t="shared" si="7"/>
        <v>#DIV/0!</v>
      </c>
    </row>
    <row r="30" ht="11.25" customHeight="1" spans="1:19">
      <c r="A30" s="125"/>
      <c r="B30" s="125"/>
      <c r="C30" s="125"/>
      <c r="D30" s="125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5"/>
      <c r="S30" s="139"/>
    </row>
    <row r="31" ht="15.75" customHeight="1" spans="1:19">
      <c r="A31" s="64" t="s">
        <v>264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</row>
    <row r="32" ht="11.25" customHeight="1" spans="1:19">
      <c r="A32" s="64" t="s">
        <v>265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</row>
    <row r="33" s="10" customFormat="1" ht="14.25" customHeight="1" spans="1:19">
      <c r="A33" s="64" t="s">
        <v>266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</row>
    <row r="34" s="10" customFormat="1" ht="14.25" customHeight="1" spans="1:19">
      <c r="A34" s="64" t="s">
        <v>267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</row>
    <row r="35" s="10" customFormat="1" spans="1:19">
      <c r="A35" s="64" t="s">
        <v>268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6" s="10" customFormat="1" ht="20.25" customHeight="1" spans="1:19">
      <c r="A36" s="64" t="s">
        <v>269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</row>
    <row r="37" s="10" customFormat="1" ht="11.25" customHeight="1" spans="1:18">
      <c r="A37" s="68"/>
      <c r="B37" s="68"/>
      <c r="C37" s="68"/>
      <c r="D37" s="68"/>
      <c r="E37" s="68"/>
      <c r="F37" s="68"/>
      <c r="G37" s="13"/>
      <c r="H37" s="13"/>
      <c r="I37" s="13"/>
      <c r="J37" s="13"/>
      <c r="K37" s="13"/>
      <c r="L37" s="13"/>
      <c r="M37" s="68"/>
      <c r="N37" s="68"/>
      <c r="O37" s="68"/>
      <c r="P37" s="68"/>
      <c r="Q37" s="68"/>
      <c r="R37" s="68"/>
    </row>
    <row r="38" s="10" customFormat="1" ht="15" spans="1:18">
      <c r="A38" s="68"/>
      <c r="B38" s="70" t="s">
        <v>270</v>
      </c>
      <c r="C38" s="70"/>
      <c r="D38" s="68"/>
      <c r="E38" s="68"/>
      <c r="F38" s="68"/>
      <c r="G38" s="13"/>
      <c r="H38" s="13"/>
      <c r="I38" s="13"/>
      <c r="J38" s="13"/>
      <c r="K38" s="13"/>
      <c r="L38" s="13"/>
      <c r="M38" s="68"/>
      <c r="N38" s="68"/>
      <c r="O38" s="68"/>
      <c r="Q38" s="134"/>
      <c r="R38" s="134"/>
    </row>
    <row r="39" ht="15.5" spans="1:18">
      <c r="A39" s="68"/>
      <c r="B39" s="70" t="s">
        <v>271</v>
      </c>
      <c r="C39" s="7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134"/>
      <c r="Q39" s="61"/>
      <c r="R39" s="61"/>
    </row>
    <row r="40" ht="14.5" spans="2:3">
      <c r="B40" s="73"/>
      <c r="C40"/>
    </row>
  </sheetData>
  <mergeCells count="24">
    <mergeCell ref="A1:S1"/>
    <mergeCell ref="A2:B2"/>
    <mergeCell ref="Q2:S2"/>
    <mergeCell ref="H3:I3"/>
    <mergeCell ref="J3:K3"/>
    <mergeCell ref="L3:M3"/>
    <mergeCell ref="N3:O3"/>
    <mergeCell ref="P3:Q3"/>
    <mergeCell ref="R3:S3"/>
    <mergeCell ref="A29:C29"/>
    <mergeCell ref="E30:Q30"/>
    <mergeCell ref="A31:S31"/>
    <mergeCell ref="A32:S32"/>
    <mergeCell ref="A33:S33"/>
    <mergeCell ref="A34:S34"/>
    <mergeCell ref="A35:S35"/>
    <mergeCell ref="A36:S36"/>
    <mergeCell ref="A3:A4"/>
    <mergeCell ref="B3:B4"/>
    <mergeCell ref="C3:C4"/>
    <mergeCell ref="D3:D4"/>
    <mergeCell ref="E3:E4"/>
    <mergeCell ref="F3:F4"/>
    <mergeCell ref="G3:G4"/>
  </mergeCells>
  <pageMargins left="0.433070866141732" right="0.433070866141732" top="0.393700787401575" bottom="0.590551181102362" header="0.31496062992126" footer="0.511811023622047"/>
  <pageSetup paperSize="9" scale="94" orientation="landscape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U40"/>
  <sheetViews>
    <sheetView tabSelected="1" zoomScale="70" zoomScaleNormal="70" zoomScaleSheetLayoutView="160" topLeftCell="B1" workbookViewId="0">
      <pane ySplit="4" topLeftCell="A5" activePane="bottomLeft" state="frozen"/>
      <selection/>
      <selection pane="bottomLeft" activeCell="L14" sqref="L14"/>
    </sheetView>
  </sheetViews>
  <sheetFormatPr defaultColWidth="9.14" defaultRowHeight="13"/>
  <cols>
    <col min="1" max="1" width="6.71" style="11" customWidth="1"/>
    <col min="2" max="2" width="8.14" style="11" customWidth="1"/>
    <col min="3" max="3" width="12.71" style="11" customWidth="1"/>
    <col min="4" max="4" width="9.71" style="11" customWidth="1"/>
    <col min="5" max="5" width="7.71" style="12" customWidth="1"/>
    <col min="6" max="7" width="17.97" style="11" customWidth="1"/>
    <col min="8" max="8" width="6" style="12" customWidth="1"/>
    <col min="9" max="9" width="12.94" style="11" customWidth="1"/>
    <col min="10" max="10" width="12.94" style="12" customWidth="1"/>
    <col min="11" max="11" width="12.94" style="11" customWidth="1"/>
    <col min="12" max="12" width="12.94" style="12" customWidth="1"/>
    <col min="13" max="14" width="12.94" style="11" customWidth="1"/>
    <col min="15" max="15" width="7.58" style="11" customWidth="1"/>
    <col min="16" max="16" width="9.71" style="11" customWidth="1"/>
    <col min="17" max="17" width="8.71" style="11" customWidth="1"/>
    <col min="18" max="18" width="9.42" style="11" customWidth="1"/>
    <col min="19" max="19" width="7.71" style="11" customWidth="1"/>
    <col min="20" max="20" width="7" style="11" customWidth="1"/>
    <col min="21" max="21" width="7.29" style="11" customWidth="1"/>
    <col min="22" max="22" width="10" style="11" customWidth="1"/>
    <col min="23" max="16384" width="9.14" style="11"/>
  </cols>
  <sheetData>
    <row r="1" ht="37.5" customHeight="1" spans="1:21">
      <c r="A1" s="13" t="s">
        <v>272</v>
      </c>
      <c r="B1" s="13"/>
      <c r="C1" s="13"/>
      <c r="D1" s="13"/>
      <c r="E1" s="14"/>
      <c r="F1" s="13"/>
      <c r="G1" s="13"/>
      <c r="H1" s="14"/>
      <c r="I1" s="13"/>
      <c r="J1" s="14"/>
      <c r="K1" s="13"/>
      <c r="L1" s="14"/>
      <c r="M1" s="13"/>
      <c r="N1" s="13"/>
      <c r="O1" s="13"/>
      <c r="P1" s="13"/>
      <c r="Q1" s="13"/>
      <c r="R1" s="13"/>
      <c r="S1" s="13"/>
      <c r="T1" s="13"/>
      <c r="U1" s="13"/>
    </row>
    <row r="2" ht="20.25" customHeight="1" spans="1:20">
      <c r="A2" s="15" t="s">
        <v>233</v>
      </c>
      <c r="B2" s="15"/>
      <c r="Q2" s="99" t="s">
        <v>49</v>
      </c>
      <c r="R2" s="99"/>
      <c r="S2" s="99"/>
      <c r="T2" s="12"/>
    </row>
    <row r="3" s="1" customFormat="1" ht="28.5" customHeight="1" spans="1:19">
      <c r="A3" s="16" t="s">
        <v>6</v>
      </c>
      <c r="B3" s="17" t="s">
        <v>7</v>
      </c>
      <c r="C3" s="16" t="s">
        <v>234</v>
      </c>
      <c r="D3" s="16" t="s">
        <v>235</v>
      </c>
      <c r="E3" s="18" t="s">
        <v>236</v>
      </c>
      <c r="F3" s="16" t="s">
        <v>237</v>
      </c>
      <c r="G3" s="16" t="s">
        <v>238</v>
      </c>
      <c r="H3" s="19" t="s">
        <v>239</v>
      </c>
      <c r="I3" s="74"/>
      <c r="J3" s="75" t="s">
        <v>240</v>
      </c>
      <c r="K3" s="75"/>
      <c r="L3" s="75" t="s">
        <v>241</v>
      </c>
      <c r="M3" s="75"/>
      <c r="N3" s="75" t="s">
        <v>242</v>
      </c>
      <c r="O3" s="76"/>
      <c r="P3" s="16" t="s">
        <v>243</v>
      </c>
      <c r="Q3" s="16"/>
      <c r="R3" s="16" t="s">
        <v>244</v>
      </c>
      <c r="S3" s="16"/>
    </row>
    <row r="4" s="1" customFormat="1" ht="40.5" customHeight="1" spans="1:19">
      <c r="A4" s="16"/>
      <c r="B4" s="17"/>
      <c r="C4" s="16"/>
      <c r="D4" s="16"/>
      <c r="E4" s="18"/>
      <c r="F4" s="16"/>
      <c r="G4" s="16"/>
      <c r="H4" s="20" t="s">
        <v>245</v>
      </c>
      <c r="I4" s="77" t="s">
        <v>246</v>
      </c>
      <c r="J4" s="20" t="s">
        <v>245</v>
      </c>
      <c r="K4" s="77" t="s">
        <v>246</v>
      </c>
      <c r="L4" s="20" t="s">
        <v>245</v>
      </c>
      <c r="M4" s="77" t="s">
        <v>246</v>
      </c>
      <c r="N4" s="20" t="s">
        <v>245</v>
      </c>
      <c r="O4" s="77" t="s">
        <v>246</v>
      </c>
      <c r="P4" s="16" t="s">
        <v>247</v>
      </c>
      <c r="Q4" s="16" t="s">
        <v>248</v>
      </c>
      <c r="R4" s="16" t="s">
        <v>247</v>
      </c>
      <c r="S4" s="16" t="s">
        <v>249</v>
      </c>
    </row>
    <row r="5" s="1" customFormat="1" spans="1:19">
      <c r="A5" s="21">
        <v>1</v>
      </c>
      <c r="B5" s="21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</row>
    <row r="6" s="2" customFormat="1" ht="27" customHeight="1" spans="1:19">
      <c r="A6" s="23">
        <v>1</v>
      </c>
      <c r="B6" s="23" t="s">
        <v>250</v>
      </c>
      <c r="C6" s="23" t="s">
        <v>251</v>
      </c>
      <c r="D6" s="24" t="s">
        <v>252</v>
      </c>
      <c r="E6" s="23">
        <v>20</v>
      </c>
      <c r="F6" s="23">
        <v>20</v>
      </c>
      <c r="G6" s="23">
        <v>0</v>
      </c>
      <c r="H6" s="23">
        <v>9</v>
      </c>
      <c r="I6" s="78">
        <f>H6*100/F6</f>
        <v>45</v>
      </c>
      <c r="J6" s="23">
        <v>6</v>
      </c>
      <c r="K6" s="78">
        <f>J6*100/F6</f>
        <v>30</v>
      </c>
      <c r="L6" s="23">
        <v>5</v>
      </c>
      <c r="M6" s="78">
        <f>L6*100/F6</f>
        <v>25</v>
      </c>
      <c r="N6" s="23">
        <v>0</v>
      </c>
      <c r="O6" s="23">
        <f>N6*100/F6</f>
        <v>0</v>
      </c>
      <c r="P6" s="79">
        <f>((H6*5)+(J6*4))/(E6)</f>
        <v>3.45</v>
      </c>
      <c r="Q6" s="100">
        <f>(H6+J6)*100/F6</f>
        <v>75</v>
      </c>
      <c r="R6" s="79">
        <f>((H6*5)+(J6*4)+(L6*3))/(F6)</f>
        <v>4.2</v>
      </c>
      <c r="S6" s="100">
        <f>(H6+J6+L6)*100/F6</f>
        <v>100</v>
      </c>
    </row>
    <row r="7" s="2" customFormat="1" ht="14.1" customHeight="1" spans="1:19">
      <c r="A7" s="25">
        <v>2</v>
      </c>
      <c r="B7" s="26" t="s">
        <v>250</v>
      </c>
      <c r="C7" s="23" t="s">
        <v>100</v>
      </c>
      <c r="D7" s="27" t="s">
        <v>253</v>
      </c>
      <c r="E7" s="28">
        <v>20</v>
      </c>
      <c r="F7" s="23">
        <v>20</v>
      </c>
      <c r="G7" s="23">
        <v>0</v>
      </c>
      <c r="H7" s="23">
        <v>9</v>
      </c>
      <c r="I7" s="78">
        <f t="shared" ref="I7:I28" si="0">H7*100/F7</f>
        <v>45</v>
      </c>
      <c r="J7" s="23">
        <v>7</v>
      </c>
      <c r="K7" s="78">
        <f t="shared" ref="K7:K28" si="1">J7*100/F7</f>
        <v>35</v>
      </c>
      <c r="L7" s="23">
        <v>4</v>
      </c>
      <c r="M7" s="78">
        <f t="shared" ref="M7:M28" si="2">L7*100/F7</f>
        <v>20</v>
      </c>
      <c r="N7" s="23">
        <v>0</v>
      </c>
      <c r="O7" s="23">
        <f t="shared" ref="O7:O28" si="3">N7*100/F7</f>
        <v>0</v>
      </c>
      <c r="P7" s="79">
        <f t="shared" ref="P7:P29" si="4">((H7*5)+(J7*4))/(E7)</f>
        <v>3.65</v>
      </c>
      <c r="Q7" s="100">
        <f t="shared" ref="Q7:Q28" si="5">(H7+J7)*100/F7</f>
        <v>80</v>
      </c>
      <c r="R7" s="79">
        <f t="shared" ref="R6:R14" si="6">((H7*5)+(J7*4)+(L7*3))/(H7+J7+L7)</f>
        <v>4.25</v>
      </c>
      <c r="S7" s="100">
        <f t="shared" ref="S7:S29" si="7">(H7+J7+L7)*100/F7</f>
        <v>100</v>
      </c>
    </row>
    <row r="8" s="3" customFormat="1" ht="24.75" customHeight="1" spans="1:19">
      <c r="A8" s="29">
        <v>3</v>
      </c>
      <c r="B8" s="30" t="s">
        <v>254</v>
      </c>
      <c r="C8" s="29" t="s">
        <v>100</v>
      </c>
      <c r="D8" s="31" t="s">
        <v>253</v>
      </c>
      <c r="E8" s="32">
        <v>19</v>
      </c>
      <c r="F8" s="29">
        <v>17</v>
      </c>
      <c r="G8" s="29">
        <v>2</v>
      </c>
      <c r="H8" s="29">
        <v>7</v>
      </c>
      <c r="I8" s="80">
        <f t="shared" si="0"/>
        <v>41.1764705882353</v>
      </c>
      <c r="J8" s="29">
        <v>5</v>
      </c>
      <c r="K8" s="80">
        <f t="shared" si="1"/>
        <v>29.4117647058824</v>
      </c>
      <c r="L8" s="29">
        <v>5</v>
      </c>
      <c r="M8" s="80">
        <f t="shared" si="2"/>
        <v>29.4117647058824</v>
      </c>
      <c r="N8" s="29">
        <v>0</v>
      </c>
      <c r="O8" s="29">
        <f t="shared" si="3"/>
        <v>0</v>
      </c>
      <c r="P8" s="81">
        <f t="shared" si="4"/>
        <v>2.89473684210526</v>
      </c>
      <c r="Q8" s="101">
        <f t="shared" si="5"/>
        <v>70.5882352941177</v>
      </c>
      <c r="R8" s="81">
        <f t="shared" si="6"/>
        <v>4.11764705882353</v>
      </c>
      <c r="S8" s="101">
        <f t="shared" si="7"/>
        <v>100</v>
      </c>
    </row>
    <row r="9" s="3" customFormat="1" ht="30" customHeight="1" spans="1:19">
      <c r="A9" s="33">
        <v>4</v>
      </c>
      <c r="B9" s="30" t="s">
        <v>254</v>
      </c>
      <c r="C9" s="29" t="s">
        <v>255</v>
      </c>
      <c r="D9" s="31" t="s">
        <v>253</v>
      </c>
      <c r="E9" s="32">
        <v>19</v>
      </c>
      <c r="F9" s="29">
        <v>17</v>
      </c>
      <c r="G9" s="29">
        <v>2</v>
      </c>
      <c r="H9" s="29">
        <v>6</v>
      </c>
      <c r="I9" s="80">
        <f t="shared" si="0"/>
        <v>35.2941176470588</v>
      </c>
      <c r="J9" s="29">
        <v>6</v>
      </c>
      <c r="K9" s="80">
        <f t="shared" si="1"/>
        <v>35.2941176470588</v>
      </c>
      <c r="L9" s="29">
        <v>5</v>
      </c>
      <c r="M9" s="80">
        <f t="shared" si="2"/>
        <v>29.4117647058824</v>
      </c>
      <c r="N9" s="29">
        <v>0</v>
      </c>
      <c r="O9" s="29">
        <f t="shared" si="3"/>
        <v>0</v>
      </c>
      <c r="P9" s="81">
        <f t="shared" si="4"/>
        <v>2.84210526315789</v>
      </c>
      <c r="Q9" s="101">
        <f t="shared" si="5"/>
        <v>70.5882352941177</v>
      </c>
      <c r="R9" s="81">
        <f t="shared" si="6"/>
        <v>4.05882352941176</v>
      </c>
      <c r="S9" s="101">
        <f t="shared" si="7"/>
        <v>100</v>
      </c>
    </row>
    <row r="10" s="3" customFormat="1" ht="27" customHeight="1" spans="1:19">
      <c r="A10" s="29">
        <v>5</v>
      </c>
      <c r="B10" s="30" t="s">
        <v>254</v>
      </c>
      <c r="C10" s="29" t="s">
        <v>256</v>
      </c>
      <c r="D10" s="31" t="s">
        <v>253</v>
      </c>
      <c r="E10" s="32">
        <v>19</v>
      </c>
      <c r="F10" s="29">
        <v>17</v>
      </c>
      <c r="G10" s="29">
        <v>2</v>
      </c>
      <c r="H10" s="29">
        <v>7</v>
      </c>
      <c r="I10" s="80">
        <f t="shared" si="0"/>
        <v>41.1764705882353</v>
      </c>
      <c r="J10" s="29">
        <v>5</v>
      </c>
      <c r="K10" s="80">
        <f t="shared" si="1"/>
        <v>29.4117647058824</v>
      </c>
      <c r="L10" s="29">
        <v>5</v>
      </c>
      <c r="M10" s="80">
        <f t="shared" si="2"/>
        <v>29.4117647058824</v>
      </c>
      <c r="N10" s="29">
        <v>0</v>
      </c>
      <c r="O10" s="29">
        <f t="shared" si="3"/>
        <v>0</v>
      </c>
      <c r="P10" s="81">
        <f t="shared" si="4"/>
        <v>2.89473684210526</v>
      </c>
      <c r="Q10" s="101">
        <f t="shared" si="5"/>
        <v>70.5882352941177</v>
      </c>
      <c r="R10" s="81">
        <f t="shared" si="6"/>
        <v>4.11764705882353</v>
      </c>
      <c r="S10" s="101">
        <f t="shared" si="7"/>
        <v>100</v>
      </c>
    </row>
    <row r="11" s="4" customFormat="1" ht="15.75" customHeight="1" spans="1:19">
      <c r="A11" s="34">
        <v>6</v>
      </c>
      <c r="B11" s="35" t="s">
        <v>257</v>
      </c>
      <c r="C11" s="36" t="s">
        <v>100</v>
      </c>
      <c r="D11" s="37" t="s">
        <v>253</v>
      </c>
      <c r="E11" s="38">
        <v>14</v>
      </c>
      <c r="F11" s="36">
        <v>14</v>
      </c>
      <c r="G11" s="36">
        <v>0</v>
      </c>
      <c r="H11" s="36">
        <v>4</v>
      </c>
      <c r="I11" s="82">
        <f t="shared" si="0"/>
        <v>28.5714285714286</v>
      </c>
      <c r="J11" s="36">
        <v>6</v>
      </c>
      <c r="K11" s="82">
        <f t="shared" si="1"/>
        <v>42.8571428571429</v>
      </c>
      <c r="L11" s="36">
        <v>4</v>
      </c>
      <c r="M11" s="82">
        <f t="shared" si="2"/>
        <v>28.5714285714286</v>
      </c>
      <c r="N11" s="36">
        <v>0</v>
      </c>
      <c r="O11" s="36">
        <f t="shared" si="3"/>
        <v>0</v>
      </c>
      <c r="P11" s="83">
        <f t="shared" si="4"/>
        <v>3.14285714285714</v>
      </c>
      <c r="Q11" s="102">
        <f t="shared" si="5"/>
        <v>71.4285714285714</v>
      </c>
      <c r="R11" s="83">
        <f t="shared" si="6"/>
        <v>4</v>
      </c>
      <c r="S11" s="102">
        <f t="shared" si="7"/>
        <v>100</v>
      </c>
    </row>
    <row r="12" s="4" customFormat="1" ht="15.75" customHeight="1" spans="1:19">
      <c r="A12" s="36">
        <v>7</v>
      </c>
      <c r="B12" s="35" t="s">
        <v>257</v>
      </c>
      <c r="C12" s="36" t="s">
        <v>255</v>
      </c>
      <c r="D12" s="39" t="s">
        <v>253</v>
      </c>
      <c r="E12" s="38">
        <v>14</v>
      </c>
      <c r="F12" s="36">
        <v>14</v>
      </c>
      <c r="G12" s="36">
        <v>0</v>
      </c>
      <c r="H12" s="36">
        <v>3</v>
      </c>
      <c r="I12" s="82">
        <f t="shared" si="0"/>
        <v>21.4285714285714</v>
      </c>
      <c r="J12" s="36">
        <v>5</v>
      </c>
      <c r="K12" s="82">
        <f t="shared" si="1"/>
        <v>35.7142857142857</v>
      </c>
      <c r="L12" s="36">
        <v>6</v>
      </c>
      <c r="M12" s="82">
        <f t="shared" si="2"/>
        <v>42.8571428571429</v>
      </c>
      <c r="N12" s="36">
        <v>0</v>
      </c>
      <c r="O12" s="36">
        <f t="shared" si="3"/>
        <v>0</v>
      </c>
      <c r="P12" s="83">
        <f t="shared" si="4"/>
        <v>2.5</v>
      </c>
      <c r="Q12" s="102">
        <f t="shared" si="5"/>
        <v>57.1428571428571</v>
      </c>
      <c r="R12" s="83">
        <f t="shared" si="6"/>
        <v>3.78571428571429</v>
      </c>
      <c r="S12" s="102">
        <f t="shared" si="7"/>
        <v>100</v>
      </c>
    </row>
    <row r="13" s="5" customFormat="1" ht="22.5" customHeight="1" spans="1:19">
      <c r="A13" s="36">
        <v>8</v>
      </c>
      <c r="B13" s="35" t="s">
        <v>257</v>
      </c>
      <c r="C13" s="36" t="s">
        <v>98</v>
      </c>
      <c r="D13" s="40" t="s">
        <v>253</v>
      </c>
      <c r="E13" s="41">
        <v>14</v>
      </c>
      <c r="F13" s="35">
        <v>14</v>
      </c>
      <c r="G13" s="35">
        <v>0</v>
      </c>
      <c r="H13" s="35">
        <v>3</v>
      </c>
      <c r="I13" s="82">
        <f t="shared" si="0"/>
        <v>21.4285714285714</v>
      </c>
      <c r="J13" s="35">
        <v>7</v>
      </c>
      <c r="K13" s="82">
        <f t="shared" si="1"/>
        <v>50</v>
      </c>
      <c r="L13" s="35">
        <v>4</v>
      </c>
      <c r="M13" s="82">
        <f t="shared" si="2"/>
        <v>28.5714285714286</v>
      </c>
      <c r="N13" s="36">
        <v>0</v>
      </c>
      <c r="O13" s="36">
        <f t="shared" si="3"/>
        <v>0</v>
      </c>
      <c r="P13" s="83">
        <f t="shared" si="4"/>
        <v>3.07142857142857</v>
      </c>
      <c r="Q13" s="102">
        <f t="shared" si="5"/>
        <v>71.4285714285714</v>
      </c>
      <c r="R13" s="83">
        <f t="shared" si="6"/>
        <v>3.92857142857143</v>
      </c>
      <c r="S13" s="102">
        <f t="shared" si="7"/>
        <v>100</v>
      </c>
    </row>
    <row r="14" s="6" customFormat="1" ht="22.5" customHeight="1" spans="1:19">
      <c r="A14" s="42">
        <v>9</v>
      </c>
      <c r="B14" s="42" t="s">
        <v>258</v>
      </c>
      <c r="C14" s="42" t="s">
        <v>256</v>
      </c>
      <c r="D14" s="43" t="s">
        <v>253</v>
      </c>
      <c r="E14" s="42">
        <v>22</v>
      </c>
      <c r="F14" s="44">
        <v>20</v>
      </c>
      <c r="G14" s="44">
        <v>2</v>
      </c>
      <c r="H14" s="44">
        <v>7</v>
      </c>
      <c r="I14" s="45">
        <f t="shared" si="0"/>
        <v>35</v>
      </c>
      <c r="J14" s="44">
        <v>6</v>
      </c>
      <c r="K14" s="45">
        <f t="shared" si="1"/>
        <v>30</v>
      </c>
      <c r="L14" s="44">
        <v>7</v>
      </c>
      <c r="M14" s="45">
        <f t="shared" si="2"/>
        <v>35</v>
      </c>
      <c r="N14" s="45">
        <v>0</v>
      </c>
      <c r="O14" s="45">
        <f t="shared" si="3"/>
        <v>0</v>
      </c>
      <c r="P14" s="84">
        <f t="shared" si="4"/>
        <v>2.68181818181818</v>
      </c>
      <c r="Q14" s="103">
        <f t="shared" si="5"/>
        <v>65</v>
      </c>
      <c r="R14" s="84">
        <f t="shared" si="6"/>
        <v>4</v>
      </c>
      <c r="S14" s="103">
        <f t="shared" si="7"/>
        <v>100</v>
      </c>
    </row>
    <row r="15" s="6" customFormat="1" ht="22.5" customHeight="1" spans="1:19">
      <c r="A15" s="45">
        <v>10</v>
      </c>
      <c r="B15" s="44" t="s">
        <v>258</v>
      </c>
      <c r="C15" s="45" t="s">
        <v>128</v>
      </c>
      <c r="D15" s="43" t="s">
        <v>253</v>
      </c>
      <c r="E15" s="42">
        <v>22</v>
      </c>
      <c r="F15" s="44">
        <v>20</v>
      </c>
      <c r="G15" s="44">
        <v>2</v>
      </c>
      <c r="H15" s="44">
        <v>4</v>
      </c>
      <c r="I15" s="45">
        <f t="shared" si="0"/>
        <v>20</v>
      </c>
      <c r="J15" s="44">
        <v>8</v>
      </c>
      <c r="K15" s="45">
        <f t="shared" si="1"/>
        <v>40</v>
      </c>
      <c r="L15" s="44">
        <v>8</v>
      </c>
      <c r="M15" s="45">
        <f t="shared" si="2"/>
        <v>40</v>
      </c>
      <c r="N15" s="45">
        <v>0</v>
      </c>
      <c r="O15" s="45">
        <f t="shared" si="3"/>
        <v>0</v>
      </c>
      <c r="P15" s="84">
        <f t="shared" si="4"/>
        <v>2.36363636363636</v>
      </c>
      <c r="Q15" s="103">
        <f t="shared" si="5"/>
        <v>60</v>
      </c>
      <c r="R15" s="44">
        <f t="shared" ref="R15:R28" si="8">((H15*5)+(J15*4)+(L15*3))/(H15+J15+L15)</f>
        <v>3.8</v>
      </c>
      <c r="S15" s="103">
        <f t="shared" si="7"/>
        <v>100</v>
      </c>
    </row>
    <row r="16" s="6" customFormat="1" ht="22.5" customHeight="1" spans="1:19">
      <c r="A16" s="45">
        <v>11</v>
      </c>
      <c r="B16" s="44" t="s">
        <v>258</v>
      </c>
      <c r="C16" s="45" t="s">
        <v>130</v>
      </c>
      <c r="D16" s="43" t="s">
        <v>253</v>
      </c>
      <c r="E16" s="42">
        <v>22</v>
      </c>
      <c r="F16" s="44">
        <v>20</v>
      </c>
      <c r="G16" s="44">
        <v>2</v>
      </c>
      <c r="H16" s="44">
        <v>3</v>
      </c>
      <c r="I16" s="45">
        <f t="shared" si="0"/>
        <v>15</v>
      </c>
      <c r="J16" s="44">
        <v>8</v>
      </c>
      <c r="K16" s="45">
        <f t="shared" si="1"/>
        <v>40</v>
      </c>
      <c r="L16" s="44">
        <v>9</v>
      </c>
      <c r="M16" s="45">
        <f t="shared" si="2"/>
        <v>45</v>
      </c>
      <c r="N16" s="45">
        <v>0</v>
      </c>
      <c r="O16" s="45">
        <f t="shared" si="3"/>
        <v>0</v>
      </c>
      <c r="P16" s="84">
        <f t="shared" si="4"/>
        <v>2.13636363636364</v>
      </c>
      <c r="Q16" s="103">
        <f t="shared" si="5"/>
        <v>55</v>
      </c>
      <c r="R16" s="44">
        <f t="shared" si="8"/>
        <v>3.7</v>
      </c>
      <c r="S16" s="103">
        <f t="shared" si="7"/>
        <v>100</v>
      </c>
    </row>
    <row r="17" s="7" customFormat="1" ht="22.5" customHeight="1" spans="1:19">
      <c r="A17" s="46">
        <v>12</v>
      </c>
      <c r="B17" s="47" t="s">
        <v>259</v>
      </c>
      <c r="C17" s="46" t="s">
        <v>256</v>
      </c>
      <c r="D17" s="48" t="s">
        <v>253</v>
      </c>
      <c r="E17" s="49">
        <v>29</v>
      </c>
      <c r="F17" s="47">
        <v>28</v>
      </c>
      <c r="G17" s="47">
        <v>1</v>
      </c>
      <c r="H17" s="47">
        <v>9</v>
      </c>
      <c r="I17" s="85">
        <f t="shared" si="0"/>
        <v>32.1428571428571</v>
      </c>
      <c r="J17" s="47">
        <v>11</v>
      </c>
      <c r="K17" s="85">
        <f t="shared" si="1"/>
        <v>39.2857142857143</v>
      </c>
      <c r="L17" s="47">
        <v>8</v>
      </c>
      <c r="M17" s="85">
        <f t="shared" si="2"/>
        <v>28.5714285714286</v>
      </c>
      <c r="N17" s="46">
        <v>0</v>
      </c>
      <c r="O17" s="46">
        <f t="shared" si="3"/>
        <v>0</v>
      </c>
      <c r="P17" s="86">
        <f t="shared" si="4"/>
        <v>3.06896551724138</v>
      </c>
      <c r="Q17" s="104">
        <f t="shared" si="5"/>
        <v>71.4285714285714</v>
      </c>
      <c r="R17" s="86">
        <f t="shared" si="8"/>
        <v>4.03571428571429</v>
      </c>
      <c r="S17" s="104">
        <f t="shared" si="7"/>
        <v>100</v>
      </c>
    </row>
    <row r="18" s="7" customFormat="1" ht="22.5" customHeight="1" spans="1:19">
      <c r="A18" s="46">
        <v>13</v>
      </c>
      <c r="B18" s="47" t="s">
        <v>259</v>
      </c>
      <c r="C18" s="46" t="s">
        <v>128</v>
      </c>
      <c r="D18" s="48" t="s">
        <v>253</v>
      </c>
      <c r="E18" s="49">
        <v>29</v>
      </c>
      <c r="F18" s="47">
        <v>28</v>
      </c>
      <c r="G18" s="47">
        <v>1</v>
      </c>
      <c r="H18" s="47">
        <v>7</v>
      </c>
      <c r="I18" s="46">
        <f t="shared" si="0"/>
        <v>25</v>
      </c>
      <c r="J18" s="47">
        <v>12</v>
      </c>
      <c r="K18" s="85">
        <f t="shared" si="1"/>
        <v>42.8571428571429</v>
      </c>
      <c r="L18" s="47">
        <v>9</v>
      </c>
      <c r="M18" s="85">
        <f t="shared" si="2"/>
        <v>32.1428571428571</v>
      </c>
      <c r="N18" s="46">
        <v>0</v>
      </c>
      <c r="O18" s="46">
        <f t="shared" si="3"/>
        <v>0</v>
      </c>
      <c r="P18" s="86">
        <f t="shared" si="4"/>
        <v>2.86206896551724</v>
      </c>
      <c r="Q18" s="104">
        <f t="shared" si="5"/>
        <v>67.8571428571429</v>
      </c>
      <c r="R18" s="86">
        <f t="shared" si="8"/>
        <v>3.92857142857143</v>
      </c>
      <c r="S18" s="104">
        <f t="shared" si="7"/>
        <v>100</v>
      </c>
    </row>
    <row r="19" s="7" customFormat="1" ht="22.5" customHeight="1" spans="1:19">
      <c r="A19" s="46">
        <v>14</v>
      </c>
      <c r="B19" s="47" t="s">
        <v>259</v>
      </c>
      <c r="C19" s="46" t="s">
        <v>130</v>
      </c>
      <c r="D19" s="48" t="s">
        <v>253</v>
      </c>
      <c r="E19" s="49">
        <v>29</v>
      </c>
      <c r="F19" s="47">
        <v>28</v>
      </c>
      <c r="G19" s="47">
        <v>1</v>
      </c>
      <c r="H19" s="47">
        <v>10</v>
      </c>
      <c r="I19" s="85">
        <f t="shared" si="0"/>
        <v>35.7142857142857</v>
      </c>
      <c r="J19" s="47">
        <v>11</v>
      </c>
      <c r="K19" s="85">
        <f t="shared" si="1"/>
        <v>39.2857142857143</v>
      </c>
      <c r="L19" s="47">
        <v>7</v>
      </c>
      <c r="M19" s="85">
        <f t="shared" si="2"/>
        <v>25</v>
      </c>
      <c r="N19" s="46">
        <v>0</v>
      </c>
      <c r="O19" s="46">
        <f t="shared" si="3"/>
        <v>0</v>
      </c>
      <c r="P19" s="86">
        <f t="shared" si="4"/>
        <v>3.24137931034483</v>
      </c>
      <c r="Q19" s="104">
        <f t="shared" si="5"/>
        <v>75</v>
      </c>
      <c r="R19" s="47">
        <f t="shared" si="8"/>
        <v>4.10714285714286</v>
      </c>
      <c r="S19" s="104">
        <f t="shared" si="7"/>
        <v>100</v>
      </c>
    </row>
    <row r="20" s="8" customFormat="1" ht="22.5" customHeight="1" spans="1:19">
      <c r="A20" s="50">
        <v>15</v>
      </c>
      <c r="B20" s="51" t="s">
        <v>260</v>
      </c>
      <c r="C20" s="50" t="s">
        <v>256</v>
      </c>
      <c r="D20" s="52" t="s">
        <v>253</v>
      </c>
      <c r="E20" s="53">
        <v>15</v>
      </c>
      <c r="F20" s="51">
        <v>15</v>
      </c>
      <c r="G20" s="51">
        <v>0</v>
      </c>
      <c r="H20" s="51">
        <v>5</v>
      </c>
      <c r="I20" s="87">
        <f t="shared" si="0"/>
        <v>33.3333333333333</v>
      </c>
      <c r="J20" s="88">
        <v>6</v>
      </c>
      <c r="K20" s="87">
        <f t="shared" si="1"/>
        <v>40</v>
      </c>
      <c r="L20" s="88">
        <v>4</v>
      </c>
      <c r="M20" s="87">
        <f t="shared" si="2"/>
        <v>26.6666666666667</v>
      </c>
      <c r="N20" s="50">
        <v>0</v>
      </c>
      <c r="O20" s="50">
        <f t="shared" si="3"/>
        <v>0</v>
      </c>
      <c r="P20" s="89">
        <f t="shared" si="4"/>
        <v>3.26666666666667</v>
      </c>
      <c r="Q20" s="105">
        <f t="shared" si="5"/>
        <v>73.3333333333333</v>
      </c>
      <c r="R20" s="89">
        <f t="shared" si="8"/>
        <v>4.06666666666667</v>
      </c>
      <c r="S20" s="105">
        <f t="shared" si="7"/>
        <v>100</v>
      </c>
    </row>
    <row r="21" s="8" customFormat="1" ht="22.5" customHeight="1" spans="1:19">
      <c r="A21" s="50">
        <v>16</v>
      </c>
      <c r="B21" s="51" t="s">
        <v>260</v>
      </c>
      <c r="C21" s="50" t="s">
        <v>183</v>
      </c>
      <c r="D21" s="52" t="s">
        <v>253</v>
      </c>
      <c r="E21" s="53">
        <v>15</v>
      </c>
      <c r="F21" s="51">
        <v>15</v>
      </c>
      <c r="G21" s="51">
        <v>0</v>
      </c>
      <c r="H21" s="51">
        <v>5</v>
      </c>
      <c r="I21" s="87">
        <f t="shared" si="0"/>
        <v>33.3333333333333</v>
      </c>
      <c r="J21" s="51">
        <v>7</v>
      </c>
      <c r="K21" s="87">
        <f t="shared" si="1"/>
        <v>46.6666666666667</v>
      </c>
      <c r="L21" s="51">
        <v>3</v>
      </c>
      <c r="M21" s="50">
        <f t="shared" si="2"/>
        <v>20</v>
      </c>
      <c r="N21" s="50">
        <v>0</v>
      </c>
      <c r="O21" s="50">
        <f t="shared" si="3"/>
        <v>0</v>
      </c>
      <c r="P21" s="89">
        <f t="shared" si="4"/>
        <v>3.53333333333333</v>
      </c>
      <c r="Q21" s="105">
        <f t="shared" si="5"/>
        <v>80</v>
      </c>
      <c r="R21" s="89">
        <f t="shared" si="8"/>
        <v>4.13333333333333</v>
      </c>
      <c r="S21" s="105">
        <f t="shared" si="7"/>
        <v>100</v>
      </c>
    </row>
    <row r="22" s="8" customFormat="1" ht="22.5" customHeight="1" spans="1:19">
      <c r="A22" s="50">
        <v>17</v>
      </c>
      <c r="B22" s="51" t="s">
        <v>260</v>
      </c>
      <c r="C22" s="50" t="s">
        <v>130</v>
      </c>
      <c r="D22" s="52" t="s">
        <v>253</v>
      </c>
      <c r="E22" s="53">
        <v>15</v>
      </c>
      <c r="F22" s="51">
        <v>15</v>
      </c>
      <c r="G22" s="51">
        <v>0</v>
      </c>
      <c r="H22" s="51">
        <v>3</v>
      </c>
      <c r="I22" s="50">
        <f t="shared" si="0"/>
        <v>20</v>
      </c>
      <c r="J22" s="51">
        <v>7</v>
      </c>
      <c r="K22" s="87">
        <f t="shared" si="1"/>
        <v>46.6666666666667</v>
      </c>
      <c r="L22" s="51">
        <v>5</v>
      </c>
      <c r="M22" s="87">
        <f t="shared" si="2"/>
        <v>33.3333333333333</v>
      </c>
      <c r="N22" s="50">
        <v>0</v>
      </c>
      <c r="O22" s="50">
        <f t="shared" si="3"/>
        <v>0</v>
      </c>
      <c r="P22" s="89">
        <f t="shared" si="4"/>
        <v>2.86666666666667</v>
      </c>
      <c r="Q22" s="105">
        <f t="shared" si="5"/>
        <v>66.6666666666667</v>
      </c>
      <c r="R22" s="89">
        <f t="shared" si="8"/>
        <v>3.86666666666667</v>
      </c>
      <c r="S22" s="105">
        <f t="shared" si="7"/>
        <v>100</v>
      </c>
    </row>
    <row r="23" s="6" customFormat="1" ht="22.5" customHeight="1" spans="1:19">
      <c r="A23" s="45">
        <v>18</v>
      </c>
      <c r="B23" s="44" t="s">
        <v>261</v>
      </c>
      <c r="C23" s="45" t="s">
        <v>256</v>
      </c>
      <c r="D23" s="43" t="s">
        <v>253</v>
      </c>
      <c r="E23" s="42">
        <v>23</v>
      </c>
      <c r="F23" s="44">
        <v>23</v>
      </c>
      <c r="G23" s="44">
        <v>0</v>
      </c>
      <c r="H23" s="44">
        <v>8</v>
      </c>
      <c r="I23" s="90">
        <f t="shared" si="0"/>
        <v>34.7826086956522</v>
      </c>
      <c r="J23" s="44">
        <v>9</v>
      </c>
      <c r="K23" s="90">
        <f t="shared" si="1"/>
        <v>39.1304347826087</v>
      </c>
      <c r="L23" s="44">
        <v>6</v>
      </c>
      <c r="M23" s="90">
        <f t="shared" si="2"/>
        <v>26.0869565217391</v>
      </c>
      <c r="N23" s="45">
        <v>0</v>
      </c>
      <c r="O23" s="45">
        <f t="shared" si="3"/>
        <v>0</v>
      </c>
      <c r="P23" s="84">
        <f t="shared" si="4"/>
        <v>3.30434782608696</v>
      </c>
      <c r="Q23" s="103">
        <f t="shared" si="5"/>
        <v>73.9130434782609</v>
      </c>
      <c r="R23" s="84">
        <f t="shared" si="8"/>
        <v>4.08695652173913</v>
      </c>
      <c r="S23" s="103">
        <f t="shared" si="7"/>
        <v>100</v>
      </c>
    </row>
    <row r="24" s="6" customFormat="1" ht="22.5" customHeight="1" spans="1:19">
      <c r="A24" s="45">
        <v>19</v>
      </c>
      <c r="B24" s="44" t="s">
        <v>261</v>
      </c>
      <c r="C24" s="45" t="s">
        <v>128</v>
      </c>
      <c r="D24" s="43" t="s">
        <v>253</v>
      </c>
      <c r="E24" s="42">
        <v>23</v>
      </c>
      <c r="F24" s="44">
        <v>23</v>
      </c>
      <c r="G24" s="44">
        <v>0</v>
      </c>
      <c r="H24" s="44">
        <v>6</v>
      </c>
      <c r="I24" s="91">
        <f t="shared" si="0"/>
        <v>26.0869565217391</v>
      </c>
      <c r="J24" s="44">
        <v>10</v>
      </c>
      <c r="K24" s="91">
        <f t="shared" si="1"/>
        <v>43.4782608695652</v>
      </c>
      <c r="L24" s="44">
        <v>7</v>
      </c>
      <c r="M24" s="91">
        <f t="shared" si="2"/>
        <v>30.4347826086957</v>
      </c>
      <c r="N24" s="45">
        <v>0</v>
      </c>
      <c r="O24" s="45">
        <f t="shared" si="3"/>
        <v>0</v>
      </c>
      <c r="P24" s="84">
        <f t="shared" si="4"/>
        <v>3.04347826086957</v>
      </c>
      <c r="Q24" s="103">
        <f t="shared" si="5"/>
        <v>69.5652173913043</v>
      </c>
      <c r="R24" s="84">
        <f t="shared" si="8"/>
        <v>3.95652173913043</v>
      </c>
      <c r="S24" s="103">
        <f t="shared" si="7"/>
        <v>100</v>
      </c>
    </row>
    <row r="25" s="6" customFormat="1" ht="22.5" customHeight="1" spans="1:19">
      <c r="A25" s="45">
        <v>20</v>
      </c>
      <c r="B25" s="44" t="s">
        <v>261</v>
      </c>
      <c r="C25" s="45" t="s">
        <v>130</v>
      </c>
      <c r="D25" s="43" t="s">
        <v>253</v>
      </c>
      <c r="E25" s="42">
        <v>23</v>
      </c>
      <c r="F25" s="44">
        <v>23</v>
      </c>
      <c r="G25" s="44">
        <v>0</v>
      </c>
      <c r="H25" s="44">
        <v>7</v>
      </c>
      <c r="I25" s="91">
        <f t="shared" si="0"/>
        <v>30.4347826086957</v>
      </c>
      <c r="J25" s="44">
        <v>11</v>
      </c>
      <c r="K25" s="91">
        <f t="shared" si="1"/>
        <v>47.8260869565217</v>
      </c>
      <c r="L25" s="44">
        <v>5</v>
      </c>
      <c r="M25" s="91">
        <f t="shared" si="2"/>
        <v>21.7391304347826</v>
      </c>
      <c r="N25" s="45">
        <v>0</v>
      </c>
      <c r="O25" s="45">
        <f t="shared" si="3"/>
        <v>0</v>
      </c>
      <c r="P25" s="84">
        <f t="shared" si="4"/>
        <v>3.43478260869565</v>
      </c>
      <c r="Q25" s="103">
        <f t="shared" si="5"/>
        <v>78.2608695652174</v>
      </c>
      <c r="R25" s="84">
        <f t="shared" si="8"/>
        <v>4.08695652173913</v>
      </c>
      <c r="S25" s="103">
        <f t="shared" si="7"/>
        <v>100</v>
      </c>
    </row>
    <row r="26" s="9" customFormat="1" ht="22.5" customHeight="1" spans="1:19">
      <c r="A26" s="54">
        <v>21</v>
      </c>
      <c r="B26" s="55" t="s">
        <v>262</v>
      </c>
      <c r="C26" s="54" t="s">
        <v>256</v>
      </c>
      <c r="D26" s="56" t="s">
        <v>253</v>
      </c>
      <c r="E26" s="57">
        <v>14</v>
      </c>
      <c r="F26" s="55">
        <v>14</v>
      </c>
      <c r="G26" s="55">
        <v>0</v>
      </c>
      <c r="H26" s="55">
        <v>6</v>
      </c>
      <c r="I26" s="92">
        <f t="shared" si="0"/>
        <v>42.8571428571429</v>
      </c>
      <c r="J26" s="55">
        <v>5</v>
      </c>
      <c r="K26" s="92">
        <f t="shared" si="1"/>
        <v>35.7142857142857</v>
      </c>
      <c r="L26" s="55">
        <v>3</v>
      </c>
      <c r="M26" s="92">
        <f t="shared" si="2"/>
        <v>21.4285714285714</v>
      </c>
      <c r="N26" s="54">
        <v>0</v>
      </c>
      <c r="O26" s="54">
        <f t="shared" si="3"/>
        <v>0</v>
      </c>
      <c r="P26" s="93">
        <f t="shared" si="4"/>
        <v>3.57142857142857</v>
      </c>
      <c r="Q26" s="106">
        <f t="shared" si="5"/>
        <v>78.5714285714286</v>
      </c>
      <c r="R26" s="93">
        <f t="shared" si="8"/>
        <v>4.21428571428571</v>
      </c>
      <c r="S26" s="106">
        <f t="shared" si="7"/>
        <v>100</v>
      </c>
    </row>
    <row r="27" s="9" customFormat="1" ht="22.5" customHeight="1" spans="1:19">
      <c r="A27" s="54">
        <v>22</v>
      </c>
      <c r="B27" s="55" t="s">
        <v>262</v>
      </c>
      <c r="C27" s="54" t="s">
        <v>128</v>
      </c>
      <c r="D27" s="56" t="s">
        <v>253</v>
      </c>
      <c r="E27" s="57">
        <v>14</v>
      </c>
      <c r="F27" s="55">
        <v>14</v>
      </c>
      <c r="G27" s="55">
        <v>0</v>
      </c>
      <c r="H27" s="55">
        <v>3</v>
      </c>
      <c r="I27" s="92">
        <f t="shared" si="0"/>
        <v>21.4285714285714</v>
      </c>
      <c r="J27" s="55">
        <v>5</v>
      </c>
      <c r="K27" s="92">
        <f t="shared" si="1"/>
        <v>35.7142857142857</v>
      </c>
      <c r="L27" s="55">
        <v>6</v>
      </c>
      <c r="M27" s="92">
        <f t="shared" si="2"/>
        <v>42.8571428571429</v>
      </c>
      <c r="N27" s="54">
        <v>0</v>
      </c>
      <c r="O27" s="54">
        <f t="shared" si="3"/>
        <v>0</v>
      </c>
      <c r="P27" s="93">
        <f t="shared" si="4"/>
        <v>2.5</v>
      </c>
      <c r="Q27" s="106">
        <f t="shared" si="5"/>
        <v>57.1428571428571</v>
      </c>
      <c r="R27" s="93">
        <f t="shared" si="8"/>
        <v>3.78571428571429</v>
      </c>
      <c r="S27" s="106">
        <f t="shared" si="7"/>
        <v>100</v>
      </c>
    </row>
    <row r="28" s="9" customFormat="1" ht="22.5" customHeight="1" spans="1:19">
      <c r="A28" s="54">
        <v>23</v>
      </c>
      <c r="B28" s="55" t="s">
        <v>262</v>
      </c>
      <c r="C28" s="54" t="s">
        <v>130</v>
      </c>
      <c r="D28" s="56" t="s">
        <v>253</v>
      </c>
      <c r="E28" s="57">
        <v>14</v>
      </c>
      <c r="F28" s="55">
        <v>14</v>
      </c>
      <c r="G28" s="55">
        <v>0</v>
      </c>
      <c r="H28" s="55">
        <v>4</v>
      </c>
      <c r="I28" s="92">
        <f t="shared" si="0"/>
        <v>28.5714285714286</v>
      </c>
      <c r="J28" s="55">
        <v>5</v>
      </c>
      <c r="K28" s="92">
        <f t="shared" si="1"/>
        <v>35.7142857142857</v>
      </c>
      <c r="L28" s="55">
        <v>5</v>
      </c>
      <c r="M28" s="92">
        <f t="shared" si="2"/>
        <v>35.7142857142857</v>
      </c>
      <c r="N28" s="54">
        <v>0</v>
      </c>
      <c r="O28" s="54">
        <f t="shared" si="3"/>
        <v>0</v>
      </c>
      <c r="P28" s="93">
        <f t="shared" si="4"/>
        <v>2.85714285714286</v>
      </c>
      <c r="Q28" s="106">
        <f t="shared" si="5"/>
        <v>64.2857142857143</v>
      </c>
      <c r="R28" s="93">
        <f t="shared" si="8"/>
        <v>3.92857142857143</v>
      </c>
      <c r="S28" s="106">
        <f t="shared" si="7"/>
        <v>100</v>
      </c>
    </row>
    <row r="29" s="1" customFormat="1" ht="22.5" customHeight="1" spans="1:19">
      <c r="A29" s="58" t="s">
        <v>263</v>
      </c>
      <c r="B29" s="59"/>
      <c r="C29" s="60"/>
      <c r="D29" s="60"/>
      <c r="E29" s="18">
        <f>E6+E8+E11+E14+E17+E20+E23+E26</f>
        <v>156</v>
      </c>
      <c r="F29" s="18">
        <f>SUM(F6,F8,F11,F14,F17,F20,F23,F26)</f>
        <v>151</v>
      </c>
      <c r="G29" s="18">
        <f>SUM(G6,G8,G11,G14,G17,G20,G23,G26)</f>
        <v>5</v>
      </c>
      <c r="H29" s="18">
        <f>SUM(H6:H6)</f>
        <v>9</v>
      </c>
      <c r="I29" s="94">
        <f t="shared" ref="I29" si="9">H29*100/F29</f>
        <v>5.96026490066225</v>
      </c>
      <c r="J29" s="18">
        <f>SUM(J6:J6)</f>
        <v>6</v>
      </c>
      <c r="K29" s="94">
        <f t="shared" ref="K29" si="10">J29*100/F29</f>
        <v>3.97350993377483</v>
      </c>
      <c r="L29" s="18">
        <f>SUM(L6:L6)</f>
        <v>5</v>
      </c>
      <c r="M29" s="94">
        <f t="shared" ref="M29" si="11">L29*100/F29</f>
        <v>3.3112582781457</v>
      </c>
      <c r="N29" s="18">
        <f>SUM(N6:N6)</f>
        <v>0</v>
      </c>
      <c r="O29" s="94">
        <f t="shared" ref="O29" si="12">N29*100/F29</f>
        <v>0</v>
      </c>
      <c r="P29" s="95">
        <f t="shared" si="4"/>
        <v>0.442307692307692</v>
      </c>
      <c r="Q29" s="107">
        <f t="shared" ref="Q29" si="13">(H29+J29)*100/F29</f>
        <v>9.93377483443709</v>
      </c>
      <c r="R29" s="18">
        <f>SUM(R6:R6)</f>
        <v>4.2</v>
      </c>
      <c r="S29" s="107">
        <f t="shared" si="7"/>
        <v>13.2450331125828</v>
      </c>
    </row>
    <row r="30" ht="11.25" customHeight="1" spans="1:18">
      <c r="A30" s="61"/>
      <c r="B30" s="61"/>
      <c r="C30" s="61"/>
      <c r="D30" s="61"/>
      <c r="E30" s="62"/>
      <c r="F30" s="63"/>
      <c r="G30" s="63"/>
      <c r="H30" s="62"/>
      <c r="I30" s="63"/>
      <c r="J30" s="62"/>
      <c r="K30" s="63"/>
      <c r="L30" s="62"/>
      <c r="M30" s="63"/>
      <c r="N30" s="63"/>
      <c r="O30" s="63"/>
      <c r="P30" s="63"/>
      <c r="Q30" s="63"/>
      <c r="R30" s="61"/>
    </row>
    <row r="31" ht="15.75" customHeight="1" spans="1:19">
      <c r="A31" s="64" t="s">
        <v>264</v>
      </c>
      <c r="B31" s="64"/>
      <c r="C31" s="64"/>
      <c r="D31" s="64"/>
      <c r="E31" s="65"/>
      <c r="F31" s="64"/>
      <c r="G31" s="66"/>
      <c r="H31" s="67"/>
      <c r="I31" s="66"/>
      <c r="J31" s="67"/>
      <c r="K31" s="66"/>
      <c r="L31" s="67"/>
      <c r="M31" s="66"/>
      <c r="N31" s="66"/>
      <c r="O31" s="66"/>
      <c r="P31" s="66"/>
      <c r="Q31" s="66"/>
      <c r="R31" s="66"/>
      <c r="S31" s="66"/>
    </row>
    <row r="32" ht="11.25" customHeight="1" spans="1:19">
      <c r="A32" s="64" t="s">
        <v>265</v>
      </c>
      <c r="B32" s="64"/>
      <c r="C32" s="64"/>
      <c r="D32" s="64"/>
      <c r="E32" s="65"/>
      <c r="F32" s="64"/>
      <c r="G32" s="66"/>
      <c r="H32" s="67"/>
      <c r="I32" s="66"/>
      <c r="J32" s="67"/>
      <c r="K32" s="66"/>
      <c r="L32" s="67"/>
      <c r="M32" s="66"/>
      <c r="N32" s="66"/>
      <c r="O32" s="66"/>
      <c r="P32" s="66"/>
      <c r="Q32" s="66"/>
      <c r="R32" s="66"/>
      <c r="S32" s="66"/>
    </row>
    <row r="33" s="10" customFormat="1" ht="14.25" customHeight="1" spans="1:21">
      <c r="A33" s="64" t="s">
        <v>266</v>
      </c>
      <c r="B33" s="64"/>
      <c r="C33" s="64"/>
      <c r="D33" s="64"/>
      <c r="E33" s="65"/>
      <c r="F33" s="64"/>
      <c r="G33" s="66"/>
      <c r="H33" s="67"/>
      <c r="I33" s="66"/>
      <c r="J33" s="67"/>
      <c r="K33" s="66"/>
      <c r="L33" s="67"/>
      <c r="M33" s="66"/>
      <c r="N33" s="66"/>
      <c r="O33" s="66"/>
      <c r="P33" s="66"/>
      <c r="Q33" s="66"/>
      <c r="R33" s="66"/>
      <c r="S33" s="66"/>
      <c r="T33" s="97"/>
      <c r="U33" s="97"/>
    </row>
    <row r="34" s="10" customFormat="1" ht="14.25" customHeight="1" spans="1:21">
      <c r="A34" s="64" t="s">
        <v>267</v>
      </c>
      <c r="B34" s="64"/>
      <c r="C34" s="64"/>
      <c r="D34" s="64"/>
      <c r="E34" s="65"/>
      <c r="F34" s="64"/>
      <c r="G34" s="66"/>
      <c r="H34" s="67"/>
      <c r="I34" s="66"/>
      <c r="J34" s="67"/>
      <c r="K34" s="66"/>
      <c r="L34" s="67"/>
      <c r="M34" s="66"/>
      <c r="N34" s="66"/>
      <c r="O34" s="66"/>
      <c r="P34" s="66"/>
      <c r="Q34" s="66"/>
      <c r="R34" s="66"/>
      <c r="S34" s="66"/>
      <c r="T34" s="97"/>
      <c r="U34" s="97"/>
    </row>
    <row r="35" s="10" customFormat="1" spans="1:21">
      <c r="A35" s="64" t="s">
        <v>268</v>
      </c>
      <c r="B35" s="64"/>
      <c r="C35" s="64"/>
      <c r="D35" s="64"/>
      <c r="E35" s="65"/>
      <c r="F35" s="64"/>
      <c r="G35" s="66"/>
      <c r="H35" s="67"/>
      <c r="I35" s="66"/>
      <c r="J35" s="67"/>
      <c r="K35" s="66"/>
      <c r="L35" s="67"/>
      <c r="M35" s="66"/>
      <c r="N35" s="66"/>
      <c r="O35" s="66"/>
      <c r="P35" s="66"/>
      <c r="Q35" s="66"/>
      <c r="R35" s="66"/>
      <c r="S35" s="66"/>
      <c r="T35" s="97"/>
      <c r="U35" s="97"/>
    </row>
    <row r="36" s="10" customFormat="1" ht="20.25" customHeight="1" spans="1:21">
      <c r="A36" s="64" t="s">
        <v>269</v>
      </c>
      <c r="B36" s="64"/>
      <c r="C36" s="64"/>
      <c r="D36" s="64"/>
      <c r="E36" s="65"/>
      <c r="F36" s="64"/>
      <c r="G36" s="66"/>
      <c r="H36" s="67"/>
      <c r="I36" s="66"/>
      <c r="J36" s="67"/>
      <c r="K36" s="66"/>
      <c r="L36" s="67"/>
      <c r="M36" s="66"/>
      <c r="N36" s="66"/>
      <c r="O36" s="66"/>
      <c r="P36" s="66"/>
      <c r="Q36" s="66"/>
      <c r="R36" s="66"/>
      <c r="S36" s="66"/>
      <c r="T36" s="97"/>
      <c r="U36" s="97"/>
    </row>
    <row r="37" s="10" customFormat="1" ht="11.25" customHeight="1" spans="1:21">
      <c r="A37" s="68"/>
      <c r="B37" s="68"/>
      <c r="C37" s="68"/>
      <c r="D37" s="68"/>
      <c r="E37" s="69"/>
      <c r="F37" s="68"/>
      <c r="G37" s="13"/>
      <c r="H37" s="14"/>
      <c r="I37" s="13"/>
      <c r="J37" s="14"/>
      <c r="K37" s="13"/>
      <c r="L37" s="14"/>
      <c r="M37" s="96"/>
      <c r="N37" s="96"/>
      <c r="O37" s="96"/>
      <c r="P37" s="96"/>
      <c r="Q37" s="96"/>
      <c r="R37" s="96"/>
      <c r="S37" s="97"/>
      <c r="T37" s="97"/>
      <c r="U37" s="97"/>
    </row>
    <row r="38" s="10" customFormat="1" ht="15" spans="1:21">
      <c r="A38" s="68"/>
      <c r="B38" s="70" t="s">
        <v>270</v>
      </c>
      <c r="C38" s="70"/>
      <c r="D38" s="68"/>
      <c r="E38" s="69"/>
      <c r="F38" s="68"/>
      <c r="G38" s="13"/>
      <c r="H38" s="14"/>
      <c r="I38" s="13"/>
      <c r="J38" s="14"/>
      <c r="K38" s="13"/>
      <c r="L38" s="14"/>
      <c r="M38" s="96"/>
      <c r="N38" s="96"/>
      <c r="O38" s="96"/>
      <c r="P38" s="97"/>
      <c r="Q38" s="98"/>
      <c r="R38" s="98"/>
      <c r="S38" s="97"/>
      <c r="T38" s="97"/>
      <c r="U38" s="97"/>
    </row>
    <row r="39" ht="15.5" spans="1:18">
      <c r="A39" s="68"/>
      <c r="B39" s="70" t="s">
        <v>271</v>
      </c>
      <c r="C39" s="71"/>
      <c r="D39" s="61"/>
      <c r="E39" s="72"/>
      <c r="F39" s="61"/>
      <c r="G39" s="61"/>
      <c r="H39" s="72"/>
      <c r="I39" s="61"/>
      <c r="J39" s="72"/>
      <c r="K39" s="61"/>
      <c r="L39" s="72"/>
      <c r="M39" s="61"/>
      <c r="N39" s="61"/>
      <c r="O39" s="61"/>
      <c r="P39" s="98"/>
      <c r="Q39" s="61"/>
      <c r="R39" s="61"/>
    </row>
    <row r="40" ht="14.5" spans="2:3">
      <c r="B40" s="73"/>
      <c r="C40"/>
    </row>
  </sheetData>
  <mergeCells count="24">
    <mergeCell ref="A1:S1"/>
    <mergeCell ref="A2:B2"/>
    <mergeCell ref="Q2:S2"/>
    <mergeCell ref="H3:I3"/>
    <mergeCell ref="J3:K3"/>
    <mergeCell ref="L3:M3"/>
    <mergeCell ref="N3:O3"/>
    <mergeCell ref="P3:Q3"/>
    <mergeCell ref="R3:S3"/>
    <mergeCell ref="A29:C29"/>
    <mergeCell ref="E30:Q30"/>
    <mergeCell ref="A31:S31"/>
    <mergeCell ref="A32:S32"/>
    <mergeCell ref="A33:S33"/>
    <mergeCell ref="A34:S34"/>
    <mergeCell ref="A35:S35"/>
    <mergeCell ref="A36:S36"/>
    <mergeCell ref="A3:A4"/>
    <mergeCell ref="B3:B4"/>
    <mergeCell ref="C3:C4"/>
    <mergeCell ref="D3:D4"/>
    <mergeCell ref="E3:E4"/>
    <mergeCell ref="F3:F4"/>
    <mergeCell ref="G3:G4"/>
  </mergeCells>
  <pageMargins left="0.433070866141732" right="0.433070866141732" top="0.393700787401575" bottom="0.590551181102362" header="0.31496062992126" footer="0.511811023622047"/>
  <pageSetup paperSize="9" scale="94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7-jadval nazorat ishi </vt:lpstr>
      <vt:lpstr>7.1-jadval</vt:lpstr>
      <vt:lpstr>7.2-jadval barchasi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Rayono</dc:creator>
  <cp:lastModifiedBy>Otamurod Pirnapasov</cp:lastModifiedBy>
  <dcterms:created xsi:type="dcterms:W3CDTF">2009-08-03T14:11:00Z</dcterms:created>
  <cp:lastPrinted>2019-10-31T10:40:00Z</cp:lastPrinted>
  <dcterms:modified xsi:type="dcterms:W3CDTF">2024-06-20T00:54:13Z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DD8703D3E3DA4650B6EC6CB43D81C8C9_13</vt:lpwstr>
  </property>
  <property fmtid="{D5CDD505-2E9C-101B-9397-08002B2CF9AE}" pid="3" name="KSOProductBuildVer">
    <vt:lpwstr>1049-12.2.0.17119</vt:lpwstr>
  </property>
</Properties>
</file>