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260" windowHeight="4500" activeTab="1"/>
  </bookViews>
  <sheets>
    <sheet name="Net Present Value" sheetId="1" r:id="rId1"/>
    <sheet name="Net Present Value &amp; ROI" sheetId="2" r:id="rId2"/>
    <sheet name="Payback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E9" i="4" l="1"/>
  <c r="F9" i="4"/>
  <c r="D9" i="4"/>
  <c r="F13" i="4"/>
  <c r="F14" i="4"/>
  <c r="F15" i="4"/>
  <c r="F16" i="4"/>
  <c r="F17" i="4"/>
  <c r="F18" i="4"/>
  <c r="E13" i="4"/>
  <c r="E14" i="4"/>
  <c r="E15" i="4"/>
  <c r="E16" i="4"/>
  <c r="E17" i="4"/>
  <c r="E18" i="4"/>
  <c r="F12" i="4"/>
  <c r="E12" i="4"/>
  <c r="D13" i="4"/>
  <c r="D14" i="4"/>
  <c r="D15" i="4"/>
  <c r="D16" i="4"/>
  <c r="D17" i="4"/>
  <c r="D18" i="4"/>
  <c r="D12" i="4"/>
  <c r="C9" i="4"/>
  <c r="C13" i="4"/>
  <c r="C14" i="4"/>
  <c r="C15" i="4"/>
  <c r="C16" i="4"/>
  <c r="C17" i="4"/>
  <c r="C18" i="4"/>
  <c r="C12" i="4"/>
  <c r="B9" i="4"/>
  <c r="C7" i="3"/>
  <c r="D7" i="3"/>
  <c r="B7" i="3"/>
  <c r="A7" i="3"/>
  <c r="B3" i="3"/>
  <c r="C3" i="3" s="1"/>
  <c r="D3" i="3" s="1"/>
  <c r="D13" i="2"/>
  <c r="E13" i="2"/>
  <c r="C13" i="2"/>
  <c r="B13" i="2"/>
  <c r="B12" i="2"/>
  <c r="B15" i="2"/>
  <c r="F12" i="2"/>
  <c r="D12" i="2"/>
  <c r="E12" i="2"/>
  <c r="C12" i="2"/>
  <c r="F10" i="2"/>
  <c r="C10" i="2"/>
  <c r="D10" i="2"/>
  <c r="E10" i="2"/>
  <c r="B10" i="2"/>
  <c r="F6" i="2"/>
  <c r="C6" i="2"/>
  <c r="D6" i="2"/>
  <c r="E6" i="2"/>
  <c r="B6" i="2"/>
  <c r="B13" i="1"/>
  <c r="B7" i="1"/>
  <c r="G6" i="1"/>
  <c r="G5" i="1"/>
  <c r="G4" i="1"/>
  <c r="G11" i="1"/>
  <c r="G12" i="1"/>
  <c r="G10" i="1"/>
</calcChain>
</file>

<file path=xl/sharedStrings.xml><?xml version="1.0" encoding="utf-8"?>
<sst xmlns="http://schemas.openxmlformats.org/spreadsheetml/2006/main" count="52" uniqueCount="40">
  <si>
    <t>Discount rate</t>
  </si>
  <si>
    <t>PROJECT 1</t>
  </si>
  <si>
    <t>YEAR 1</t>
  </si>
  <si>
    <t>YEAR 2</t>
  </si>
  <si>
    <t>YEAR 3</t>
  </si>
  <si>
    <t>YEAR 4</t>
  </si>
  <si>
    <t>YEAR 5</t>
  </si>
  <si>
    <t>TOTAL</t>
  </si>
  <si>
    <t>Benefits</t>
  </si>
  <si>
    <t>Costs</t>
  </si>
  <si>
    <t>Cash flow</t>
  </si>
  <si>
    <t>NPV</t>
  </si>
  <si>
    <t>PROJECT 2</t>
  </si>
  <si>
    <t>Discount Rate</t>
  </si>
  <si>
    <t>Assume the project is completed in year 0</t>
  </si>
  <si>
    <t>Discount Factor</t>
  </si>
  <si>
    <t>Discounted costs</t>
  </si>
  <si>
    <t>Discounted benefits</t>
  </si>
  <si>
    <t>Discount factor</t>
  </si>
  <si>
    <t>Discounted benefits - costs</t>
  </si>
  <si>
    <t>Cumulative benefits - costs</t>
  </si>
  <si>
    <t>ROI</t>
  </si>
  <si>
    <t>Cumulative costs</t>
  </si>
  <si>
    <t>Cumalative benefits</t>
  </si>
  <si>
    <t>Criteria</t>
  </si>
  <si>
    <t>Weight</t>
  </si>
  <si>
    <t>Project 1</t>
  </si>
  <si>
    <t>Project 2</t>
  </si>
  <si>
    <t>Project 3</t>
  </si>
  <si>
    <t>Project 4</t>
  </si>
  <si>
    <t>Supports key business objectives</t>
  </si>
  <si>
    <t>Has stong internal sponsor</t>
  </si>
  <si>
    <t>Has strong customer support</t>
  </si>
  <si>
    <t>Uses realistic level of technology</t>
  </si>
  <si>
    <t>Can be implemented in one year or less</t>
  </si>
  <si>
    <t>provides positive NPM</t>
  </si>
  <si>
    <t>Has low risk in meeting scpoe, time, and cost goals</t>
  </si>
  <si>
    <t>Weighted Project Scores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</si>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</sst>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Cumulative benefits</c:v>
          </c:tx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Payback!$A$3:$D$3</c:f>
              <c:numCache>
                <c:formatCode>General</c:formatCode>
                <c:ptCount val="4"/>
                <c:pt idx="0">
                  <c:v>0</c:v>
                </c:pt>
                <c:pt idx="1">
                  <c:v>186000</c:v>
                </c:pt>
                <c:pt idx="2">
                  <c:v>358000</c:v>
                </c:pt>
                <c:pt idx="3">
                  <c:v>516000</c:v>
                </c:pt>
              </c:numCache>
            </c:numRef>
          </c:val>
          <c:smooth val="0"/>
        </c:ser>
        <c:ser>
          <c:idx val="1"/>
          <c:order val="1"/>
          <c:tx>
            <c:v>Cumulative costs</c:v>
          </c:tx>
          <c:marker>
            <c:symbol val="none"/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Payback!$A$7:$D$7</c:f>
              <c:numCache>
                <c:formatCode>General</c:formatCode>
                <c:ptCount val="4"/>
                <c:pt idx="0">
                  <c:v>140000</c:v>
                </c:pt>
                <c:pt idx="1">
                  <c:v>177200</c:v>
                </c:pt>
                <c:pt idx="2">
                  <c:v>211600</c:v>
                </c:pt>
                <c:pt idx="3">
                  <c:v>243200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19200"/>
        <c:axId val="127220736"/>
      </c:lineChart>
      <c:catAx>
        <c:axId val="1272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20736"/>
        <c:crosses val="autoZero"/>
        <c:auto val="1"/>
        <c:lblAlgn val="ctr"/>
        <c:lblOffset val="100"/>
        <c:noMultiLvlLbl val="0"/>
      </c:catAx>
      <c:valAx>
        <c:axId val="1272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Sheet4!$C$1:$F$1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Sheet4!$C$9:$F$9</c:f>
              <c:numCache>
                <c:formatCode>0%</c:formatCode>
                <c:ptCount val="4"/>
                <c:pt idx="0">
                  <c:v>0.56000000000000005</c:v>
                </c:pt>
                <c:pt idx="1">
                  <c:v>0.78500000000000003</c:v>
                </c:pt>
                <c:pt idx="2">
                  <c:v>0.5</c:v>
                </c:pt>
                <c:pt idx="3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69888"/>
        <c:axId val="127279872"/>
      </c:barChart>
      <c:catAx>
        <c:axId val="127269888"/>
        <c:scaling>
          <c:orientation val="minMax"/>
        </c:scaling>
        <c:delete val="0"/>
        <c:axPos val="l"/>
        <c:majorTickMark val="out"/>
        <c:minorTickMark val="none"/>
        <c:tickLblPos val="nextTo"/>
        <c:crossAx val="127279872"/>
        <c:crosses val="autoZero"/>
        <c:auto val="1"/>
        <c:lblAlgn val="ctr"/>
        <c:lblOffset val="100"/>
        <c:noMultiLvlLbl val="0"/>
      </c:catAx>
      <c:valAx>
        <c:axId val="1272798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2726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5</xdr:row>
      <xdr:rowOff>57150</xdr:rowOff>
    </xdr:from>
    <xdr:to>
      <xdr:col>12</xdr:col>
      <xdr:colOff>466725</xdr:colOff>
      <xdr:row>21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7</xdr:row>
      <xdr:rowOff>9525</xdr:rowOff>
    </xdr:from>
    <xdr:to>
      <xdr:col>8</xdr:col>
      <xdr:colOff>476250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7" sqref="D7"/>
    </sheetView>
  </sheetViews>
  <sheetFormatPr defaultRowHeight="15" x14ac:dyDescent="0.25"/>
  <cols>
    <col min="1" max="1" width="12.75" bestFit="1" customWidth="1"/>
    <col min="2" max="2" width="11.25" bestFit="1" customWidth="1"/>
    <col min="3" max="6" width="10.625" bestFit="1" customWidth="1"/>
    <col min="7" max="7" width="11.625" bestFit="1" customWidth="1"/>
  </cols>
  <sheetData>
    <row r="1" spans="1:7" x14ac:dyDescent="0.25">
      <c r="A1" t="s">
        <v>0</v>
      </c>
      <c r="B1" s="1">
        <v>0.1</v>
      </c>
    </row>
    <row r="3" spans="1:7" s="2" customForma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25">
      <c r="A4" t="s">
        <v>8</v>
      </c>
      <c r="B4" s="4">
        <v>0</v>
      </c>
      <c r="C4" s="4">
        <v>2000</v>
      </c>
      <c r="D4" s="4">
        <v>3000</v>
      </c>
      <c r="E4" s="4">
        <v>4000</v>
      </c>
      <c r="F4" s="4">
        <v>5000</v>
      </c>
      <c r="G4" s="4">
        <f>SUM(B4:F4)</f>
        <v>14000</v>
      </c>
    </row>
    <row r="5" spans="1:7" x14ac:dyDescent="0.25">
      <c r="A5" t="s">
        <v>9</v>
      </c>
      <c r="B5" s="4">
        <v>5000</v>
      </c>
      <c r="C5" s="4">
        <v>1000</v>
      </c>
      <c r="D5" s="4">
        <v>1000</v>
      </c>
      <c r="E5" s="4">
        <v>1000</v>
      </c>
      <c r="F5" s="4">
        <v>1000</v>
      </c>
      <c r="G5" s="4">
        <f>SUM(B5:F5)</f>
        <v>9000</v>
      </c>
    </row>
    <row r="6" spans="1:7" x14ac:dyDescent="0.25">
      <c r="A6" t="s">
        <v>10</v>
      </c>
      <c r="B6" s="4">
        <v>-5000</v>
      </c>
      <c r="C6" s="4">
        <v>1000</v>
      </c>
      <c r="D6" s="4">
        <v>2000</v>
      </c>
      <c r="E6" s="4">
        <v>3000</v>
      </c>
      <c r="F6" s="4">
        <v>4000</v>
      </c>
      <c r="G6" s="4">
        <f>SUM(B6:F6)</f>
        <v>5000</v>
      </c>
    </row>
    <row r="7" spans="1:7" x14ac:dyDescent="0.25">
      <c r="A7" t="s">
        <v>11</v>
      </c>
      <c r="B7" s="3">
        <f>NPV(B1,B6:F6)</f>
        <v>2316.346995672176</v>
      </c>
    </row>
    <row r="9" spans="1:7" x14ac:dyDescent="0.25">
      <c r="A9" s="2" t="s">
        <v>12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</row>
    <row r="10" spans="1:7" x14ac:dyDescent="0.25">
      <c r="A10" t="s">
        <v>8</v>
      </c>
      <c r="B10" s="5">
        <v>1000</v>
      </c>
      <c r="C10" s="5">
        <v>2000</v>
      </c>
      <c r="D10" s="5">
        <v>4000</v>
      </c>
      <c r="E10" s="5">
        <v>4000</v>
      </c>
      <c r="F10" s="5">
        <v>4000</v>
      </c>
      <c r="G10" s="5">
        <f>SUM(B10:F10)</f>
        <v>15000</v>
      </c>
    </row>
    <row r="11" spans="1:7" x14ac:dyDescent="0.25">
      <c r="A11" t="s">
        <v>9</v>
      </c>
      <c r="B11" s="5">
        <v>2000</v>
      </c>
      <c r="C11" s="5">
        <v>2000</v>
      </c>
      <c r="D11" s="5">
        <v>2000</v>
      </c>
      <c r="E11" s="5">
        <v>2000</v>
      </c>
      <c r="F11" s="5">
        <v>2000</v>
      </c>
      <c r="G11" s="5">
        <f t="shared" ref="G11:G12" si="0">SUM(B11:F11)</f>
        <v>10000</v>
      </c>
    </row>
    <row r="12" spans="1:7" x14ac:dyDescent="0.25">
      <c r="A12" t="s">
        <v>10</v>
      </c>
      <c r="B12" s="5">
        <v>-1000</v>
      </c>
      <c r="C12" s="5">
        <v>0</v>
      </c>
      <c r="D12" s="5">
        <v>2000</v>
      </c>
      <c r="E12" s="5">
        <v>2000</v>
      </c>
      <c r="F12" s="5">
        <v>2000</v>
      </c>
      <c r="G12" s="5">
        <f t="shared" si="0"/>
        <v>5000</v>
      </c>
    </row>
    <row r="13" spans="1:7" x14ac:dyDescent="0.25">
      <c r="A13" t="s">
        <v>11</v>
      </c>
      <c r="B13" s="3">
        <f>NPV(B1,B12:F12)</f>
        <v>3201.4082495606972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2" sqref="C2"/>
    </sheetView>
  </sheetViews>
  <sheetFormatPr defaultRowHeight="15" x14ac:dyDescent="0.25"/>
  <cols>
    <col min="1" max="1" width="38.875" bestFit="1" customWidth="1"/>
    <col min="2" max="2" width="9.625" bestFit="1" customWidth="1"/>
    <col min="6" max="6" width="11.875" bestFit="1" customWidth="1"/>
  </cols>
  <sheetData>
    <row r="1" spans="1:6" x14ac:dyDescent="0.25">
      <c r="A1" t="s">
        <v>13</v>
      </c>
      <c r="B1" s="1">
        <v>0.08</v>
      </c>
    </row>
    <row r="2" spans="1:6" x14ac:dyDescent="0.25">
      <c r="A2" t="s">
        <v>14</v>
      </c>
      <c r="C2" s="6" t="s">
        <v>38</v>
      </c>
    </row>
    <row r="3" spans="1:6" s="6" customFormat="1" x14ac:dyDescent="0.25">
      <c r="B3" s="6">
        <v>0</v>
      </c>
      <c r="C3" s="6">
        <v>1</v>
      </c>
      <c r="D3" s="6">
        <v>2</v>
      </c>
      <c r="E3" s="6">
        <v>3</v>
      </c>
      <c r="F3" s="6" t="s">
        <v>39</v>
      </c>
    </row>
    <row r="4" spans="1:6" x14ac:dyDescent="0.25">
      <c r="A4" t="s">
        <v>9</v>
      </c>
      <c r="B4">
        <v>140000</v>
      </c>
      <c r="C4">
        <v>40000</v>
      </c>
      <c r="D4">
        <v>40000</v>
      </c>
      <c r="E4">
        <v>40000</v>
      </c>
    </row>
    <row r="5" spans="1:6" x14ac:dyDescent="0.25">
      <c r="A5" t="s">
        <v>15</v>
      </c>
      <c r="B5">
        <v>1</v>
      </c>
      <c r="C5">
        <v>0.93</v>
      </c>
      <c r="D5">
        <v>0.86</v>
      </c>
      <c r="E5">
        <v>0.79</v>
      </c>
    </row>
    <row r="6" spans="1:6" x14ac:dyDescent="0.25">
      <c r="A6" t="s">
        <v>16</v>
      </c>
      <c r="B6">
        <f>B4*B5</f>
        <v>140000</v>
      </c>
      <c r="C6">
        <f t="shared" ref="C6:E6" si="0">C4*C5</f>
        <v>37200</v>
      </c>
      <c r="D6">
        <f t="shared" si="0"/>
        <v>34400</v>
      </c>
      <c r="E6">
        <f t="shared" si="0"/>
        <v>31600</v>
      </c>
      <c r="F6">
        <f>SUM(B6:E6)</f>
        <v>243200</v>
      </c>
    </row>
    <row r="8" spans="1:6" x14ac:dyDescent="0.25">
      <c r="A8" t="s">
        <v>8</v>
      </c>
      <c r="B8">
        <v>0</v>
      </c>
      <c r="C8">
        <v>200000</v>
      </c>
      <c r="D8">
        <v>200000</v>
      </c>
      <c r="E8">
        <v>200000</v>
      </c>
    </row>
    <row r="9" spans="1:6" x14ac:dyDescent="0.25">
      <c r="A9" t="s">
        <v>18</v>
      </c>
      <c r="B9">
        <v>1</v>
      </c>
      <c r="C9">
        <v>0.93</v>
      </c>
      <c r="D9">
        <v>0.86</v>
      </c>
      <c r="E9">
        <v>0.79</v>
      </c>
    </row>
    <row r="10" spans="1:6" x14ac:dyDescent="0.25">
      <c r="A10" t="s">
        <v>17</v>
      </c>
      <c r="B10">
        <f>B8*B9</f>
        <v>0</v>
      </c>
      <c r="C10">
        <f t="shared" ref="C10:E10" si="1">C8*C9</f>
        <v>186000</v>
      </c>
      <c r="D10">
        <f t="shared" si="1"/>
        <v>172000</v>
      </c>
      <c r="E10">
        <f t="shared" si="1"/>
        <v>158000</v>
      </c>
      <c r="F10">
        <f>SUM(B10:E10)</f>
        <v>516000</v>
      </c>
    </row>
    <row r="12" spans="1:6" x14ac:dyDescent="0.25">
      <c r="A12" t="s">
        <v>19</v>
      </c>
      <c r="B12">
        <f>B10-B6</f>
        <v>-140000</v>
      </c>
      <c r="C12">
        <f>C10-C6</f>
        <v>148800</v>
      </c>
      <c r="D12">
        <f>D10-D6</f>
        <v>137600</v>
      </c>
      <c r="E12">
        <f>E10-E6</f>
        <v>126400</v>
      </c>
      <c r="F12" s="3">
        <f>F10-F6</f>
        <v>272800</v>
      </c>
    </row>
    <row r="13" spans="1:6" x14ac:dyDescent="0.25">
      <c r="A13" t="s">
        <v>20</v>
      </c>
      <c r="B13">
        <f>B10-B6</f>
        <v>-140000</v>
      </c>
      <c r="C13">
        <f>B13+C12</f>
        <v>8800</v>
      </c>
      <c r="D13">
        <f t="shared" ref="D13:E13" si="2">C13+D12</f>
        <v>146400</v>
      </c>
      <c r="E13">
        <f t="shared" si="2"/>
        <v>272800</v>
      </c>
    </row>
    <row r="15" spans="1:6" x14ac:dyDescent="0.25">
      <c r="A15" t="s">
        <v>21</v>
      </c>
      <c r="B15" s="1">
        <f>(F10-F6)/F6</f>
        <v>1.1217105263157894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7:D9"/>
    </sheetView>
  </sheetViews>
  <sheetFormatPr defaultRowHeight="15" x14ac:dyDescent="0.25"/>
  <cols>
    <col min="1" max="1" width="19.125" bestFit="1" customWidth="1"/>
    <col min="2" max="4" width="19.25" bestFit="1" customWidth="1"/>
  </cols>
  <sheetData>
    <row r="1" spans="1:4" x14ac:dyDescent="0.25">
      <c r="A1" t="s">
        <v>23</v>
      </c>
    </row>
    <row r="2" spans="1:4" x14ac:dyDescent="0.25">
      <c r="A2">
        <v>0</v>
      </c>
      <c r="B2">
        <v>1</v>
      </c>
      <c r="C2">
        <v>2</v>
      </c>
      <c r="D2">
        <v>3</v>
      </c>
    </row>
    <row r="3" spans="1:4" x14ac:dyDescent="0.25">
      <c r="A3">
        <v>0</v>
      </c>
      <c r="B3">
        <f>'Net Present Value &amp; ROI'!C10+'Net Present Value &amp; ROI'!B10</f>
        <v>186000</v>
      </c>
      <c r="C3">
        <f>B3+'Net Present Value &amp; ROI'!D10</f>
        <v>358000</v>
      </c>
      <c r="D3">
        <f>C3+'Net Present Value &amp; ROI'!E10</f>
        <v>516000</v>
      </c>
    </row>
    <row r="5" spans="1:4" x14ac:dyDescent="0.25">
      <c r="A5" t="s">
        <v>22</v>
      </c>
    </row>
    <row r="6" spans="1:4" x14ac:dyDescent="0.25">
      <c r="A6">
        <v>0</v>
      </c>
      <c r="B6">
        <v>1</v>
      </c>
      <c r="C6">
        <v>2</v>
      </c>
      <c r="D6">
        <v>3</v>
      </c>
    </row>
    <row r="7" spans="1:4" x14ac:dyDescent="0.25">
      <c r="A7">
        <f>'Net Present Value &amp; ROI'!B6</f>
        <v>140000</v>
      </c>
      <c r="B7">
        <f>A7+'Net Present Value &amp; ROI'!C6</f>
        <v>177200</v>
      </c>
      <c r="C7">
        <f>B7+'Net Present Value &amp; ROI'!D6</f>
        <v>211600</v>
      </c>
      <c r="D7">
        <f>C7+'Net Present Value &amp; ROI'!E6</f>
        <v>243200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9" activeCellId="1" sqref="C1:F1 C9:F9"/>
    </sheetView>
  </sheetViews>
  <sheetFormatPr defaultRowHeight="15" x14ac:dyDescent="0.25"/>
  <cols>
    <col min="1" max="1" width="46.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30</v>
      </c>
      <c r="B2" s="1">
        <v>0.25</v>
      </c>
      <c r="C2">
        <v>90</v>
      </c>
      <c r="D2">
        <v>90</v>
      </c>
      <c r="E2">
        <v>50</v>
      </c>
      <c r="F2">
        <v>20</v>
      </c>
    </row>
    <row r="3" spans="1:6" x14ac:dyDescent="0.25">
      <c r="A3" t="s">
        <v>31</v>
      </c>
      <c r="B3" s="1">
        <v>0.15</v>
      </c>
      <c r="C3">
        <v>70</v>
      </c>
      <c r="D3">
        <v>90</v>
      </c>
      <c r="E3">
        <v>50</v>
      </c>
      <c r="F3">
        <v>20</v>
      </c>
    </row>
    <row r="4" spans="1:6" x14ac:dyDescent="0.25">
      <c r="A4" t="s">
        <v>32</v>
      </c>
      <c r="B4" s="1">
        <v>0.15</v>
      </c>
      <c r="C4">
        <v>50</v>
      </c>
      <c r="D4">
        <v>90</v>
      </c>
      <c r="E4">
        <v>50</v>
      </c>
      <c r="F4">
        <v>20</v>
      </c>
    </row>
    <row r="5" spans="1:6" x14ac:dyDescent="0.25">
      <c r="A5" t="s">
        <v>33</v>
      </c>
      <c r="B5" s="1">
        <v>0.1</v>
      </c>
      <c r="C5">
        <v>25</v>
      </c>
      <c r="D5">
        <v>90</v>
      </c>
      <c r="E5">
        <v>50</v>
      </c>
      <c r="F5">
        <v>70</v>
      </c>
    </row>
    <row r="6" spans="1:6" x14ac:dyDescent="0.25">
      <c r="A6" t="s">
        <v>34</v>
      </c>
      <c r="B6" s="1">
        <v>0.05</v>
      </c>
      <c r="C6">
        <v>20</v>
      </c>
      <c r="D6">
        <v>20</v>
      </c>
      <c r="E6">
        <v>50</v>
      </c>
      <c r="F6">
        <v>90</v>
      </c>
    </row>
    <row r="7" spans="1:6" x14ac:dyDescent="0.25">
      <c r="A7" t="s">
        <v>35</v>
      </c>
      <c r="B7" s="1">
        <v>0.2</v>
      </c>
      <c r="C7">
        <v>50</v>
      </c>
      <c r="D7">
        <v>70</v>
      </c>
      <c r="E7">
        <v>50</v>
      </c>
      <c r="F7">
        <v>50</v>
      </c>
    </row>
    <row r="8" spans="1:6" x14ac:dyDescent="0.25">
      <c r="A8" t="s">
        <v>36</v>
      </c>
      <c r="B8" s="1">
        <v>0.1</v>
      </c>
      <c r="C8">
        <v>20</v>
      </c>
      <c r="D8">
        <v>50</v>
      </c>
      <c r="E8">
        <v>50</v>
      </c>
      <c r="F8">
        <v>90</v>
      </c>
    </row>
    <row r="9" spans="1:6" x14ac:dyDescent="0.25">
      <c r="A9" t="s">
        <v>37</v>
      </c>
      <c r="B9" s="1">
        <f>SUM(B2:B8)</f>
        <v>1.0000000000000002</v>
      </c>
      <c r="C9" s="1">
        <f>SUM(C12:C18)/100</f>
        <v>0.56000000000000005</v>
      </c>
      <c r="D9" s="1">
        <f>SUM(D12:D18)/100</f>
        <v>0.78500000000000003</v>
      </c>
      <c r="E9" s="1">
        <f>SUM(E12:E18)/100</f>
        <v>0.5</v>
      </c>
      <c r="F9" s="1">
        <f>SUM(F12:F18)/100</f>
        <v>0.41499999999999998</v>
      </c>
    </row>
    <row r="12" spans="1:6" x14ac:dyDescent="0.25">
      <c r="C12">
        <f t="shared" ref="C12:C18" si="0">B2*C2</f>
        <v>22.5</v>
      </c>
      <c r="D12">
        <f>B2*D2</f>
        <v>22.5</v>
      </c>
      <c r="E12">
        <f>B2*E2</f>
        <v>12.5</v>
      </c>
      <c r="F12">
        <f>B2*F2</f>
        <v>5</v>
      </c>
    </row>
    <row r="13" spans="1:6" x14ac:dyDescent="0.25">
      <c r="C13">
        <f t="shared" si="0"/>
        <v>10.5</v>
      </c>
      <c r="D13">
        <f t="shared" ref="D13:D18" si="1">B3*D3</f>
        <v>13.5</v>
      </c>
      <c r="E13">
        <f t="shared" ref="E13:E18" si="2">B3*E3</f>
        <v>7.5</v>
      </c>
      <c r="F13">
        <f t="shared" ref="F13:F18" si="3">B3*F3</f>
        <v>3</v>
      </c>
    </row>
    <row r="14" spans="1:6" x14ac:dyDescent="0.25">
      <c r="C14">
        <f t="shared" si="0"/>
        <v>7.5</v>
      </c>
      <c r="D14">
        <f t="shared" si="1"/>
        <v>13.5</v>
      </c>
      <c r="E14">
        <f t="shared" si="2"/>
        <v>7.5</v>
      </c>
      <c r="F14">
        <f t="shared" si="3"/>
        <v>3</v>
      </c>
    </row>
    <row r="15" spans="1:6" x14ac:dyDescent="0.25">
      <c r="C15">
        <f t="shared" si="0"/>
        <v>2.5</v>
      </c>
      <c r="D15">
        <f t="shared" si="1"/>
        <v>9</v>
      </c>
      <c r="E15">
        <f t="shared" si="2"/>
        <v>5</v>
      </c>
      <c r="F15">
        <f t="shared" si="3"/>
        <v>7</v>
      </c>
    </row>
    <row r="16" spans="1:6" x14ac:dyDescent="0.25">
      <c r="C16">
        <f t="shared" si="0"/>
        <v>1</v>
      </c>
      <c r="D16">
        <f t="shared" si="1"/>
        <v>1</v>
      </c>
      <c r="E16">
        <f t="shared" si="2"/>
        <v>2.5</v>
      </c>
      <c r="F16">
        <f t="shared" si="3"/>
        <v>4.5</v>
      </c>
    </row>
    <row r="17" spans="3:6" x14ac:dyDescent="0.25">
      <c r="C17">
        <f t="shared" si="0"/>
        <v>10</v>
      </c>
      <c r="D17">
        <f t="shared" si="1"/>
        <v>14</v>
      </c>
      <c r="E17">
        <f t="shared" si="2"/>
        <v>10</v>
      </c>
      <c r="F17">
        <f t="shared" si="3"/>
        <v>10</v>
      </c>
    </row>
    <row r="18" spans="3:6" x14ac:dyDescent="0.25">
      <c r="C18">
        <f t="shared" si="0"/>
        <v>2</v>
      </c>
      <c r="D18">
        <f t="shared" si="1"/>
        <v>5</v>
      </c>
      <c r="E18">
        <f t="shared" si="2"/>
        <v>5</v>
      </c>
      <c r="F18">
        <f t="shared" si="3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Present Value</vt:lpstr>
      <vt:lpstr>Net Present Value &amp; ROI</vt:lpstr>
      <vt:lpstr>Payback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ottor</dc:creator>
  <cp:lastModifiedBy>ottor</cp:lastModifiedBy>
  <dcterms:created xsi:type="dcterms:W3CDTF">2019-12-01T10:33:24Z</dcterms:created>
  <dcterms:modified xsi:type="dcterms:W3CDTF">2019-12-07T15:59:56Z</dcterms:modified>
</cp:coreProperties>
</file>