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620" windowHeight="7710"/>
  </bookViews>
  <sheets>
    <sheet name="工作表1" sheetId="1" r:id="rId1"/>
  </sheets>
  <definedNames>
    <definedName name="_xlnm._FilterDatabase" localSheetId="0" hidden="1">工作表1!$A$1:$C$51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47" i="1" l="1"/>
  <c r="D43" i="1"/>
  <c r="D40" i="1"/>
  <c r="D39" i="1"/>
  <c r="D36" i="1"/>
  <c r="D34" i="1"/>
  <c r="D31" i="1"/>
  <c r="D21" i="1"/>
  <c r="D30" i="1"/>
  <c r="D27" i="1"/>
  <c r="D26" i="1"/>
  <c r="D23" i="1"/>
  <c r="D19" i="1"/>
  <c r="D17" i="1"/>
  <c r="D16" i="1"/>
  <c r="D11" i="1" l="1"/>
  <c r="D13" i="1"/>
  <c r="D5" i="1"/>
  <c r="D10" i="1" l="1"/>
  <c r="D2" i="1"/>
  <c r="D3" i="1"/>
  <c r="D4" i="1"/>
  <c r="D6" i="1"/>
  <c r="D7" i="1"/>
  <c r="D8" i="1"/>
  <c r="D9" i="1"/>
  <c r="D12" i="1"/>
  <c r="D14" i="1"/>
  <c r="D15" i="1"/>
  <c r="D18" i="1"/>
  <c r="D20" i="1"/>
  <c r="D22" i="1"/>
  <c r="D24" i="1"/>
  <c r="D25" i="1"/>
  <c r="D28" i="1"/>
  <c r="D29" i="1"/>
  <c r="D32" i="1"/>
  <c r="D33" i="1"/>
  <c r="D35" i="1"/>
  <c r="D37" i="1"/>
  <c r="D38" i="1"/>
  <c r="D41" i="1"/>
  <c r="D42" i="1"/>
  <c r="D44" i="1"/>
  <c r="D45" i="1"/>
  <c r="D46" i="1"/>
  <c r="D48" i="1"/>
  <c r="D49" i="1"/>
  <c r="D50" i="1"/>
</calcChain>
</file>

<file path=xl/sharedStrings.xml><?xml version="1.0" encoding="utf-8"?>
<sst xmlns="http://schemas.openxmlformats.org/spreadsheetml/2006/main" count="151" uniqueCount="102">
  <si>
    <t>資工系</t>
  </si>
  <si>
    <t>機械系</t>
  </si>
  <si>
    <t>化工系</t>
  </si>
  <si>
    <t>地環系</t>
  </si>
  <si>
    <t>電機系</t>
  </si>
  <si>
    <t>企管系</t>
  </si>
  <si>
    <t>姓名</t>
    <phoneticPr fontId="1" type="noConversion"/>
  </si>
  <si>
    <t>經濟學系</t>
  </si>
  <si>
    <t>生醫系</t>
  </si>
  <si>
    <t>劉芬妮</t>
  </si>
  <si>
    <t>李宗祐</t>
  </si>
  <si>
    <t>黃銘振</t>
  </si>
  <si>
    <t>張恩維</t>
  </si>
  <si>
    <t>王佩慈</t>
  </si>
  <si>
    <t>王宥涵</t>
  </si>
  <si>
    <t>羅盛凡</t>
  </si>
  <si>
    <t>曾莘亞</t>
  </si>
  <si>
    <t>郭佳諭</t>
  </si>
  <si>
    <t>劉雨昕</t>
  </si>
  <si>
    <t>莊旻翰</t>
  </si>
  <si>
    <t>鄭淮源</t>
  </si>
  <si>
    <t>吳佳容</t>
  </si>
  <si>
    <t>蔡明璋</t>
  </si>
  <si>
    <t>江若綾</t>
  </si>
  <si>
    <t>鍾天睿</t>
  </si>
  <si>
    <t>何宜謙</t>
  </si>
  <si>
    <t>林于翔</t>
  </si>
  <si>
    <t>陳品希</t>
  </si>
  <si>
    <t>王芷瑜</t>
  </si>
  <si>
    <t>黃詩媛</t>
  </si>
  <si>
    <t>陳翰儒</t>
  </si>
  <si>
    <t>胡妤嫻</t>
  </si>
  <si>
    <t>蔡其均</t>
  </si>
  <si>
    <t>黃名陽</t>
  </si>
  <si>
    <t>簡煜倫</t>
  </si>
  <si>
    <t>葉育賢</t>
  </si>
  <si>
    <t>冉家維</t>
  </si>
  <si>
    <t>賴壹誠</t>
  </si>
  <si>
    <t>鄧　蓉</t>
  </si>
  <si>
    <t>葉一廷</t>
  </si>
  <si>
    <t>蔡沛錞</t>
  </si>
  <si>
    <t>林廷翰</t>
  </si>
  <si>
    <t>盧政宏</t>
  </si>
  <si>
    <t>王瑋華</t>
  </si>
  <si>
    <t>賴宇靖</t>
  </si>
  <si>
    <t>鍾博丞</t>
  </si>
  <si>
    <t>鄭睿中</t>
  </si>
  <si>
    <t>陳政昱</t>
  </si>
  <si>
    <t>廖子游</t>
  </si>
  <si>
    <t>劉冠麟</t>
  </si>
  <si>
    <t>王彥珽</t>
  </si>
  <si>
    <t>陳緯杰</t>
  </si>
  <si>
    <t>黃子祥</t>
  </si>
  <si>
    <t>王秀晴</t>
  </si>
  <si>
    <t>吳埕頡</t>
  </si>
  <si>
    <t>王子奕</t>
  </si>
  <si>
    <t>劉亭妤</t>
  </si>
  <si>
    <t>孫渝鈞</t>
    <phoneticPr fontId="1" type="noConversion"/>
  </si>
  <si>
    <t>作業總分</t>
    <phoneticPr fontId="1" type="noConversion"/>
  </si>
  <si>
    <t>系所</t>
    <phoneticPr fontId="1" type="noConversion"/>
  </si>
  <si>
    <t>資工系</t>
    <phoneticPr fontId="1" type="noConversion"/>
  </si>
  <si>
    <t>學號</t>
    <phoneticPr fontId="1" type="noConversion"/>
  </si>
  <si>
    <t>評語</t>
    <phoneticPr fontId="1" type="noConversion"/>
  </si>
  <si>
    <t>蘇昶霖</t>
    <phoneticPr fontId="1" type="noConversion"/>
  </si>
  <si>
    <t>未繳交</t>
    <phoneticPr fontId="1" type="noConversion"/>
  </si>
  <si>
    <t>B檔案名稱錯誤(-10)</t>
    <phoneticPr fontId="1" type="noConversion"/>
  </si>
  <si>
    <t>B檔案名稱錯誤(-10)、B未實作cin(無法評分)</t>
    <phoneticPr fontId="1" type="noConversion"/>
  </si>
  <si>
    <t>A部分makefile有問題(-10)、常數減法未實作(-5)</t>
    <phoneticPr fontId="1" type="noConversion"/>
  </si>
  <si>
    <t>Part A(50%)</t>
    <phoneticPr fontId="1" type="noConversion"/>
  </si>
  <si>
    <t>Part B(40%)</t>
    <phoneticPr fontId="1" type="noConversion"/>
  </si>
  <si>
    <t>Bonus(10%)</t>
    <phoneticPr fontId="1" type="noConversion"/>
  </si>
  <si>
    <t>無法編譯</t>
    <phoneticPr fontId="1" type="noConversion"/>
  </si>
  <si>
    <t>readme內的操作有誤(bonus-5)</t>
    <phoneticPr fontId="1" type="noConversion"/>
  </si>
  <si>
    <t>Dealer 回合報錯(Part A-30) 看不到最終結果無法評分(PartB-40) readme 說明不夠清楚(-10)</t>
    <phoneticPr fontId="1" type="noConversion"/>
  </si>
  <si>
    <t>readme 說明不夠清楚(-10) 沒有附上main 無法幫你評分</t>
    <phoneticPr fontId="1" type="noConversion"/>
  </si>
  <si>
    <t>無法開始遊戲(-30) 不能得知電腦行為(-40)</t>
    <phoneticPr fontId="1" type="noConversion"/>
  </si>
  <si>
    <t>無法輸入CPU策略導致無法開始遊戲(-30) 不能得知電腦行為(-40)</t>
    <phoneticPr fontId="1" type="noConversion"/>
  </si>
  <si>
    <t>Dealer有誤(-10)</t>
    <phoneticPr fontId="1" type="noConversion"/>
  </si>
  <si>
    <t>無法進行下一輪(-20)</t>
    <phoneticPr fontId="1" type="noConversion"/>
  </si>
  <si>
    <t>寫法不OOP(-20) player行為有誤(-10) Meek 行為有誤 (-10) 同樣的牌出現在同一局中(-10)  Dealer爆牌還是輸了(-10)</t>
    <phoneticPr fontId="1" type="noConversion"/>
  </si>
  <si>
    <t>Meek行為有誤(-10)</t>
    <phoneticPr fontId="1" type="noConversion"/>
  </si>
  <si>
    <t>沒有籌碼(-10) JQK計算有誤(-10) 沒有電腦玩家(-40)</t>
    <phoneticPr fontId="1" type="noConversion"/>
  </si>
  <si>
    <t>Readme說明不夠清楚(-10) 寫法非常不夠OOP(-20) 規則有點搞錯了(-20) 缺少電腦的賭錢規則(-20)</t>
    <phoneticPr fontId="1" type="noConversion"/>
  </si>
  <si>
    <t>Meek行為不完整(-5) 1無法變成10(-5)</t>
    <phoneticPr fontId="1" type="noConversion"/>
  </si>
  <si>
    <t>判斷A有問題(-5)</t>
    <phoneticPr fontId="1" type="noConversion"/>
  </si>
  <si>
    <t>UI不錯(+3)</t>
    <phoneticPr fontId="1" type="noConversion"/>
  </si>
  <si>
    <t>寫法非常不OOP(-20) UI做得很好 (+8)</t>
    <phoneticPr fontId="1" type="noConversion"/>
  </si>
  <si>
    <t>Readme寫得很詳細 (+5) A無法代表11(-5)</t>
    <phoneticPr fontId="1" type="noConversion"/>
  </si>
  <si>
    <t>無法編譯 Readme不夠完整</t>
    <phoneticPr fontId="1" type="noConversion"/>
  </si>
  <si>
    <t>排版有點醜(-5) Dealer看不到發牌過程(-5) Readme不夠完整(-5)</t>
    <phoneticPr fontId="1" type="noConversion"/>
  </si>
  <si>
    <t>寫法不OOP(-20) Meek 行為有誤 (-10) 同樣的牌出現在同一局中(-10)</t>
    <phoneticPr fontId="1" type="noConversion"/>
  </si>
  <si>
    <t>寫法不OOP(-20) 牌有問題(-10) 電腦行為都有問題(-30) 判斷A有問題(-5)</t>
    <phoneticPr fontId="1" type="noConversion"/>
  </si>
  <si>
    <t>增加非常多有趣的賭場機制(+10) 無法看到牌的花色(-5)</t>
    <phoneticPr fontId="1" type="noConversion"/>
  </si>
  <si>
    <t>寫法不OOP(-20) 清除畫面非常有巧思(+5) 非常有遊戲的感覺(+5)</t>
    <phoneticPr fontId="1" type="noConversion"/>
  </si>
  <si>
    <t>Readme 寫得很完整 (+5) 非常有遊戲的感覺(+5)</t>
    <phoneticPr fontId="1" type="noConversion"/>
  </si>
  <si>
    <t>Readme寫得很完整(+5)</t>
    <phoneticPr fontId="1" type="noConversion"/>
  </si>
  <si>
    <t>結束遊戲會顯示core dump (-5)</t>
    <phoneticPr fontId="1" type="noConversion"/>
  </si>
  <si>
    <t>Readme寫得很完整(+5)</t>
    <phoneticPr fontId="1" type="noConversion"/>
  </si>
  <si>
    <t>未繳交</t>
    <phoneticPr fontId="1" type="noConversion"/>
  </si>
  <si>
    <t>未繳交</t>
    <phoneticPr fontId="1" type="noConversion"/>
  </si>
  <si>
    <t>未繳交</t>
    <phoneticPr fontId="1" type="noConversion"/>
  </si>
  <si>
    <t>未繳交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</si>
</sst>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/>
    <xf numFmtId="0" fontId="2" fillId="2" borderId="0" xfId="1" applyAlignment="1"/>
    <xf numFmtId="0" fontId="3" fillId="0" borderId="0" xfId="0" applyFont="1"/>
    <xf numFmtId="0" fontId="4" fillId="2" borderId="0" xfId="1" applyFont="1" applyAlignment="1"/>
    <xf numFmtId="0" fontId="0" fillId="0" borderId="0" xfId="0" applyNumberFormat="1"/>
  </cellXfs>
  <cellStyles count="2">
    <cellStyle name="一般" xfId="0" builtinId="0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B46" workbookViewId="0">
      <selection activeCell="D52" sqref="D52"/>
    </sheetView>
  </sheetViews>
  <sheetFormatPr defaultRowHeight="16.5" x14ac:dyDescent="0.25"/>
  <cols>
    <col min="1" max="1" width="11.28515625" style="3" customWidth="1"/>
    <col min="2" max="2" width="13.140625" style="3" customWidth="1"/>
    <col min="3" max="3" width="11.28515625" style="3" customWidth="1"/>
    <col min="4" max="4" width="10.140625" style="1" customWidth="1"/>
    <col min="5" max="6" width="11.5703125" style="1" customWidth="1"/>
    <col min="7" max="7" width="11.7109375" style="1" customWidth="1"/>
    <col min="8" max="8" width="51.7109375" style="1" customWidth="1"/>
    <col min="9" max="9" width="13" style="1" customWidth="1"/>
    <col min="10" max="10" width="12.7109375" style="1" customWidth="1"/>
    <col min="11" max="11" width="9.140625" style="1"/>
    <col min="12" max="13" width="10.5703125" style="1" customWidth="1"/>
    <col min="14" max="14" width="11" style="1" customWidth="1"/>
    <col min="15" max="15" width="10.5703125" style="1" customWidth="1"/>
    <col min="16" max="16" width="11" style="1" customWidth="1"/>
    <col min="17" max="17" width="10.5703125" style="1" customWidth="1"/>
    <col min="18" max="18" width="10.140625" style="1" customWidth="1"/>
    <col min="19" max="19" width="10.85546875" style="1" customWidth="1"/>
    <col min="20" max="20" width="13.5703125" style="1" customWidth="1"/>
    <col min="21" max="16384" width="9.140625" style="1"/>
  </cols>
  <sheetData>
    <row r="1" spans="1:8" x14ac:dyDescent="0.25">
      <c r="A1" s="1" t="s">
        <v>59</v>
      </c>
      <c r="B1" s="3" t="s">
        <v>61</v>
      </c>
      <c r="C1" s="3" t="s">
        <v>6</v>
      </c>
      <c r="D1" s="1" t="s">
        <v>58</v>
      </c>
      <c r="E1" s="1" t="s">
        <v>68</v>
      </c>
      <c r="F1" s="1" t="s">
        <v>69</v>
      </c>
      <c r="G1" s="1" t="s">
        <v>70</v>
      </c>
      <c r="H1" s="1" t="s">
        <v>62</v>
      </c>
    </row>
    <row r="2" spans="1:8" x14ac:dyDescent="0.25">
      <c r="A2" s="1" t="s">
        <v>0</v>
      </c>
      <c r="B2" s="3">
        <v>405410061</v>
      </c>
      <c r="C2" s="3" t="s">
        <v>9</v>
      </c>
      <c r="D2" s="1">
        <f>SUM(E2:G2)</f>
        <v>70</v>
      </c>
      <c r="E2" s="1">
        <v>50</v>
      </c>
      <c r="F2" s="1">
        <v>20</v>
      </c>
      <c r="G2" s="1">
        <v>0</v>
      </c>
      <c r="H2" s="1" t="s">
        <v>77</v>
      </c>
    </row>
    <row r="3" spans="1:8" x14ac:dyDescent="0.25">
      <c r="A3" s="1" t="s">
        <v>0</v>
      </c>
      <c r="B3" s="3">
        <v>406410025</v>
      </c>
      <c r="C3" s="3" t="s">
        <v>33</v>
      </c>
      <c r="D3" s="1">
        <f t="shared" ref="D3:D51" si="0">SUM(E3:G3)</f>
        <v>0</v>
      </c>
      <c r="E3" s="1">
        <v>0</v>
      </c>
      <c r="F3" s="1">
        <v>0</v>
      </c>
      <c r="G3" s="1">
        <v>0</v>
      </c>
      <c r="H3" s="1" t="s">
        <v>71</v>
      </c>
    </row>
    <row r="4" spans="1:8" s="2" customFormat="1" x14ac:dyDescent="0.25">
      <c r="A4" s="2" t="s">
        <v>0</v>
      </c>
      <c r="B4" s="4">
        <v>406410085</v>
      </c>
      <c r="C4" s="4" t="s">
        <v>10</v>
      </c>
      <c r="D4" s="2">
        <f t="shared" si="0"/>
        <v>0</v>
      </c>
      <c r="H4" s="2" t="s">
        <v>64</v>
      </c>
    </row>
    <row r="5" spans="1:8" s="2" customFormat="1" x14ac:dyDescent="0.25">
      <c r="A5" s="2" t="s">
        <v>0</v>
      </c>
      <c r="B5" s="2">
        <v>407410031</v>
      </c>
      <c r="C5" s="2" t="s">
        <v>34</v>
      </c>
      <c r="D5" s="2">
        <f>SUM(E5:G5)</f>
        <v>0</v>
      </c>
      <c r="H5" s="2" t="s">
        <v>101</v>
      </c>
    </row>
    <row r="6" spans="1:8" s="2" customFormat="1" x14ac:dyDescent="0.25">
      <c r="A6" s="2" t="s">
        <v>0</v>
      </c>
      <c r="B6" s="4">
        <v>407410080</v>
      </c>
      <c r="C6" s="4" t="s">
        <v>63</v>
      </c>
      <c r="D6" s="2">
        <f t="shared" si="0"/>
        <v>0</v>
      </c>
      <c r="H6" s="2" t="s">
        <v>64</v>
      </c>
    </row>
    <row r="7" spans="1:8" x14ac:dyDescent="0.25">
      <c r="A7" s="1" t="s">
        <v>1</v>
      </c>
      <c r="B7" s="3">
        <v>407420082</v>
      </c>
      <c r="C7" s="3" t="s">
        <v>35</v>
      </c>
      <c r="D7" s="1">
        <f t="shared" si="0"/>
        <v>95</v>
      </c>
      <c r="E7" s="1">
        <v>50</v>
      </c>
      <c r="F7" s="1">
        <v>40</v>
      </c>
      <c r="G7" s="1">
        <v>5</v>
      </c>
      <c r="H7" s="1" t="s">
        <v>72</v>
      </c>
    </row>
    <row r="8" spans="1:8" x14ac:dyDescent="0.25">
      <c r="A8" s="1" t="s">
        <v>1</v>
      </c>
      <c r="B8" s="3">
        <v>407420087</v>
      </c>
      <c r="C8" s="3" t="s">
        <v>11</v>
      </c>
      <c r="D8" s="1">
        <f t="shared" si="0"/>
        <v>98</v>
      </c>
      <c r="E8" s="1">
        <v>50</v>
      </c>
      <c r="F8" s="1">
        <v>40</v>
      </c>
      <c r="G8" s="1">
        <v>8</v>
      </c>
    </row>
    <row r="9" spans="1:8" x14ac:dyDescent="0.25">
      <c r="A9" s="1" t="s">
        <v>1</v>
      </c>
      <c r="B9" s="3">
        <v>407420088</v>
      </c>
      <c r="C9" s="3" t="s">
        <v>36</v>
      </c>
      <c r="D9" s="1">
        <f t="shared" si="0"/>
        <v>98</v>
      </c>
      <c r="E9" s="1">
        <v>50</v>
      </c>
      <c r="F9" s="1">
        <v>40</v>
      </c>
      <c r="G9" s="1">
        <v>8</v>
      </c>
    </row>
    <row r="10" spans="1:8" x14ac:dyDescent="0.25">
      <c r="A10" s="1" t="s">
        <v>2</v>
      </c>
      <c r="B10" s="3">
        <v>407425055</v>
      </c>
      <c r="C10" s="3" t="s">
        <v>12</v>
      </c>
      <c r="D10" s="1">
        <f>SUM(E10:G10)-5</f>
        <v>65</v>
      </c>
      <c r="E10" s="1">
        <v>30</v>
      </c>
      <c r="F10" s="1">
        <v>40</v>
      </c>
      <c r="G10" s="1">
        <v>0</v>
      </c>
      <c r="H10" s="1" t="s">
        <v>78</v>
      </c>
    </row>
    <row r="11" spans="1:8" x14ac:dyDescent="0.25">
      <c r="A11" s="1" t="s">
        <v>5</v>
      </c>
      <c r="B11" s="3">
        <v>407520051</v>
      </c>
      <c r="C11" s="3" t="s">
        <v>37</v>
      </c>
      <c r="D11" s="1">
        <f>SUM(E11:G11)-10</f>
        <v>10</v>
      </c>
      <c r="E11" s="1">
        <v>20</v>
      </c>
      <c r="F11" s="1">
        <v>0</v>
      </c>
      <c r="H11" s="1" t="s">
        <v>73</v>
      </c>
    </row>
    <row r="12" spans="1:8" s="2" customFormat="1" x14ac:dyDescent="0.25">
      <c r="A12" s="2" t="s">
        <v>3</v>
      </c>
      <c r="B12" s="4">
        <v>408235014</v>
      </c>
      <c r="C12" s="4" t="s">
        <v>13</v>
      </c>
      <c r="D12" s="2">
        <f t="shared" si="0"/>
        <v>0</v>
      </c>
      <c r="H12" s="2" t="s">
        <v>64</v>
      </c>
    </row>
    <row r="13" spans="1:8" x14ac:dyDescent="0.25">
      <c r="A13" s="1" t="s">
        <v>0</v>
      </c>
      <c r="B13" s="3">
        <v>408410005</v>
      </c>
      <c r="C13" s="3" t="s">
        <v>38</v>
      </c>
      <c r="D13" s="1">
        <f>SUM(E13:G13)</f>
        <v>0</v>
      </c>
      <c r="G13" s="1">
        <v>0</v>
      </c>
      <c r="H13" s="1" t="s">
        <v>74</v>
      </c>
    </row>
    <row r="14" spans="1:8" x14ac:dyDescent="0.25">
      <c r="A14" s="1" t="s">
        <v>0</v>
      </c>
      <c r="B14" s="3">
        <v>408410013</v>
      </c>
      <c r="C14" s="3" t="s">
        <v>14</v>
      </c>
      <c r="D14" s="1">
        <f t="shared" si="0"/>
        <v>20</v>
      </c>
      <c r="E14" s="1">
        <v>20</v>
      </c>
      <c r="F14" s="5">
        <v>0</v>
      </c>
      <c r="G14" s="1">
        <v>0</v>
      </c>
      <c r="H14" s="1" t="s">
        <v>75</v>
      </c>
    </row>
    <row r="15" spans="1:8" x14ac:dyDescent="0.25">
      <c r="A15" s="1" t="s">
        <v>0</v>
      </c>
      <c r="B15" s="3">
        <v>408410016</v>
      </c>
      <c r="C15" s="3" t="s">
        <v>39</v>
      </c>
      <c r="D15" s="1">
        <f t="shared" si="0"/>
        <v>22</v>
      </c>
      <c r="E15" s="1">
        <v>20</v>
      </c>
      <c r="F15" s="5">
        <v>0</v>
      </c>
      <c r="G15" s="5">
        <v>2</v>
      </c>
      <c r="H15" s="1" t="s">
        <v>76</v>
      </c>
    </row>
    <row r="16" spans="1:8" x14ac:dyDescent="0.25">
      <c r="A16" s="1" t="s">
        <v>0</v>
      </c>
      <c r="B16" s="3">
        <v>408410033</v>
      </c>
      <c r="C16" s="3" t="s">
        <v>15</v>
      </c>
      <c r="D16" s="1">
        <f>SUM(E16:G16)-20</f>
        <v>30</v>
      </c>
      <c r="E16" s="1">
        <v>40</v>
      </c>
      <c r="F16" s="5">
        <v>10</v>
      </c>
      <c r="G16" s="5">
        <v>0</v>
      </c>
      <c r="H16" s="1" t="s">
        <v>79</v>
      </c>
    </row>
    <row r="17" spans="1:8" x14ac:dyDescent="0.25">
      <c r="A17" s="1" t="s">
        <v>0</v>
      </c>
      <c r="B17" s="3">
        <v>408410041</v>
      </c>
      <c r="C17" s="3" t="s">
        <v>40</v>
      </c>
      <c r="D17" s="1">
        <f>SUM(E17:G17)</f>
        <v>85</v>
      </c>
      <c r="E17" s="1">
        <v>50</v>
      </c>
      <c r="F17" s="5">
        <v>30</v>
      </c>
      <c r="G17" s="5">
        <v>5</v>
      </c>
      <c r="H17" s="1" t="s">
        <v>80</v>
      </c>
    </row>
    <row r="18" spans="1:8" x14ac:dyDescent="0.25">
      <c r="A18" s="1" t="s">
        <v>0</v>
      </c>
      <c r="B18" s="3">
        <v>408410048</v>
      </c>
      <c r="C18" s="3" t="s">
        <v>16</v>
      </c>
      <c r="D18" s="1">
        <f t="shared" si="0"/>
        <v>95</v>
      </c>
      <c r="E18" s="1">
        <v>50</v>
      </c>
      <c r="F18" s="5">
        <v>40</v>
      </c>
      <c r="G18" s="5">
        <v>5</v>
      </c>
    </row>
    <row r="19" spans="1:8" ht="17.25" customHeight="1" x14ac:dyDescent="0.25">
      <c r="A19" s="1" t="s">
        <v>0</v>
      </c>
      <c r="B19" s="3">
        <v>408410052</v>
      </c>
      <c r="C19" s="3" t="s">
        <v>41</v>
      </c>
      <c r="D19" s="1">
        <f>SUM(E19:G19)-20</f>
        <v>50</v>
      </c>
      <c r="E19" s="1">
        <v>40</v>
      </c>
      <c r="F19" s="5">
        <v>30</v>
      </c>
      <c r="G19" s="5">
        <v>0</v>
      </c>
      <c r="H19" s="1" t="s">
        <v>90</v>
      </c>
    </row>
    <row r="20" spans="1:8" s="2" customFormat="1" x14ac:dyDescent="0.25">
      <c r="A20" s="2" t="s">
        <v>0</v>
      </c>
      <c r="B20" s="4">
        <v>408410067</v>
      </c>
      <c r="C20" s="4" t="s">
        <v>17</v>
      </c>
      <c r="D20" s="2">
        <f t="shared" si="0"/>
        <v>0</v>
      </c>
      <c r="H20" s="2" t="s">
        <v>64</v>
      </c>
    </row>
    <row r="21" spans="1:8" ht="15.75" customHeight="1" x14ac:dyDescent="0.25">
      <c r="A21" s="1" t="s">
        <v>0</v>
      </c>
      <c r="B21" s="3">
        <v>408410069</v>
      </c>
      <c r="C21" s="3" t="s">
        <v>42</v>
      </c>
      <c r="D21" s="1">
        <f>SUM(E21:G21)-12</f>
        <v>88</v>
      </c>
      <c r="E21" s="1">
        <v>50</v>
      </c>
      <c r="F21" s="5">
        <v>40</v>
      </c>
      <c r="G21" s="5">
        <v>10</v>
      </c>
      <c r="H21" s="1" t="s">
        <v>86</v>
      </c>
    </row>
    <row r="22" spans="1:8" x14ac:dyDescent="0.25">
      <c r="A22" s="1" t="s">
        <v>0</v>
      </c>
      <c r="B22" s="3">
        <v>408410072</v>
      </c>
      <c r="C22" s="3" t="s">
        <v>18</v>
      </c>
      <c r="D22" s="1">
        <f t="shared" si="0"/>
        <v>30</v>
      </c>
      <c r="E22" s="1">
        <v>30</v>
      </c>
      <c r="F22" s="5">
        <v>0</v>
      </c>
      <c r="G22" s="1">
        <v>0</v>
      </c>
      <c r="H22" s="1" t="s">
        <v>81</v>
      </c>
    </row>
    <row r="23" spans="1:8" x14ac:dyDescent="0.25">
      <c r="A23" s="1" t="s">
        <v>0</v>
      </c>
      <c r="B23" s="3">
        <v>408410075</v>
      </c>
      <c r="C23" s="3" t="s">
        <v>43</v>
      </c>
      <c r="D23" s="1">
        <f>SUM(E23:G23)-30</f>
        <v>20</v>
      </c>
      <c r="E23" s="1">
        <v>30</v>
      </c>
      <c r="F23" s="5">
        <v>20</v>
      </c>
      <c r="G23" s="5">
        <v>0</v>
      </c>
      <c r="H23" s="1" t="s">
        <v>82</v>
      </c>
    </row>
    <row r="24" spans="1:8" s="2" customFormat="1" x14ac:dyDescent="0.25">
      <c r="A24" s="2" t="s">
        <v>0</v>
      </c>
      <c r="B24" s="4">
        <v>408410076</v>
      </c>
      <c r="C24" s="4" t="s">
        <v>19</v>
      </c>
      <c r="D24" s="2">
        <f t="shared" si="0"/>
        <v>0</v>
      </c>
      <c r="H24" s="2" t="s">
        <v>64</v>
      </c>
    </row>
    <row r="25" spans="1:8" x14ac:dyDescent="0.25">
      <c r="A25" s="1" t="s">
        <v>0</v>
      </c>
      <c r="B25" s="3">
        <v>408410116</v>
      </c>
      <c r="C25" s="3" t="s">
        <v>44</v>
      </c>
      <c r="D25" s="1">
        <f t="shared" si="0"/>
        <v>0</v>
      </c>
      <c r="G25" s="1">
        <v>0</v>
      </c>
    </row>
    <row r="26" spans="1:8" ht="15.75" customHeight="1" x14ac:dyDescent="0.25">
      <c r="A26" s="1" t="s">
        <v>0</v>
      </c>
      <c r="B26" s="3">
        <v>408410117</v>
      </c>
      <c r="C26" s="3" t="s">
        <v>20</v>
      </c>
      <c r="D26" s="1">
        <f>SUM(E26:G26)</f>
        <v>80</v>
      </c>
      <c r="E26" s="1">
        <v>45</v>
      </c>
      <c r="F26" s="1">
        <v>35</v>
      </c>
      <c r="G26" s="1">
        <v>0</v>
      </c>
      <c r="H26" s="1" t="s">
        <v>83</v>
      </c>
    </row>
    <row r="27" spans="1:8" x14ac:dyDescent="0.25">
      <c r="A27" s="1" t="s">
        <v>0</v>
      </c>
      <c r="B27" s="3">
        <v>408410120</v>
      </c>
      <c r="C27" s="3" t="s">
        <v>45</v>
      </c>
      <c r="D27" s="1">
        <f>SUM(E27:G27)+3</f>
        <v>103</v>
      </c>
      <c r="E27" s="1">
        <v>50</v>
      </c>
      <c r="F27" s="1">
        <v>40</v>
      </c>
      <c r="G27" s="1">
        <v>10</v>
      </c>
      <c r="H27" s="1" t="s">
        <v>85</v>
      </c>
    </row>
    <row r="28" spans="1:8" x14ac:dyDescent="0.25">
      <c r="A28" s="1" t="s">
        <v>4</v>
      </c>
      <c r="B28" s="3">
        <v>408415036</v>
      </c>
      <c r="C28" s="3" t="s">
        <v>21</v>
      </c>
      <c r="D28" s="1">
        <f t="shared" si="0"/>
        <v>100</v>
      </c>
      <c r="E28" s="1">
        <v>50</v>
      </c>
      <c r="F28" s="1">
        <v>45</v>
      </c>
      <c r="G28" s="1">
        <v>5</v>
      </c>
      <c r="H28" s="1" t="s">
        <v>84</v>
      </c>
    </row>
    <row r="29" spans="1:8" s="2" customFormat="1" ht="17.25" customHeight="1" x14ac:dyDescent="0.25">
      <c r="A29" s="2" t="s">
        <v>7</v>
      </c>
      <c r="B29" s="4">
        <v>408510012</v>
      </c>
      <c r="C29" s="4" t="s">
        <v>46</v>
      </c>
      <c r="D29" s="2">
        <f t="shared" si="0"/>
        <v>0</v>
      </c>
      <c r="H29" s="2" t="s">
        <v>64</v>
      </c>
    </row>
    <row r="30" spans="1:8" x14ac:dyDescent="0.25">
      <c r="A30" s="1" t="s">
        <v>5</v>
      </c>
      <c r="B30" s="3">
        <v>408520068</v>
      </c>
      <c r="C30" s="3" t="s">
        <v>22</v>
      </c>
      <c r="D30" s="1">
        <f>SUM(E30:G30)-20</f>
        <v>30</v>
      </c>
      <c r="E30" s="1">
        <v>35</v>
      </c>
      <c r="F30" s="1">
        <v>10</v>
      </c>
      <c r="G30" s="1">
        <v>5</v>
      </c>
      <c r="H30" s="1" t="s">
        <v>91</v>
      </c>
    </row>
    <row r="31" spans="1:8" x14ac:dyDescent="0.25">
      <c r="A31" s="1" t="s">
        <v>8</v>
      </c>
      <c r="B31" s="3">
        <v>409257026</v>
      </c>
      <c r="C31" s="3" t="s">
        <v>47</v>
      </c>
      <c r="D31" s="1">
        <f>SUM(E31:G31)+5</f>
        <v>98</v>
      </c>
      <c r="E31" s="1">
        <v>45</v>
      </c>
      <c r="F31" s="1">
        <v>40</v>
      </c>
      <c r="G31" s="1">
        <v>8</v>
      </c>
      <c r="H31" s="1" t="s">
        <v>87</v>
      </c>
    </row>
    <row r="32" spans="1:8" x14ac:dyDescent="0.25">
      <c r="A32" s="1" t="s">
        <v>0</v>
      </c>
      <c r="B32" s="3">
        <v>409335047</v>
      </c>
      <c r="C32" s="3" t="s">
        <v>23</v>
      </c>
      <c r="D32" s="1">
        <f t="shared" si="0"/>
        <v>100</v>
      </c>
      <c r="E32" s="1">
        <v>50</v>
      </c>
      <c r="F32" s="1">
        <v>40</v>
      </c>
      <c r="G32" s="1">
        <v>10</v>
      </c>
    </row>
    <row r="33" spans="1:8" x14ac:dyDescent="0.25">
      <c r="A33" s="1" t="s">
        <v>0</v>
      </c>
      <c r="B33" s="3">
        <v>409410001</v>
      </c>
      <c r="C33" s="3" t="s">
        <v>48</v>
      </c>
      <c r="D33" s="1">
        <f t="shared" si="0"/>
        <v>0</v>
      </c>
      <c r="G33" s="1">
        <v>0</v>
      </c>
      <c r="H33" s="1" t="s">
        <v>88</v>
      </c>
    </row>
    <row r="34" spans="1:8" x14ac:dyDescent="0.25">
      <c r="A34" s="1" t="s">
        <v>0</v>
      </c>
      <c r="B34" s="3">
        <v>409410005</v>
      </c>
      <c r="C34" s="3" t="s">
        <v>24</v>
      </c>
      <c r="D34" s="1">
        <f>SUM(E34:G34)-5</f>
        <v>75</v>
      </c>
      <c r="E34" s="1">
        <v>40</v>
      </c>
      <c r="F34" s="1">
        <v>40</v>
      </c>
      <c r="G34" s="1">
        <v>0</v>
      </c>
      <c r="H34" s="1" t="s">
        <v>89</v>
      </c>
    </row>
    <row r="35" spans="1:8" x14ac:dyDescent="0.25">
      <c r="A35" s="1" t="s">
        <v>0</v>
      </c>
      <c r="B35" s="3">
        <v>409410012</v>
      </c>
      <c r="C35" s="3" t="s">
        <v>49</v>
      </c>
      <c r="D35" s="1">
        <f t="shared" si="0"/>
        <v>98</v>
      </c>
      <c r="E35" s="1">
        <v>50</v>
      </c>
      <c r="F35" s="1">
        <v>40</v>
      </c>
      <c r="G35" s="1">
        <v>8</v>
      </c>
    </row>
    <row r="36" spans="1:8" x14ac:dyDescent="0.25">
      <c r="A36" s="1" t="s">
        <v>0</v>
      </c>
      <c r="B36" s="3">
        <v>409410013</v>
      </c>
      <c r="C36" s="3" t="s">
        <v>25</v>
      </c>
      <c r="D36" s="1">
        <f>SUM(E36:G36)-10</f>
        <v>90</v>
      </c>
      <c r="E36" s="1">
        <v>50</v>
      </c>
      <c r="F36" s="1">
        <v>40</v>
      </c>
      <c r="G36" s="1">
        <v>10</v>
      </c>
      <c r="H36" s="1" t="s">
        <v>93</v>
      </c>
    </row>
    <row r="37" spans="1:8" x14ac:dyDescent="0.25">
      <c r="A37" s="1" t="s">
        <v>0</v>
      </c>
      <c r="B37" s="3">
        <v>409410016</v>
      </c>
      <c r="C37" s="3" t="s">
        <v>50</v>
      </c>
      <c r="D37" s="1">
        <f t="shared" si="0"/>
        <v>95</v>
      </c>
      <c r="E37" s="1">
        <v>50</v>
      </c>
      <c r="F37" s="1">
        <v>40</v>
      </c>
      <c r="G37" s="1">
        <v>5</v>
      </c>
      <c r="H37" s="1" t="s">
        <v>67</v>
      </c>
    </row>
    <row r="38" spans="1:8" x14ac:dyDescent="0.25">
      <c r="A38" s="1" t="s">
        <v>0</v>
      </c>
      <c r="B38" s="3">
        <v>409410017</v>
      </c>
      <c r="C38" s="3" t="s">
        <v>26</v>
      </c>
      <c r="D38" s="1">
        <f t="shared" si="0"/>
        <v>93</v>
      </c>
      <c r="E38" s="1">
        <v>50</v>
      </c>
      <c r="F38" s="1">
        <v>40</v>
      </c>
      <c r="G38" s="1">
        <v>3</v>
      </c>
      <c r="H38" s="1" t="s">
        <v>65</v>
      </c>
    </row>
    <row r="39" spans="1:8" ht="17.25" customHeight="1" x14ac:dyDescent="0.25">
      <c r="A39" s="1" t="s">
        <v>60</v>
      </c>
      <c r="B39" s="3">
        <v>409410021</v>
      </c>
      <c r="C39" s="3" t="s">
        <v>51</v>
      </c>
      <c r="D39" s="1">
        <f>SUM(E39:G39)+10</f>
        <v>105</v>
      </c>
      <c r="E39" s="1">
        <v>45</v>
      </c>
      <c r="F39" s="1">
        <v>40</v>
      </c>
      <c r="G39" s="1">
        <v>10</v>
      </c>
      <c r="H39" s="1" t="s">
        <v>92</v>
      </c>
    </row>
    <row r="40" spans="1:8" ht="18.75" customHeight="1" x14ac:dyDescent="0.25">
      <c r="A40" s="1" t="s">
        <v>0</v>
      </c>
      <c r="B40" s="3">
        <v>409410024</v>
      </c>
      <c r="C40" s="3" t="s">
        <v>27</v>
      </c>
      <c r="D40" s="1">
        <f>SUM(E40:G40)+10</f>
        <v>110</v>
      </c>
      <c r="E40" s="1">
        <v>50</v>
      </c>
      <c r="F40" s="1">
        <v>40</v>
      </c>
      <c r="G40" s="1">
        <v>10</v>
      </c>
      <c r="H40" s="1" t="s">
        <v>94</v>
      </c>
    </row>
    <row r="41" spans="1:8" s="2" customFormat="1" x14ac:dyDescent="0.25">
      <c r="A41" s="2" t="s">
        <v>0</v>
      </c>
      <c r="B41" s="2">
        <v>409410049</v>
      </c>
      <c r="C41" s="2" t="s">
        <v>52</v>
      </c>
      <c r="D41" s="2">
        <f t="shared" si="0"/>
        <v>0</v>
      </c>
      <c r="G41" s="2">
        <v>0</v>
      </c>
      <c r="H41" s="2" t="s">
        <v>100</v>
      </c>
    </row>
    <row r="42" spans="1:8" s="2" customFormat="1" x14ac:dyDescent="0.25">
      <c r="A42" s="2" t="s">
        <v>0</v>
      </c>
      <c r="B42" s="2">
        <v>409410051</v>
      </c>
      <c r="C42" s="2" t="s">
        <v>28</v>
      </c>
      <c r="D42" s="2">
        <f t="shared" si="0"/>
        <v>0</v>
      </c>
      <c r="G42" s="2">
        <v>0</v>
      </c>
      <c r="H42" s="2" t="s">
        <v>98</v>
      </c>
    </row>
    <row r="43" spans="1:8" x14ac:dyDescent="0.25">
      <c r="A43" s="1" t="s">
        <v>0</v>
      </c>
      <c r="B43" s="3">
        <v>409410059</v>
      </c>
      <c r="C43" s="3" t="s">
        <v>53</v>
      </c>
      <c r="D43" s="1">
        <f>SUM(E43:G43)+5</f>
        <v>103</v>
      </c>
      <c r="E43" s="1">
        <v>50</v>
      </c>
      <c r="F43" s="1">
        <v>40</v>
      </c>
      <c r="G43" s="1">
        <v>8</v>
      </c>
      <c r="H43" s="1" t="s">
        <v>97</v>
      </c>
    </row>
    <row r="44" spans="1:8" s="2" customFormat="1" x14ac:dyDescent="0.25">
      <c r="A44" s="2" t="s">
        <v>0</v>
      </c>
      <c r="B44" s="4">
        <v>409410063</v>
      </c>
      <c r="C44" s="4" t="s">
        <v>29</v>
      </c>
      <c r="D44" s="2">
        <f t="shared" si="0"/>
        <v>0</v>
      </c>
      <c r="H44" s="2" t="s">
        <v>98</v>
      </c>
    </row>
    <row r="45" spans="1:8" x14ac:dyDescent="0.25">
      <c r="A45" s="1" t="s">
        <v>0</v>
      </c>
      <c r="B45" s="3">
        <v>409410069</v>
      </c>
      <c r="C45" s="3" t="s">
        <v>54</v>
      </c>
      <c r="D45" s="1">
        <f t="shared" si="0"/>
        <v>95</v>
      </c>
      <c r="E45" s="1">
        <v>50</v>
      </c>
      <c r="F45" s="1">
        <v>40</v>
      </c>
      <c r="G45" s="1">
        <v>5</v>
      </c>
      <c r="H45" s="1" t="s">
        <v>66</v>
      </c>
    </row>
    <row r="46" spans="1:8" s="2" customFormat="1" x14ac:dyDescent="0.25">
      <c r="A46" s="2" t="s">
        <v>0</v>
      </c>
      <c r="B46" s="4">
        <v>409410094</v>
      </c>
      <c r="C46" s="4" t="s">
        <v>30</v>
      </c>
      <c r="D46" s="2">
        <f t="shared" si="0"/>
        <v>0</v>
      </c>
      <c r="H46" s="2" t="s">
        <v>64</v>
      </c>
    </row>
    <row r="47" spans="1:8" s="2" customFormat="1" x14ac:dyDescent="0.25">
      <c r="A47" s="2" t="s">
        <v>0</v>
      </c>
      <c r="B47" s="2">
        <v>409410095</v>
      </c>
      <c r="C47" s="2" t="s">
        <v>55</v>
      </c>
      <c r="D47" s="2">
        <f>SUM(E47:G47)</f>
        <v>0</v>
      </c>
      <c r="H47" s="2" t="s">
        <v>99</v>
      </c>
    </row>
    <row r="48" spans="1:8" x14ac:dyDescent="0.25">
      <c r="A48" s="1" t="s">
        <v>0</v>
      </c>
      <c r="B48" s="3">
        <v>409410104</v>
      </c>
      <c r="C48" s="3" t="s">
        <v>31</v>
      </c>
      <c r="D48" s="1">
        <f t="shared" si="0"/>
        <v>93</v>
      </c>
      <c r="E48" s="1">
        <v>45</v>
      </c>
      <c r="F48" s="1">
        <v>40</v>
      </c>
      <c r="G48" s="1">
        <v>8</v>
      </c>
      <c r="H48" s="1" t="s">
        <v>96</v>
      </c>
    </row>
    <row r="49" spans="1:8" s="2" customFormat="1" x14ac:dyDescent="0.25">
      <c r="A49" s="2" t="s">
        <v>0</v>
      </c>
      <c r="B49" s="4">
        <v>409410106</v>
      </c>
      <c r="C49" s="4" t="s">
        <v>56</v>
      </c>
      <c r="D49" s="2">
        <f t="shared" si="0"/>
        <v>0</v>
      </c>
      <c r="H49" s="2" t="s">
        <v>64</v>
      </c>
    </row>
    <row r="50" spans="1:8" x14ac:dyDescent="0.25">
      <c r="A50" s="1" t="s">
        <v>4</v>
      </c>
      <c r="B50" s="3">
        <v>409415059</v>
      </c>
      <c r="C50" s="3" t="s">
        <v>32</v>
      </c>
      <c r="D50" s="1">
        <f t="shared" si="0"/>
        <v>100</v>
      </c>
      <c r="E50" s="1">
        <v>50</v>
      </c>
      <c r="F50" s="1">
        <v>40</v>
      </c>
      <c r="G50" s="1">
        <v>10</v>
      </c>
    </row>
    <row r="51" spans="1:8" x14ac:dyDescent="0.25">
      <c r="A51" s="1" t="s">
        <v>0</v>
      </c>
      <c r="B51" s="3">
        <v>409510049</v>
      </c>
      <c r="C51" s="3" t="s">
        <v>57</v>
      </c>
      <c r="D51" s="1">
        <f>SUM(E51:G51)+5</f>
        <v>105</v>
      </c>
      <c r="E51" s="1">
        <v>50</v>
      </c>
      <c r="F51" s="1">
        <v>40</v>
      </c>
      <c r="G51" s="1">
        <v>10</v>
      </c>
      <c r="H51" s="1" t="s">
        <v>95</v>
      </c>
    </row>
    <row r="53" spans="1:8" ht="20.25" customHeight="1" x14ac:dyDescent="0.25"/>
  </sheetData>
  <autoFilter ref="A1:C51">
    <sortState ref="A2:C51">
      <sortCondition ref="B1:B51"/>
    </sortState>
  </autoFilter>
  <sortState ref="A2:C51">
    <sortCondition ref="B2:B5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2022-06-08T04:32:58Z</dcterms:modified>
</cp:coreProperties>
</file>