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3640" windowHeight="14895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O2" i="1"/>
  <c r="N7"/>
  <c r="N6"/>
  <c r="N5"/>
  <c r="N4"/>
  <c r="N3"/>
  <c r="N2"/>
  <c r="O3"/>
  <c r="O4"/>
  <c r="O5"/>
  <c r="O6"/>
  <c r="E8"/>
  <c r="E9"/>
  <c r="F9" s="1"/>
  <c r="E10"/>
  <c r="F10" s="1"/>
  <c r="E11"/>
  <c r="F11" s="1"/>
  <c r="E12"/>
  <c r="E13"/>
  <c r="F13" s="1"/>
  <c r="E14"/>
  <c r="E15"/>
  <c r="F15" s="1"/>
  <c r="E16"/>
  <c r="E17"/>
  <c r="F17" s="1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F8"/>
  <c r="F12"/>
  <c r="F14"/>
  <c r="F16"/>
  <c r="F18"/>
  <c r="F20"/>
  <c r="F22"/>
  <c r="F24"/>
  <c r="F26"/>
  <c r="F28"/>
  <c r="F30"/>
  <c r="G8"/>
  <c r="G10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M7"/>
  <c r="M6"/>
  <c r="M5"/>
  <c r="M4"/>
  <c r="M3"/>
  <c r="M2"/>
  <c r="E3"/>
  <c r="G3" s="1"/>
  <c r="E4"/>
  <c r="F4" s="1"/>
  <c r="E5"/>
  <c r="F5" s="1"/>
  <c r="E6"/>
  <c r="F6" s="1"/>
  <c r="E7"/>
  <c r="G7" s="1"/>
  <c r="B5" i="2"/>
  <c r="B4"/>
  <c r="B3"/>
  <c r="E2" i="1"/>
  <c r="G2" s="1"/>
  <c r="G11" l="1"/>
  <c r="G13"/>
  <c r="G9"/>
  <c r="F3"/>
  <c r="F7"/>
  <c r="O7" s="1"/>
  <c r="G4"/>
  <c r="F2"/>
  <c r="G5"/>
  <c r="G6"/>
</calcChain>
</file>

<file path=xl/sharedStrings.xml><?xml version="1.0" encoding="utf-8"?>
<sst xmlns="http://schemas.openxmlformats.org/spreadsheetml/2006/main" count="31" uniqueCount="16">
  <si>
    <t>Çalışma Saati</t>
  </si>
  <si>
    <t>Fazla veya Eksik Çalışma</t>
  </si>
  <si>
    <t>Personel</t>
  </si>
  <si>
    <t>İzzet</t>
  </si>
  <si>
    <t>Kaan</t>
  </si>
  <si>
    <t>Yasin</t>
  </si>
  <si>
    <t>Murat</t>
  </si>
  <si>
    <t>Hüseyin</t>
  </si>
  <si>
    <t>Ötkır</t>
  </si>
  <si>
    <t>Giriş</t>
  </si>
  <si>
    <t>Çıkış</t>
  </si>
  <si>
    <t>Durum</t>
  </si>
  <si>
    <t>Tarih</t>
  </si>
  <si>
    <t>Çalıştığı Gün Sayısı</t>
  </si>
  <si>
    <t>Toplam Çalışma Saati</t>
  </si>
  <si>
    <t>Toplam Extra Mesai Saati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</si>
</sst>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3" fillId="3" borderId="1" xfId="3" applyAlignment="1">
      <alignment horizontal="center" vertical="center"/>
    </xf>
    <xf numFmtId="0" fontId="4" fillId="0" borderId="3" xfId="4" applyAlignment="1">
      <alignment horizontal="center" vertical="center"/>
    </xf>
    <xf numFmtId="0" fontId="5" fillId="0" borderId="0" xfId="5" applyAlignment="1">
      <alignment horizontal="center" vertical="center"/>
    </xf>
    <xf numFmtId="0" fontId="4" fillId="0" borderId="3" xfId="4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4" fillId="0" borderId="0" xfId="4" applyFill="1" applyBorder="1" applyAlignment="1">
      <alignment horizontal="center" vertical="center"/>
    </xf>
    <xf numFmtId="0" fontId="5" fillId="0" borderId="0" xfId="5" applyBorder="1" applyAlignment="1">
      <alignment horizontal="center" vertical="center"/>
    </xf>
  </cellXfs>
  <cellStyles count="6">
    <cellStyle name="Bağlı Hücre" xfId="4" builtinId="24"/>
    <cellStyle name="Çıkış" xfId="2" builtinId="21"/>
    <cellStyle name="Giriş" xfId="1" builtinId="20"/>
    <cellStyle name="Hesaplama" xfId="3" builtinId="22"/>
    <cellStyle name="Normal" xfId="0" builtinId="0"/>
    <cellStyle name="Uyarı Metni" xfId="5" builtinId="11"/>
  </cellStyles>
  <dxfs count="9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9" formatCode="d/mm/yyyy"/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o4" displayName="Tablo4" ref="A1:G30" totalsRowShown="0" headerRowDxfId="6" dataDxfId="7">
  <autoFilter ref="A1:G30"/>
  <tableColumns count="7">
    <tableColumn id="1" name="Tarih" dataDxfId="8"/>
    <tableColumn id="2" name="Personel" dataDxfId="5"/>
    <tableColumn id="3" name="Giriş" dataDxfId="3" dataCellStyle="Giriş"/>
    <tableColumn id="4" name="Çıkış" dataDxfId="2" dataCellStyle="Çıkış"/>
    <tableColumn id="5" name="Çalışma Saati" dataDxfId="1" dataCellStyle="Hesaplama">
      <calculatedColumnFormula>D2-C2</calculatedColumnFormula>
    </tableColumn>
    <tableColumn id="6" name="Fazla veya Eksik Çalışma" dataDxfId="4" dataCellStyle="Bağlı Hücre">
      <calculatedColumnFormula>E2-10</calculatedColumnFormula>
    </tableColumn>
    <tableColumn id="7" name="Durum" dataDxfId="0" dataCellStyle="Uyarı Metni">
      <calculatedColumnFormula>IF(E2&lt;10,"Geç Kaldı",IF(E2=10,"Normal","Extra Mesai"))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tabSelected="1" zoomScaleNormal="100" workbookViewId="0">
      <selection activeCell="N2" sqref="N2"/>
    </sheetView>
  </sheetViews>
  <sheetFormatPr defaultRowHeight="21" customHeight="1"/>
  <cols>
    <col min="1" max="1" width="9.140625" style="3"/>
    <col min="2" max="2" width="11" style="3" customWidth="1"/>
    <col min="3" max="5" width="9.28515625" style="3" customWidth="1"/>
    <col min="6" max="6" width="12.42578125" style="3" customWidth="1"/>
    <col min="7" max="7" width="11.85546875" style="3" customWidth="1"/>
    <col min="8" max="11" width="6.140625" style="3" customWidth="1"/>
    <col min="12" max="12" width="8.85546875" style="3" bestFit="1" customWidth="1"/>
    <col min="13" max="25" width="9.28515625" style="3" customWidth="1"/>
    <col min="26" max="27" width="6.140625" style="3" customWidth="1"/>
    <col min="28" max="16384" width="9.140625" style="3"/>
  </cols>
  <sheetData>
    <row r="1" spans="1:29" ht="62.25" customHeight="1">
      <c r="A1" s="3" t="s">
        <v>12</v>
      </c>
      <c r="B1" s="3" t="s">
        <v>2</v>
      </c>
      <c r="C1" s="5" t="s">
        <v>9</v>
      </c>
      <c r="D1" s="6" t="s">
        <v>10</v>
      </c>
      <c r="E1" s="4" t="s">
        <v>0</v>
      </c>
      <c r="F1" s="4" t="s">
        <v>1</v>
      </c>
      <c r="G1" s="3" t="s">
        <v>11</v>
      </c>
      <c r="H1" s="5"/>
      <c r="I1" s="6"/>
      <c r="J1" s="5"/>
      <c r="K1" s="6"/>
      <c r="L1" s="5" t="s">
        <v>2</v>
      </c>
      <c r="M1" s="4" t="s">
        <v>13</v>
      </c>
      <c r="N1" s="4" t="s">
        <v>14</v>
      </c>
      <c r="O1" s="4" t="s">
        <v>15</v>
      </c>
      <c r="S1" s="6"/>
      <c r="T1" s="5"/>
      <c r="U1" s="6"/>
      <c r="V1" s="5"/>
      <c r="W1" s="6"/>
      <c r="X1" s="1"/>
      <c r="Y1" s="2"/>
      <c r="Z1" s="1"/>
      <c r="AA1" s="2"/>
      <c r="AB1" s="1"/>
      <c r="AC1" s="2"/>
    </row>
    <row r="2" spans="1:29" ht="21" customHeight="1" thickBot="1">
      <c r="A2" s="7">
        <v>44197</v>
      </c>
      <c r="B2" s="3" t="s">
        <v>3</v>
      </c>
      <c r="C2" s="8">
        <v>8</v>
      </c>
      <c r="D2" s="9">
        <v>20</v>
      </c>
      <c r="E2" s="10">
        <f>D2-C2</f>
        <v>12</v>
      </c>
      <c r="F2" s="11">
        <f>E2-10</f>
        <v>2</v>
      </c>
      <c r="G2" s="12" t="str">
        <f>IF(E2&lt;10,"Geç Kaldı",IF(E2=10,"Normal","Extra Mesai"))</f>
        <v>Extra Mesai</v>
      </c>
      <c r="L2" s="3" t="s">
        <v>3</v>
      </c>
      <c r="M2" s="3">
        <f>COUNTIF(B:B,"İzzet")</f>
        <v>2</v>
      </c>
      <c r="N2" s="3">
        <f>SUMIF(B2:B600,"İzzet",E2:E600)</f>
        <v>24</v>
      </c>
      <c r="O2" s="3">
        <f>VLOOKUP(Tablo4[[#This Row],[Personel]],B:F,5,0)</f>
        <v>2</v>
      </c>
    </row>
    <row r="3" spans="1:29" ht="21" customHeight="1" thickTop="1" thickBot="1">
      <c r="A3" s="7">
        <v>44197</v>
      </c>
      <c r="B3" s="3" t="s">
        <v>4</v>
      </c>
      <c r="C3" s="8">
        <v>8</v>
      </c>
      <c r="D3" s="9">
        <v>20</v>
      </c>
      <c r="E3" s="10">
        <f t="shared" ref="E3:E7" si="0">D3-C3</f>
        <v>12</v>
      </c>
      <c r="F3" s="11">
        <f t="shared" ref="F3:F7" si="1">E3-10</f>
        <v>2</v>
      </c>
      <c r="G3" s="12" t="str">
        <f t="shared" ref="G3:G7" si="2">IF(E3&lt;10,"Geç Kaldı",IF(E3=10,"Normal","Extra Mesai"))</f>
        <v>Extra Mesai</v>
      </c>
      <c r="L3" s="3" t="s">
        <v>4</v>
      </c>
      <c r="M3" s="3">
        <f>COUNTIF(B:B,"Kaan")</f>
        <v>2</v>
      </c>
      <c r="N3" s="3">
        <f>SUMIF(B3:B601,"Kaan",E3:E601)</f>
        <v>24</v>
      </c>
      <c r="O3" s="3">
        <f>VLOOKUP(Tablo4[[#This Row],[Personel]],B:F,5,0)</f>
        <v>2</v>
      </c>
    </row>
    <row r="4" spans="1:29" ht="21" customHeight="1" thickTop="1" thickBot="1">
      <c r="A4" s="7">
        <v>44197</v>
      </c>
      <c r="B4" s="3" t="s">
        <v>5</v>
      </c>
      <c r="C4" s="8">
        <v>8</v>
      </c>
      <c r="D4" s="9">
        <v>20</v>
      </c>
      <c r="E4" s="10">
        <f t="shared" si="0"/>
        <v>12</v>
      </c>
      <c r="F4" s="11">
        <f t="shared" si="1"/>
        <v>2</v>
      </c>
      <c r="G4" s="12" t="str">
        <f t="shared" si="2"/>
        <v>Extra Mesai</v>
      </c>
      <c r="L4" s="3" t="s">
        <v>5</v>
      </c>
      <c r="M4" s="3">
        <f>COUNTIF(B:B,"Yasin")</f>
        <v>2</v>
      </c>
      <c r="N4" s="3">
        <f>SUMIF(B4:B602,"Yasin",E4:E602)</f>
        <v>24</v>
      </c>
      <c r="O4" s="3">
        <f>VLOOKUP(Tablo4[[#This Row],[Personel]],B:F,5,0)</f>
        <v>2</v>
      </c>
    </row>
    <row r="5" spans="1:29" ht="21" customHeight="1" thickTop="1" thickBot="1">
      <c r="A5" s="7">
        <v>44197</v>
      </c>
      <c r="B5" s="3" t="s">
        <v>6</v>
      </c>
      <c r="C5" s="8">
        <v>8</v>
      </c>
      <c r="D5" s="9">
        <v>20</v>
      </c>
      <c r="E5" s="10">
        <f t="shared" si="0"/>
        <v>12</v>
      </c>
      <c r="F5" s="11">
        <f t="shared" si="1"/>
        <v>2</v>
      </c>
      <c r="G5" s="12" t="str">
        <f t="shared" si="2"/>
        <v>Extra Mesai</v>
      </c>
      <c r="L5" s="3" t="s">
        <v>6</v>
      </c>
      <c r="M5" s="3">
        <f>COUNTIF(B:B,"Murat")</f>
        <v>2</v>
      </c>
      <c r="N5" s="3">
        <f>SUMIF(B5:B603,"Murat",E5:E603)</f>
        <v>24</v>
      </c>
      <c r="O5" s="3">
        <f>VLOOKUP(Tablo4[[#This Row],[Personel]],B:F,5,0)</f>
        <v>2</v>
      </c>
    </row>
    <row r="6" spans="1:29" ht="21" customHeight="1" thickTop="1" thickBot="1">
      <c r="A6" s="7">
        <v>44197</v>
      </c>
      <c r="B6" s="3" t="s">
        <v>7</v>
      </c>
      <c r="C6" s="8">
        <v>8</v>
      </c>
      <c r="D6" s="9">
        <v>20</v>
      </c>
      <c r="E6" s="10">
        <f t="shared" si="0"/>
        <v>12</v>
      </c>
      <c r="F6" s="11">
        <f t="shared" si="1"/>
        <v>2</v>
      </c>
      <c r="G6" s="12" t="str">
        <f t="shared" si="2"/>
        <v>Extra Mesai</v>
      </c>
      <c r="L6" s="3" t="s">
        <v>7</v>
      </c>
      <c r="M6" s="3">
        <f>COUNTIF(B:B,"Hüseyin")</f>
        <v>2</v>
      </c>
      <c r="N6" s="3">
        <f>SUMIF(B6:B604,"Hüseyin",E6:E604)</f>
        <v>24</v>
      </c>
      <c r="O6" s="3">
        <f>VLOOKUP(Tablo4[[#This Row],[Personel]],B:F,5,0)</f>
        <v>2</v>
      </c>
    </row>
    <row r="7" spans="1:29" ht="21" customHeight="1" thickTop="1" thickBot="1">
      <c r="A7" s="7">
        <v>44197</v>
      </c>
      <c r="B7" s="3" t="s">
        <v>8</v>
      </c>
      <c r="C7" s="8">
        <v>8</v>
      </c>
      <c r="D7" s="9">
        <v>20</v>
      </c>
      <c r="E7" s="10">
        <f t="shared" si="0"/>
        <v>12</v>
      </c>
      <c r="F7" s="11">
        <f t="shared" si="1"/>
        <v>2</v>
      </c>
      <c r="G7" s="12" t="str">
        <f t="shared" si="2"/>
        <v>Extra Mesai</v>
      </c>
      <c r="L7" s="3" t="s">
        <v>8</v>
      </c>
      <c r="M7" s="3">
        <f>COUNTIF(B:B,"Ötkır")</f>
        <v>2</v>
      </c>
      <c r="N7" s="3">
        <f>SUMIF(B7:B605,"Ötkır",E7:E605)</f>
        <v>24</v>
      </c>
      <c r="O7" s="3">
        <f>VLOOKUP(Tablo4[[#This Row],[Personel]],B:F,5,0)</f>
        <v>2</v>
      </c>
    </row>
    <row r="8" spans="1:29" ht="21" customHeight="1" thickTop="1" thickBot="1">
      <c r="A8" s="7">
        <v>44200</v>
      </c>
      <c r="B8" s="3" t="s">
        <v>3</v>
      </c>
      <c r="C8" s="8">
        <v>8</v>
      </c>
      <c r="D8" s="9">
        <v>20</v>
      </c>
      <c r="E8" s="10">
        <f>D8-C8</f>
        <v>12</v>
      </c>
      <c r="F8" s="13">
        <f>E8-10</f>
        <v>2</v>
      </c>
      <c r="G8" s="12" t="str">
        <f>IF(E8&lt;10,"Geç Kaldı",IF(E8=10,"Normal","Extra Mesai"))</f>
        <v>Extra Mesai</v>
      </c>
    </row>
    <row r="9" spans="1:29" ht="21" customHeight="1" thickTop="1" thickBot="1">
      <c r="A9" s="7">
        <v>44200</v>
      </c>
      <c r="B9" s="3" t="s">
        <v>4</v>
      </c>
      <c r="C9" s="8">
        <v>8</v>
      </c>
      <c r="D9" s="9">
        <v>20</v>
      </c>
      <c r="E9" s="10">
        <f>D9-C9</f>
        <v>12</v>
      </c>
      <c r="F9" s="13">
        <f>E9-10</f>
        <v>2</v>
      </c>
      <c r="G9" s="12" t="str">
        <f>IF(E9&lt;10,"Geç Kaldı",IF(E9=10,"Normal","Extra Mesai"))</f>
        <v>Extra Mesai</v>
      </c>
    </row>
    <row r="10" spans="1:29" ht="21" customHeight="1" thickTop="1" thickBot="1">
      <c r="A10" s="7">
        <v>44200</v>
      </c>
      <c r="B10" s="3" t="s">
        <v>5</v>
      </c>
      <c r="C10" s="8">
        <v>8</v>
      </c>
      <c r="D10" s="9">
        <v>20</v>
      </c>
      <c r="E10" s="10">
        <f>D10-C10</f>
        <v>12</v>
      </c>
      <c r="F10" s="13">
        <f>E10-10</f>
        <v>2</v>
      </c>
      <c r="G10" s="12" t="str">
        <f>IF(E10&lt;10,"Geç Kaldı",IF(E10=10,"Normal","Extra Mesai"))</f>
        <v>Extra Mesai</v>
      </c>
    </row>
    <row r="11" spans="1:29" ht="21" customHeight="1" thickTop="1" thickBot="1">
      <c r="A11" s="7">
        <v>44200</v>
      </c>
      <c r="B11" s="3" t="s">
        <v>6</v>
      </c>
      <c r="C11" s="8">
        <v>8</v>
      </c>
      <c r="D11" s="9">
        <v>20</v>
      </c>
      <c r="E11" s="10">
        <f>D11-C11</f>
        <v>12</v>
      </c>
      <c r="F11" s="13">
        <f>E11-10</f>
        <v>2</v>
      </c>
      <c r="G11" s="12" t="str">
        <f>IF(E11&lt;10,"Geç Kaldı",IF(E11=10,"Normal","Extra Mesai"))</f>
        <v>Extra Mesai</v>
      </c>
    </row>
    <row r="12" spans="1:29" ht="21" customHeight="1" thickTop="1" thickBot="1">
      <c r="A12" s="7">
        <v>44200</v>
      </c>
      <c r="B12" s="3" t="s">
        <v>7</v>
      </c>
      <c r="C12" s="8">
        <v>8</v>
      </c>
      <c r="D12" s="9">
        <v>20</v>
      </c>
      <c r="E12" s="10">
        <f>D12-C12</f>
        <v>12</v>
      </c>
      <c r="F12" s="13">
        <f>E12-10</f>
        <v>2</v>
      </c>
      <c r="G12" s="12" t="str">
        <f>IF(E12&lt;10,"Geç Kaldı",IF(E12=10,"Normal","Extra Mesai"))</f>
        <v>Extra Mesai</v>
      </c>
    </row>
    <row r="13" spans="1:29" ht="21" customHeight="1" thickTop="1" thickBot="1">
      <c r="A13" s="7">
        <v>44200</v>
      </c>
      <c r="B13" s="3" t="s">
        <v>8</v>
      </c>
      <c r="C13" s="8">
        <v>8</v>
      </c>
      <c r="D13" s="9">
        <v>20</v>
      </c>
      <c r="E13" s="10">
        <f>D13-C13</f>
        <v>12</v>
      </c>
      <c r="F13" s="13">
        <f>E13-10</f>
        <v>2</v>
      </c>
      <c r="G13" s="12" t="str">
        <f>IF(E13&lt;10,"Geç Kaldı",IF(E13=10,"Normal","Extra Mesai"))</f>
        <v>Extra Mesai</v>
      </c>
    </row>
    <row r="14" spans="1:29" ht="21" customHeight="1" thickTop="1" thickBot="1">
      <c r="A14" s="7"/>
      <c r="C14" s="8"/>
      <c r="D14" s="9"/>
      <c r="E14" s="10">
        <f>D14-C14</f>
        <v>0</v>
      </c>
      <c r="F14" s="13">
        <f>E14-10</f>
        <v>-10</v>
      </c>
      <c r="G14" s="12" t="str">
        <f>IF(E14&lt;10,"Geç Kaldı",IF(E14=10,"Normal","Extra Mesai"))</f>
        <v>Geç Kaldı</v>
      </c>
    </row>
    <row r="15" spans="1:29" ht="21" customHeight="1" thickTop="1" thickBot="1">
      <c r="A15" s="7"/>
      <c r="C15" s="8"/>
      <c r="D15" s="9"/>
      <c r="E15" s="10">
        <f>D15-C15</f>
        <v>0</v>
      </c>
      <c r="F15" s="13">
        <f>E15-10</f>
        <v>-10</v>
      </c>
      <c r="G15" s="12" t="str">
        <f>IF(E15&lt;10,"Geç Kaldı",IF(E15=10,"Normal","Extra Mesai"))</f>
        <v>Geç Kaldı</v>
      </c>
    </row>
    <row r="16" spans="1:29" ht="21" customHeight="1" thickTop="1" thickBot="1">
      <c r="A16" s="7"/>
      <c r="C16" s="8"/>
      <c r="D16" s="9"/>
      <c r="E16" s="10">
        <f>D16-C16</f>
        <v>0</v>
      </c>
      <c r="F16" s="13">
        <f>E16-10</f>
        <v>-10</v>
      </c>
      <c r="G16" s="12" t="str">
        <f>IF(E16&lt;10,"Geç Kaldı",IF(E16=10,"Normal","Extra Mesai"))</f>
        <v>Geç Kaldı</v>
      </c>
    </row>
    <row r="17" spans="1:7" ht="21" customHeight="1" thickTop="1" thickBot="1">
      <c r="A17" s="7"/>
      <c r="C17" s="8"/>
      <c r="D17" s="9"/>
      <c r="E17" s="10">
        <f>D17-C17</f>
        <v>0</v>
      </c>
      <c r="F17" s="13">
        <f>E17-10</f>
        <v>-10</v>
      </c>
      <c r="G17" s="12" t="str">
        <f>IF(E17&lt;10,"Geç Kaldı",IF(E17=10,"Normal","Extra Mesai"))</f>
        <v>Geç Kaldı</v>
      </c>
    </row>
    <row r="18" spans="1:7" ht="21" customHeight="1" thickTop="1" thickBot="1">
      <c r="A18" s="7"/>
      <c r="C18" s="8"/>
      <c r="D18" s="9"/>
      <c r="E18" s="10">
        <f>D18-C18</f>
        <v>0</v>
      </c>
      <c r="F18" s="13">
        <f>E18-10</f>
        <v>-10</v>
      </c>
      <c r="G18" s="12" t="str">
        <f>IF(E18&lt;10,"Geç Kaldı",IF(E18=10,"Normal","Extra Mesai"))</f>
        <v>Geç Kaldı</v>
      </c>
    </row>
    <row r="19" spans="1:7" ht="21" customHeight="1" thickTop="1" thickBot="1">
      <c r="A19" s="7"/>
      <c r="C19" s="8"/>
      <c r="D19" s="9"/>
      <c r="E19" s="10">
        <f>D19-C19</f>
        <v>0</v>
      </c>
      <c r="F19" s="13">
        <f>E19-10</f>
        <v>-10</v>
      </c>
      <c r="G19" s="12" t="str">
        <f>IF(E19&lt;10,"Geç Kaldı",IF(E19=10,"Normal","Extra Mesai"))</f>
        <v>Geç Kaldı</v>
      </c>
    </row>
    <row r="20" spans="1:7" ht="21" customHeight="1" thickTop="1" thickBot="1">
      <c r="A20" s="7"/>
      <c r="C20" s="8"/>
      <c r="D20" s="9"/>
      <c r="E20" s="10">
        <f>D20-C20</f>
        <v>0</v>
      </c>
      <c r="F20" s="13">
        <f>E20-10</f>
        <v>-10</v>
      </c>
      <c r="G20" s="12" t="str">
        <f>IF(E20&lt;10,"Geç Kaldı",IF(E20=10,"Normal","Extra Mesai"))</f>
        <v>Geç Kaldı</v>
      </c>
    </row>
    <row r="21" spans="1:7" ht="21" customHeight="1" thickTop="1" thickBot="1">
      <c r="A21" s="7"/>
      <c r="C21" s="8"/>
      <c r="D21" s="9"/>
      <c r="E21" s="10">
        <f>D21-C21</f>
        <v>0</v>
      </c>
      <c r="F21" s="13">
        <f>E21-10</f>
        <v>-10</v>
      </c>
      <c r="G21" s="12" t="str">
        <f>IF(E21&lt;10,"Geç Kaldı",IF(E21=10,"Normal","Extra Mesai"))</f>
        <v>Geç Kaldı</v>
      </c>
    </row>
    <row r="22" spans="1:7" ht="21" customHeight="1" thickTop="1" thickBot="1">
      <c r="A22" s="7"/>
      <c r="C22" s="8"/>
      <c r="D22" s="9"/>
      <c r="E22" s="10">
        <f>D22-C22</f>
        <v>0</v>
      </c>
      <c r="F22" s="13">
        <f>E22-10</f>
        <v>-10</v>
      </c>
      <c r="G22" s="12" t="str">
        <f>IF(E22&lt;10,"Geç Kaldı",IF(E22=10,"Normal","Extra Mesai"))</f>
        <v>Geç Kaldı</v>
      </c>
    </row>
    <row r="23" spans="1:7" ht="21" customHeight="1" thickTop="1" thickBot="1">
      <c r="A23" s="7"/>
      <c r="C23" s="8"/>
      <c r="D23" s="9"/>
      <c r="E23" s="10">
        <f>D23-C23</f>
        <v>0</v>
      </c>
      <c r="F23" s="13">
        <f>E23-10</f>
        <v>-10</v>
      </c>
      <c r="G23" s="12" t="str">
        <f>IF(E23&lt;10,"Geç Kaldı",IF(E23=10,"Normal","Extra Mesai"))</f>
        <v>Geç Kaldı</v>
      </c>
    </row>
    <row r="24" spans="1:7" ht="21" customHeight="1" thickTop="1" thickBot="1">
      <c r="A24" s="7"/>
      <c r="C24" s="8"/>
      <c r="D24" s="9"/>
      <c r="E24" s="10">
        <f>D24-C24</f>
        <v>0</v>
      </c>
      <c r="F24" s="13">
        <f>E24-10</f>
        <v>-10</v>
      </c>
      <c r="G24" s="12" t="str">
        <f>IF(E24&lt;10,"Geç Kaldı",IF(E24=10,"Normal","Extra Mesai"))</f>
        <v>Geç Kaldı</v>
      </c>
    </row>
    <row r="25" spans="1:7" ht="21" customHeight="1" thickTop="1" thickBot="1">
      <c r="A25" s="7"/>
      <c r="C25" s="8"/>
      <c r="D25" s="9"/>
      <c r="E25" s="10">
        <f>D25-C25</f>
        <v>0</v>
      </c>
      <c r="F25" s="13">
        <f>E25-10</f>
        <v>-10</v>
      </c>
      <c r="G25" s="12" t="str">
        <f>IF(E25&lt;10,"Geç Kaldı",IF(E25=10,"Normal","Extra Mesai"))</f>
        <v>Geç Kaldı</v>
      </c>
    </row>
    <row r="26" spans="1:7" ht="21" customHeight="1" thickTop="1" thickBot="1">
      <c r="A26" s="7"/>
      <c r="C26" s="8"/>
      <c r="D26" s="9"/>
      <c r="E26" s="10">
        <f>D26-C26</f>
        <v>0</v>
      </c>
      <c r="F26" s="13">
        <f>E26-10</f>
        <v>-10</v>
      </c>
      <c r="G26" s="12" t="str">
        <f>IF(E26&lt;10,"Geç Kaldı",IF(E26=10,"Normal","Extra Mesai"))</f>
        <v>Geç Kaldı</v>
      </c>
    </row>
    <row r="27" spans="1:7" ht="21" customHeight="1" thickTop="1" thickBot="1">
      <c r="A27" s="7"/>
      <c r="C27" s="8"/>
      <c r="D27" s="9"/>
      <c r="E27" s="10">
        <f>D27-C27</f>
        <v>0</v>
      </c>
      <c r="F27" s="13">
        <f>E27-10</f>
        <v>-10</v>
      </c>
      <c r="G27" s="12" t="str">
        <f>IF(E27&lt;10,"Geç Kaldı",IF(E27=10,"Normal","Extra Mesai"))</f>
        <v>Geç Kaldı</v>
      </c>
    </row>
    <row r="28" spans="1:7" ht="21" customHeight="1" thickTop="1" thickBot="1">
      <c r="A28" s="7"/>
      <c r="C28" s="8"/>
      <c r="D28" s="9"/>
      <c r="E28" s="10">
        <f>D28-C28</f>
        <v>0</v>
      </c>
      <c r="F28" s="13">
        <f>E28-10</f>
        <v>-10</v>
      </c>
      <c r="G28" s="12" t="str">
        <f>IF(E28&lt;10,"Geç Kaldı",IF(E28=10,"Normal","Extra Mesai"))</f>
        <v>Geç Kaldı</v>
      </c>
    </row>
    <row r="29" spans="1:7" ht="21" customHeight="1" thickTop="1" thickBot="1">
      <c r="A29" s="7"/>
      <c r="C29" s="8"/>
      <c r="D29" s="9"/>
      <c r="E29" s="10">
        <f>D29-C29</f>
        <v>0</v>
      </c>
      <c r="F29" s="13">
        <f>E29-10</f>
        <v>-10</v>
      </c>
      <c r="G29" s="12" t="str">
        <f>IF(E29&lt;10,"Geç Kaldı",IF(E29=10,"Normal","Extra Mesai"))</f>
        <v>Geç Kaldı</v>
      </c>
    </row>
    <row r="30" spans="1:7" ht="21" customHeight="1" thickTop="1">
      <c r="A30" s="14"/>
      <c r="B30" s="15"/>
      <c r="C30" s="16"/>
      <c r="D30" s="17"/>
      <c r="E30" s="18">
        <f>D30-C30</f>
        <v>0</v>
      </c>
      <c r="F30" s="19">
        <f>E30-10</f>
        <v>-10</v>
      </c>
      <c r="G30" s="20" t="str">
        <f>IF(E30&lt;10,"Geç Kaldı",IF(E30=10,"Normal","Extra Mesai"))</f>
        <v>Geç Kaldı</v>
      </c>
    </row>
  </sheetData>
  <mergeCells count="3">
    <mergeCell ref="X1:Y1"/>
    <mergeCell ref="Z1:AA1"/>
    <mergeCell ref="AB1:AC1"/>
  </mergeCells>
  <dataValidations count="1">
    <dataValidation type="list" allowBlank="1" showInputMessage="1" showErrorMessage="1" errorTitle="Lütfen Gçeerli bir isim girin !!" error="Yanlış Giriş !_x000a__x000a_" sqref="L2:L7">
      <formula1>$B$2:$B$30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8" sqref="D8"/>
    </sheetView>
  </sheetViews>
  <sheetFormatPr defaultRowHeight="15"/>
  <cols>
    <col min="1" max="1" width="10.140625" bestFit="1" customWidth="1"/>
  </cols>
  <sheetData>
    <row r="1" spans="1:2">
      <c r="A1" s="1">
        <v>44215</v>
      </c>
      <c r="B1" s="3">
        <v>8</v>
      </c>
    </row>
    <row r="2" spans="1:2" ht="42.75" customHeight="1">
      <c r="A2" s="2"/>
      <c r="B2" s="3">
        <v>20</v>
      </c>
    </row>
    <row r="3" spans="1:2" ht="30">
      <c r="A3" s="4" t="s">
        <v>0</v>
      </c>
      <c r="B3" s="3">
        <f>B2-B1</f>
        <v>12</v>
      </c>
    </row>
    <row r="4" spans="1:2" ht="60">
      <c r="A4" s="4" t="s">
        <v>1</v>
      </c>
      <c r="B4" s="3">
        <f>B3-10</f>
        <v>2</v>
      </c>
    </row>
    <row r="5" spans="1:2">
      <c r="A5" s="3"/>
      <c r="B5" s="3" t="str">
        <f>IF(B3&lt;10,"Geç Kaldı",IF(B3=10,"Normal","Extra Mesai"))</f>
        <v>Extra Mesai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babysoft uretim</dc:creator>
  <cp:lastModifiedBy>babysoft uretim</cp:lastModifiedBy>
  <dcterms:created xsi:type="dcterms:W3CDTF">2021-01-19T05:16:29Z</dcterms:created>
  <dcterms:modified xsi:type="dcterms:W3CDTF">2021-01-19T07:09:26Z</dcterms:modified>
</cp:coreProperties>
</file>