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DADOS\PIL\PUB\QUALIDADE\FY2021\(1) Quality Business Plan\1.4 - Report to Japan\1.4.1 - BP\PBR\"/>
    </mc:Choice>
  </mc:AlternateContent>
  <xr:revisionPtr revIDLastSave="0" documentId="13_ncr:1_{8C6D9E2D-B86C-4348-B42F-82E8E8411C4E}" xr6:coauthVersionLast="47" xr6:coauthVersionMax="47" xr10:uidLastSave="{00000000-0000-0000-0000-000000000000}"/>
  <bookViews>
    <workbookView xWindow="-120" yWindow="-120" windowWidth="20730" windowHeight="11760" xr2:uid="{00000000-000D-0000-FFFF-FFFF00000000}"/>
  </bookViews>
  <sheets>
    <sheet name="Input Form_E 1) Market Loss" sheetId="10" r:id="rId1"/>
    <sheet name="Input Form_E 2) Internal Loss" sheetId="9" r:id="rId2"/>
    <sheet name=" Input Explanation Market Loss" sheetId="12" r:id="rId3"/>
    <sheet name="Input Explanation Internal Loss" sheetId="5" r:id="rId4"/>
  </sheets>
  <externalReferences>
    <externalReference r:id="rId5"/>
  </externalReferences>
  <calcPr calcId="191029"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9" l="1" a="1"/>
  <c r="F11" i="9" s="1"/>
  <c r="F11" i="10" a="1"/>
  <c r="F11" i="10" s="1"/>
  <c r="F21" i="10" l="1" a="1"/>
  <c r="F21" i="10" s="1"/>
  <c r="F20" i="10" a="1"/>
  <c r="F20" i="10" s="1"/>
  <c r="F19" i="10" a="1"/>
  <c r="F19" i="10" s="1"/>
  <c r="F18" i="10" a="1"/>
  <c r="F18" i="10" s="1"/>
  <c r="F17" i="10" a="1"/>
  <c r="F17" i="10" s="1"/>
  <c r="F16" i="10" a="1"/>
  <c r="F16" i="10" s="1"/>
  <c r="F15" i="10" a="1"/>
  <c r="F15" i="10" s="1"/>
  <c r="F14" i="10" a="1"/>
  <c r="F14" i="10" s="1"/>
  <c r="F13" i="10" a="1"/>
  <c r="F13" i="10" s="1"/>
  <c r="F12" i="10" a="1"/>
  <c r="F12" i="10" s="1"/>
  <c r="F10" i="10" a="1"/>
  <c r="F10" i="10" s="1"/>
  <c r="F21" i="9" a="1"/>
  <c r="F21" i="9" s="1"/>
  <c r="F20" i="9" a="1"/>
  <c r="F20" i="9" s="1"/>
  <c r="F19" i="9" a="1"/>
  <c r="F19" i="9" s="1"/>
  <c r="F18" i="9" a="1"/>
  <c r="F18" i="9" s="1"/>
  <c r="F17" i="9" a="1"/>
  <c r="F17" i="9" s="1"/>
  <c r="F16" i="9" a="1"/>
  <c r="F16" i="9" s="1"/>
  <c r="F15" i="9" a="1"/>
  <c r="F15" i="9" s="1"/>
  <c r="F14" i="9" a="1"/>
  <c r="F14" i="9" s="1"/>
  <c r="F13" i="9" a="1"/>
  <c r="F13" i="9" s="1"/>
  <c r="F12" i="9" a="1"/>
  <c r="F12" i="9" s="1"/>
  <c r="F10" i="9" a="1"/>
  <c r="F10" i="9" s="1"/>
  <c r="D21" i="9" l="1"/>
  <c r="D20" i="9"/>
  <c r="D19" i="9"/>
  <c r="D18" i="9"/>
  <c r="D17" i="9"/>
  <c r="D16" i="9"/>
  <c r="D15" i="9"/>
  <c r="D14" i="9"/>
  <c r="D13" i="9"/>
  <c r="D12" i="9"/>
  <c r="D11" i="9"/>
  <c r="D10" i="9"/>
  <c r="U21" i="10" l="1"/>
  <c r="U20" i="10"/>
  <c r="U19" i="10"/>
  <c r="U18" i="10"/>
  <c r="U17" i="10"/>
  <c r="U16" i="10"/>
  <c r="U15" i="10"/>
  <c r="U14" i="10"/>
  <c r="U13" i="10"/>
  <c r="U12" i="10"/>
  <c r="U11" i="10"/>
  <c r="U10" i="10"/>
  <c r="D21" i="10"/>
  <c r="D20" i="10"/>
  <c r="D19" i="10"/>
  <c r="D18" i="10"/>
  <c r="D17" i="10"/>
  <c r="D16" i="10"/>
  <c r="D15" i="10"/>
  <c r="D14" i="10"/>
  <c r="D13" i="10"/>
  <c r="D12" i="10"/>
  <c r="G10" i="9"/>
  <c r="D11" i="10"/>
  <c r="D10" i="10"/>
  <c r="G6" i="10" l="1"/>
  <c r="H6" i="10" s="1"/>
  <c r="I6" i="10"/>
  <c r="J6" i="10"/>
  <c r="G7" i="10"/>
  <c r="H7" i="10"/>
  <c r="I7" i="10"/>
  <c r="J7" i="10"/>
  <c r="K7" i="10" s="1"/>
  <c r="L7" i="10" s="1"/>
  <c r="G8" i="10"/>
  <c r="H8" i="10" s="1"/>
  <c r="I8" i="10"/>
  <c r="J8" i="10"/>
  <c r="K8" i="10" s="1"/>
  <c r="L8" i="10" s="1"/>
  <c r="G9" i="10"/>
  <c r="H9" i="10"/>
  <c r="I9" i="10"/>
  <c r="J9" i="10"/>
  <c r="G6" i="9"/>
  <c r="H6" i="9"/>
  <c r="I6" i="9"/>
  <c r="J6" i="9"/>
  <c r="K6" i="9"/>
  <c r="L6" i="9"/>
  <c r="G7" i="9"/>
  <c r="H7" i="9"/>
  <c r="I7" i="9"/>
  <c r="J7" i="9"/>
  <c r="K7" i="9" s="1"/>
  <c r="L7" i="9" s="1"/>
  <c r="G8" i="9"/>
  <c r="H8" i="9"/>
  <c r="I8" i="9"/>
  <c r="J8" i="9"/>
  <c r="K8" i="9"/>
  <c r="L8" i="9"/>
  <c r="G9" i="9"/>
  <c r="H9" i="9" s="1"/>
  <c r="I9" i="9"/>
  <c r="J9" i="9"/>
  <c r="K9" i="9" s="1"/>
  <c r="L9" i="9" s="1"/>
  <c r="K6" i="10" l="1"/>
  <c r="L6" i="10" s="1"/>
  <c r="K9" i="10"/>
  <c r="L9" i="10" s="1"/>
  <c r="J21" i="12" l="1"/>
  <c r="I21" i="12"/>
  <c r="G21" i="12"/>
  <c r="H21" i="12" s="1"/>
  <c r="J20" i="12"/>
  <c r="K20" i="12" s="1"/>
  <c r="L20" i="12" s="1"/>
  <c r="I20" i="12"/>
  <c r="G20" i="12"/>
  <c r="H20" i="12" s="1"/>
  <c r="J19" i="12"/>
  <c r="I19" i="12"/>
  <c r="G19" i="12"/>
  <c r="H19" i="12" s="1"/>
  <c r="J18" i="12"/>
  <c r="K18" i="12" s="1"/>
  <c r="L18" i="12" s="1"/>
  <c r="I18" i="12"/>
  <c r="G18" i="12"/>
  <c r="H18" i="12" s="1"/>
  <c r="J17" i="12"/>
  <c r="I17" i="12"/>
  <c r="G17" i="12"/>
  <c r="H17" i="12" s="1"/>
  <c r="J16" i="12"/>
  <c r="I16" i="12"/>
  <c r="G16" i="12"/>
  <c r="H16" i="12" s="1"/>
  <c r="J15" i="12"/>
  <c r="I15" i="12"/>
  <c r="G15" i="12"/>
  <c r="H15" i="12" s="1"/>
  <c r="J14" i="12"/>
  <c r="K14" i="12" s="1"/>
  <c r="L14" i="12" s="1"/>
  <c r="I14" i="12"/>
  <c r="G14" i="12"/>
  <c r="H14" i="12" s="1"/>
  <c r="J13" i="12"/>
  <c r="I13" i="12"/>
  <c r="G13" i="12"/>
  <c r="H13" i="12" s="1"/>
  <c r="J12" i="12"/>
  <c r="I12" i="12"/>
  <c r="G12" i="12"/>
  <c r="H12" i="12" s="1"/>
  <c r="J11" i="12"/>
  <c r="I11" i="12"/>
  <c r="K11" i="12" s="1"/>
  <c r="L11" i="12" s="1"/>
  <c r="G11" i="12"/>
  <c r="H11" i="12" s="1"/>
  <c r="J10" i="12"/>
  <c r="K10" i="12" s="1"/>
  <c r="L10" i="12" s="1"/>
  <c r="I10" i="12"/>
  <c r="G10" i="12"/>
  <c r="H10" i="12" s="1"/>
  <c r="J9" i="12"/>
  <c r="K9" i="12" s="1"/>
  <c r="L9" i="12" s="1"/>
  <c r="I9" i="12"/>
  <c r="G9" i="12"/>
  <c r="H9" i="12" s="1"/>
  <c r="J8" i="12"/>
  <c r="I8" i="12"/>
  <c r="G8" i="12"/>
  <c r="H8" i="12" s="1"/>
  <c r="K7" i="12"/>
  <c r="L7" i="12" s="1"/>
  <c r="J7" i="12"/>
  <c r="I7" i="12"/>
  <c r="G7" i="12"/>
  <c r="H7" i="12" s="1"/>
  <c r="J6" i="12"/>
  <c r="I6" i="12"/>
  <c r="G6" i="12"/>
  <c r="H6" i="12" s="1"/>
  <c r="K19" i="12" l="1"/>
  <c r="L19" i="12" s="1"/>
  <c r="K12" i="12"/>
  <c r="L12" i="12" s="1"/>
  <c r="K15" i="12"/>
  <c r="L15" i="12" s="1"/>
  <c r="K6" i="12"/>
  <c r="L6" i="12" s="1"/>
  <c r="K8" i="12"/>
  <c r="L8" i="12" s="1"/>
  <c r="K13" i="12"/>
  <c r="L13" i="12" s="1"/>
  <c r="K16" i="12"/>
  <c r="L16" i="12" s="1"/>
  <c r="K21" i="12"/>
  <c r="L21" i="12" s="1"/>
  <c r="K17" i="12"/>
  <c r="L17" i="12" s="1"/>
  <c r="J21" i="10" l="1"/>
  <c r="I21" i="10"/>
  <c r="G21" i="10"/>
  <c r="H21" i="10" s="1"/>
  <c r="J20" i="10"/>
  <c r="I20" i="10"/>
  <c r="G20" i="10"/>
  <c r="H20" i="10" s="1"/>
  <c r="J19" i="10"/>
  <c r="I19" i="10"/>
  <c r="G19" i="10"/>
  <c r="H19" i="10" s="1"/>
  <c r="J18" i="10"/>
  <c r="I18" i="10"/>
  <c r="G18" i="10"/>
  <c r="H18" i="10" s="1"/>
  <c r="J17" i="10"/>
  <c r="I17" i="10"/>
  <c r="G17" i="10"/>
  <c r="H17" i="10" s="1"/>
  <c r="J16" i="10"/>
  <c r="I16" i="10"/>
  <c r="G16" i="10"/>
  <c r="H16" i="10" s="1"/>
  <c r="J15" i="10"/>
  <c r="I15" i="10"/>
  <c r="G15" i="10"/>
  <c r="H15" i="10" s="1"/>
  <c r="J14" i="10"/>
  <c r="I14" i="10"/>
  <c r="G14" i="10"/>
  <c r="H14" i="10" s="1"/>
  <c r="J13" i="10"/>
  <c r="I13" i="10"/>
  <c r="G13" i="10"/>
  <c r="H13" i="10" s="1"/>
  <c r="J12" i="10"/>
  <c r="I12" i="10"/>
  <c r="G12" i="10"/>
  <c r="H12" i="10" s="1"/>
  <c r="J11" i="10"/>
  <c r="I11" i="10"/>
  <c r="G11" i="10"/>
  <c r="H11" i="10" s="1"/>
  <c r="J10" i="10"/>
  <c r="I10" i="10"/>
  <c r="G10" i="10"/>
  <c r="H10" i="10" s="1"/>
  <c r="J21" i="9"/>
  <c r="I21" i="9"/>
  <c r="G21" i="9"/>
  <c r="H21" i="9" s="1"/>
  <c r="J20" i="9"/>
  <c r="I20" i="9"/>
  <c r="G20" i="9"/>
  <c r="H20" i="9" s="1"/>
  <c r="J19" i="9"/>
  <c r="I19" i="9"/>
  <c r="G19" i="9"/>
  <c r="H19" i="9" s="1"/>
  <c r="J18" i="9"/>
  <c r="I18" i="9"/>
  <c r="G18" i="9"/>
  <c r="H18" i="9" s="1"/>
  <c r="J17" i="9"/>
  <c r="I17" i="9"/>
  <c r="G17" i="9"/>
  <c r="H17" i="9" s="1"/>
  <c r="J16" i="9"/>
  <c r="I16" i="9"/>
  <c r="G16" i="9"/>
  <c r="H16" i="9" s="1"/>
  <c r="J15" i="9"/>
  <c r="I15" i="9"/>
  <c r="G15" i="9"/>
  <c r="H15" i="9" s="1"/>
  <c r="J14" i="9"/>
  <c r="I14" i="9"/>
  <c r="G14" i="9"/>
  <c r="H14" i="9" s="1"/>
  <c r="J13" i="9"/>
  <c r="I13" i="9"/>
  <c r="G13" i="9"/>
  <c r="H13" i="9" s="1"/>
  <c r="J12" i="9"/>
  <c r="I12" i="9"/>
  <c r="G12" i="9"/>
  <c r="H12" i="9" s="1"/>
  <c r="J11" i="9"/>
  <c r="I11" i="9"/>
  <c r="G11" i="9"/>
  <c r="H11" i="9" s="1"/>
  <c r="J10" i="9"/>
  <c r="I10" i="9"/>
  <c r="H10" i="9"/>
  <c r="K18" i="9" l="1"/>
  <c r="L18" i="9" s="1"/>
  <c r="K19" i="9"/>
  <c r="L19" i="9" s="1"/>
  <c r="K10" i="9"/>
  <c r="L10" i="9" s="1"/>
  <c r="K15" i="9"/>
  <c r="L15" i="9" s="1"/>
  <c r="K17" i="9"/>
  <c r="L17" i="9" s="1"/>
  <c r="K10" i="10"/>
  <c r="L10" i="10" s="1"/>
  <c r="K15" i="10"/>
  <c r="L15" i="10" s="1"/>
  <c r="K14" i="9"/>
  <c r="L14" i="9" s="1"/>
  <c r="K13" i="10"/>
  <c r="L13" i="10" s="1"/>
  <c r="K16" i="9"/>
  <c r="L16" i="9" s="1"/>
  <c r="K21" i="10"/>
  <c r="L21" i="10" s="1"/>
  <c r="K19" i="10"/>
  <c r="L19" i="10" s="1"/>
  <c r="K17" i="10"/>
  <c r="L17" i="10" s="1"/>
  <c r="K20" i="10"/>
  <c r="L20" i="10" s="1"/>
  <c r="K12" i="10"/>
  <c r="L12" i="10" s="1"/>
  <c r="K11" i="10"/>
  <c r="L11" i="10" s="1"/>
  <c r="K16" i="10"/>
  <c r="L16" i="10" s="1"/>
  <c r="K11" i="9"/>
  <c r="L11" i="9" s="1"/>
  <c r="K20" i="9"/>
  <c r="L20" i="9" s="1"/>
  <c r="K13" i="9"/>
  <c r="L13" i="9" s="1"/>
  <c r="K21" i="9"/>
  <c r="L21" i="9" s="1"/>
  <c r="K12" i="9"/>
  <c r="L12" i="9" s="1"/>
  <c r="K14" i="10"/>
  <c r="L14" i="10" s="1"/>
  <c r="K18" i="10"/>
  <c r="L18" i="10" s="1"/>
  <c r="J9" i="5"/>
  <c r="K9" i="5" s="1"/>
  <c r="L9" i="5" s="1"/>
  <c r="I9" i="5"/>
  <c r="G9" i="5"/>
  <c r="H9" i="5" s="1"/>
  <c r="J21" i="5" l="1"/>
  <c r="I21" i="5"/>
  <c r="G21" i="5"/>
  <c r="H21" i="5" s="1"/>
  <c r="J20" i="5"/>
  <c r="I20" i="5"/>
  <c r="G20" i="5"/>
  <c r="H20" i="5" s="1"/>
  <c r="J19" i="5"/>
  <c r="I19" i="5"/>
  <c r="G19" i="5"/>
  <c r="H19" i="5" s="1"/>
  <c r="J18" i="5"/>
  <c r="I18" i="5"/>
  <c r="G18" i="5"/>
  <c r="H18" i="5" s="1"/>
  <c r="J17" i="5"/>
  <c r="I17" i="5"/>
  <c r="G17" i="5"/>
  <c r="H17" i="5" s="1"/>
  <c r="J16" i="5"/>
  <c r="I16" i="5"/>
  <c r="G16" i="5"/>
  <c r="H16" i="5" s="1"/>
  <c r="J15" i="5"/>
  <c r="I15" i="5"/>
  <c r="G15" i="5"/>
  <c r="H15" i="5" s="1"/>
  <c r="J14" i="5"/>
  <c r="I14" i="5"/>
  <c r="G14" i="5"/>
  <c r="H14" i="5" s="1"/>
  <c r="J13" i="5"/>
  <c r="I13" i="5"/>
  <c r="G13" i="5"/>
  <c r="H13" i="5" s="1"/>
  <c r="J12" i="5"/>
  <c r="I12" i="5"/>
  <c r="G12" i="5"/>
  <c r="H12" i="5" s="1"/>
  <c r="J11" i="5"/>
  <c r="I11" i="5"/>
  <c r="K11" i="5" s="1"/>
  <c r="L11" i="5" s="1"/>
  <c r="G11" i="5"/>
  <c r="H11" i="5" s="1"/>
  <c r="J10" i="5"/>
  <c r="I10" i="5"/>
  <c r="G10" i="5"/>
  <c r="H10" i="5" s="1"/>
  <c r="K19" i="5" l="1"/>
  <c r="L19" i="5" s="1"/>
  <c r="K15" i="5"/>
  <c r="L15" i="5" s="1"/>
  <c r="K10" i="5"/>
  <c r="L10" i="5" s="1"/>
  <c r="K18" i="5"/>
  <c r="L18" i="5" s="1"/>
  <c r="K13" i="5"/>
  <c r="L13" i="5" s="1"/>
  <c r="K14" i="5"/>
  <c r="L14" i="5" s="1"/>
  <c r="K20" i="5"/>
  <c r="L20" i="5" s="1"/>
  <c r="K16" i="5"/>
  <c r="L16" i="5" s="1"/>
  <c r="K12" i="5"/>
  <c r="L12" i="5" s="1"/>
  <c r="K21" i="5"/>
  <c r="L21" i="5" s="1"/>
  <c r="K17" i="5"/>
  <c r="L17" i="5" s="1"/>
  <c r="G7" i="5"/>
  <c r="H7" i="5" s="1"/>
  <c r="I7" i="5"/>
  <c r="J7" i="5"/>
  <c r="J8" i="5"/>
  <c r="I8" i="5"/>
  <c r="G8" i="5"/>
  <c r="H8" i="5" s="1"/>
  <c r="J6" i="5"/>
  <c r="I6" i="5"/>
  <c r="G6" i="5"/>
  <c r="H6" i="5" s="1"/>
  <c r="K7" i="5" l="1"/>
  <c r="L7" i="5" s="1"/>
  <c r="K8" i="5"/>
  <c r="L8" i="5" s="1"/>
  <c r="K6" i="5"/>
  <c r="L6"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全社標準PC</author>
  </authors>
  <commentList>
    <comment ref="M5" authorId="0" shapeId="0" xr:uid="{00000000-0006-0000-0000-000001000000}">
      <text>
        <r>
          <rPr>
            <sz val="14"/>
            <color indexed="81"/>
            <rFont val="Meiryo UI"/>
            <family val="3"/>
            <charset val="128"/>
          </rPr>
          <t>Product name/
Product number</t>
        </r>
      </text>
    </comment>
    <comment ref="S5" authorId="0" shapeId="0" xr:uid="{00000000-0006-0000-0000-000002000000}">
      <text>
        <r>
          <rPr>
            <sz val="14"/>
            <color indexed="81"/>
            <rFont val="Meiryo UI"/>
            <family val="3"/>
            <charset val="128"/>
          </rPr>
          <t>Item only for market loss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全社標準PC</author>
  </authors>
  <commentList>
    <comment ref="M5" authorId="0" shapeId="0" xr:uid="{00000000-0006-0000-0100-000001000000}">
      <text>
        <r>
          <rPr>
            <sz val="14"/>
            <color indexed="81"/>
            <rFont val="Meiryo UI"/>
            <family val="3"/>
            <charset val="128"/>
          </rPr>
          <t>Product name/
Product number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全社標準PC</author>
  </authors>
  <commentList>
    <comment ref="M5" authorId="0" shapeId="0" xr:uid="{00000000-0006-0000-0200-000001000000}">
      <text>
        <r>
          <rPr>
            <sz val="14"/>
            <color indexed="81"/>
            <rFont val="Meiryo UI"/>
            <family val="3"/>
            <charset val="128"/>
          </rPr>
          <t>Product name/
Product number</t>
        </r>
      </text>
    </comment>
    <comment ref="S5" authorId="0" shapeId="0" xr:uid="{00000000-0006-0000-0200-000002000000}">
      <text>
        <r>
          <rPr>
            <sz val="14"/>
            <color indexed="81"/>
            <rFont val="Meiryo UI"/>
            <family val="3"/>
            <charset val="128"/>
          </rPr>
          <t>Item only for market loss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全社標準PC</author>
  </authors>
  <commentList>
    <comment ref="M5" authorId="0" shapeId="0" xr:uid="{00000000-0006-0000-0300-000001000000}">
      <text>
        <r>
          <rPr>
            <sz val="14"/>
            <color indexed="81"/>
            <rFont val="Meiryo UI"/>
            <family val="3"/>
            <charset val="128"/>
          </rPr>
          <t>Product name/
Product number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<sst xmlns="http://schemas.openxmlformats.org/spreadsheetml/2006/main" count="385" uniqueCount="97">
  <si>
    <t>FY2021</t>
    <phoneticPr fontId="2"/>
  </si>
  <si>
    <t>LR6</t>
    <phoneticPr fontId="2"/>
  </si>
  <si>
    <t>LR03</t>
    <phoneticPr fontId="2"/>
  </si>
  <si>
    <t>PEC-DB</t>
  </si>
  <si>
    <t>PECBE</t>
  </si>
  <si>
    <t>PECTH</t>
  </si>
  <si>
    <t>PECGI-DB</t>
  </si>
  <si>
    <t>PCIN</t>
  </si>
  <si>
    <t>PECPL</t>
  </si>
  <si>
    <t>PANABRAS</t>
  </si>
  <si>
    <t>PECIN</t>
  </si>
  <si>
    <t>PANAPERU</t>
  </si>
  <si>
    <t>PCA</t>
  </si>
  <si>
    <t>PEC-WRE</t>
  </si>
  <si>
    <t>PEC-MB</t>
  </si>
  <si>
    <t>PECA-LD</t>
  </si>
  <si>
    <t>PECGI-LBD</t>
  </si>
  <si>
    <t>PEC-AP</t>
  </si>
  <si>
    <t>PECGI-BA</t>
  </si>
  <si>
    <t>PEC-MH-C</t>
  </si>
  <si>
    <t>PEC-MH-I</t>
  </si>
  <si>
    <t>PECW</t>
  </si>
  <si>
    <t>ー</t>
  </si>
  <si>
    <t>ー</t>
    <phoneticPr fontId="2"/>
  </si>
  <si>
    <t>Site name</t>
    <phoneticPr fontId="2"/>
  </si>
  <si>
    <t>Input sample
②</t>
    <phoneticPr fontId="2"/>
  </si>
  <si>
    <t>Input sample
①</t>
    <phoneticPr fontId="2"/>
  </si>
  <si>
    <t>Input sample
③</t>
    <phoneticPr fontId="2"/>
  </si>
  <si>
    <t>Input sample
④</t>
    <phoneticPr fontId="2"/>
  </si>
  <si>
    <t>Plan</t>
  </si>
  <si>
    <t>Plan</t>
    <phoneticPr fontId="2"/>
  </si>
  <si>
    <t>month</t>
    <phoneticPr fontId="2"/>
  </si>
  <si>
    <t>actual</t>
  </si>
  <si>
    <t>actual</t>
    <phoneticPr fontId="2"/>
  </si>
  <si>
    <t>Judgment</t>
    <phoneticPr fontId="2"/>
  </si>
  <si>
    <t>Difference from the plan</t>
  </si>
  <si>
    <t>Difference from the plan</t>
    <phoneticPr fontId="2"/>
  </si>
  <si>
    <t>Quality Loss Cost Ratio（％）</t>
    <phoneticPr fontId="2"/>
  </si>
  <si>
    <t>Sales Turnover［1000$］
（Local currency）</t>
    <phoneticPr fontId="2"/>
  </si>
  <si>
    <t>■Internal Quality Loss</t>
    <phoneticPr fontId="2"/>
  </si>
  <si>
    <t>Remarks</t>
    <phoneticPr fontId="2"/>
  </si>
  <si>
    <t>Model/Size</t>
    <phoneticPr fontId="2"/>
  </si>
  <si>
    <t>Loss amount increased due to significant increase in production
(Sales increase: 145% of plan)</t>
    <phoneticPr fontId="2"/>
  </si>
  <si>
    <t>Due to a significant decrease in sales (69% compared to the plan) , sales ratio increased</t>
    <phoneticPr fontId="2"/>
  </si>
  <si>
    <t>Appearance defects</t>
    <phoneticPr fontId="2"/>
  </si>
  <si>
    <t>defect</t>
    <phoneticPr fontId="2"/>
  </si>
  <si>
    <t>Efforts / Recovery measures
(Temporary ＆ Permanent measure)</t>
    <phoneticPr fontId="2"/>
  </si>
  <si>
    <t>Root cause (Place &amp; Cause of trouble)</t>
    <phoneticPr fontId="2"/>
  </si>
  <si>
    <t>During production, dents and scratches occur due to the battery getting caught in the guide.</t>
    <phoneticPr fontId="2"/>
  </si>
  <si>
    <t>Guide adjustment and update of procedure manual when restarting equipment</t>
    <phoneticPr fontId="2"/>
  </si>
  <si>
    <t>20/4/2021</t>
    <phoneticPr fontId="2"/>
  </si>
  <si>
    <t>None</t>
  </si>
  <si>
    <t>None</t>
    <phoneticPr fontId="2"/>
  </si>
  <si>
    <t>Scheduled date of completion of measures</t>
    <phoneticPr fontId="2"/>
  </si>
  <si>
    <t>Factors that did not achieve the plan  (Main Contents of quality loss / defect (One or Two))</t>
    <phoneticPr fontId="2"/>
  </si>
  <si>
    <t>Internal Quality Loss Amount［1000$］
（Local currency）</t>
  </si>
  <si>
    <t>Internal Quality Loss Amount［1000$］
（Local currency）</t>
    <phoneticPr fontId="2"/>
  </si>
  <si>
    <t>Amount of money that will occur in the future</t>
    <phoneticPr fontId="2"/>
  </si>
  <si>
    <t>■Market Quality Loss</t>
    <phoneticPr fontId="2"/>
  </si>
  <si>
    <t>Amount of quality loss (this month)
［1000＄］</t>
  </si>
  <si>
    <t>Amount of quality loss (this month)
［1000＄］</t>
    <phoneticPr fontId="2"/>
  </si>
  <si>
    <t>Sales Turnover［1000$］
（Local currency）</t>
  </si>
  <si>
    <t>Sales Turnover［1000BRL］
（Local currency）</t>
    <phoneticPr fontId="2"/>
  </si>
  <si>
    <t>Internal Quality Loss Amount［1000BRL］
（Local currency）</t>
    <phoneticPr fontId="2"/>
  </si>
  <si>
    <t>Amount of quality loss (this month)
［1000BRL］</t>
    <phoneticPr fontId="2"/>
  </si>
  <si>
    <t>Market Quality Loss Amount［1000BRL］
（Local currency）</t>
    <phoneticPr fontId="2"/>
  </si>
  <si>
    <t>R6</t>
  </si>
  <si>
    <t>Voltage Defects</t>
  </si>
  <si>
    <t>During production,  knurl missing top pressure</t>
  </si>
  <si>
    <t>Improve the pressure of the insert and guide operators in the release of the machine.</t>
  </si>
  <si>
    <t>-</t>
  </si>
  <si>
    <t>Loss amount increased vs plan due to significant increase in production (16%) vs Last month
(Sales increase: 150% vs plan)</t>
  </si>
  <si>
    <t>Loss amount increased vs plan due impurities in PVC compound vs Last month
(Sales increase: 140% vs plan)</t>
  </si>
  <si>
    <t>In-house component</t>
  </si>
  <si>
    <t>Assembly Line Defect</t>
  </si>
  <si>
    <t>Actions in progress</t>
  </si>
  <si>
    <t>Several models</t>
  </si>
  <si>
    <t>manufacturing defect + no manufacturing defect</t>
  </si>
  <si>
    <t>Increase the replacement of batteries claim</t>
  </si>
  <si>
    <t>Manuf defect LR03 Leakage - sent defective batteries to analysis to PECTH
Non manuf claim orient costumer the correct use of battery</t>
  </si>
  <si>
    <t>Continue and monitoring</t>
  </si>
  <si>
    <t>R03; R6 &amp; R20</t>
  </si>
  <si>
    <t>R03 - Too much mix
R6 - Lack of Cap
R20 - Zinc Can Dent</t>
  </si>
  <si>
    <t>R03 - Change the mold and analysing improvements.
R6 - Improved the shrink of PVC tube
R20 - Improved the inspection of Zinc Can and Cap Insertion on battery</t>
  </si>
  <si>
    <t>Replacement of Imported Batteries</t>
  </si>
  <si>
    <t>Replacement Batteries</t>
  </si>
  <si>
    <t>R20</t>
  </si>
  <si>
    <t>Cap cracked</t>
  </si>
  <si>
    <t xml:space="preserve">Outwork of die tool </t>
  </si>
  <si>
    <t>1- Developing new lubricant for stamping.
2- Increase of frequency of inspection of Cap thickness.</t>
  </si>
  <si>
    <t>R03
In House PVC R6
R6</t>
  </si>
  <si>
    <t>Assembly Line Defect and Supplier problems</t>
  </si>
  <si>
    <t>R03 - Change the mold and analysing improvements.
PVC R6 - Inform the supplier
R6 - Maintenance of Separator to improve paper marks.</t>
  </si>
  <si>
    <t>R03 - Too much mix
PVC - R6 - Mix of PVC compound by Supplier
R6 - Problem related to PVC tube</t>
  </si>
  <si>
    <t>R20 e R6</t>
  </si>
  <si>
    <t>The Defect ratio was very low due to Sales amount were according the BP, but production quantity of R20 and R6 were reduced, then the defect rate quantity were low too.</t>
  </si>
  <si>
    <t xml:space="preserve">
Non manuf claim orient costumer the correct use of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</si>
</sst>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_);[Red]\(0\)"/>
    <numFmt numFmtId="165" formatCode="0.000_);[Red]\(0.000\)"/>
    <numFmt numFmtId="166" formatCode="0.000_ "/>
    <numFmt numFmtId="167" formatCode="0.000"/>
    <numFmt numFmtId="168" formatCode="yyyy\-mm\-dd;@"/>
    <numFmt numFmtId="169" formatCode=";;;"/>
  </numFmts>
  <fonts count="18">
    <font>
      <sz val="11"/>
      <color theme="1"/>
      <name val="Calibri"/>
      <family val="2"/>
      <charset val="128"/>
      <scheme val="minor"/>
    </font>
    <font>
      <sz val="22"/>
      <color theme="1"/>
      <name val="Meiryo UI"/>
      <family val="3"/>
      <charset val="128"/>
    </font>
    <font>
      <sz val="6"/>
      <name val="Calibri"/>
      <family val="2"/>
      <charset val="128"/>
      <scheme val="minor"/>
    </font>
    <font>
      <sz val="11"/>
      <color theme="1"/>
      <name val="Meiryo UI"/>
      <family val="3"/>
      <charset val="128"/>
    </font>
    <font>
      <sz val="18"/>
      <color theme="1"/>
      <name val="Meiryo UI"/>
      <family val="3"/>
      <charset val="128"/>
    </font>
    <font>
      <b/>
      <sz val="18"/>
      <color theme="1"/>
      <name val="Meiryo UI"/>
      <family val="3"/>
      <charset val="128"/>
    </font>
    <font>
      <sz val="11"/>
      <name val="Meiryo UI"/>
      <family val="3"/>
      <charset val="128"/>
    </font>
    <font>
      <sz val="14"/>
      <color theme="1"/>
      <name val="Meiryo UI"/>
      <family val="3"/>
      <charset val="128"/>
    </font>
    <font>
      <sz val="16"/>
      <color theme="1"/>
      <name val="Meiryo UI"/>
      <family val="3"/>
      <charset val="128"/>
    </font>
    <font>
      <sz val="14"/>
      <name val="Meiryo UI"/>
      <family val="3"/>
      <charset val="128"/>
    </font>
    <font>
      <sz val="16"/>
      <name val="Meiryo UI"/>
      <family val="3"/>
      <charset val="128"/>
    </font>
    <font>
      <sz val="12"/>
      <color theme="1"/>
      <name val="Meiryo UI"/>
      <family val="3"/>
      <charset val="128"/>
    </font>
    <font>
      <sz val="11"/>
      <color rgb="FFFF0000"/>
      <name val="Meiryo UI"/>
      <family val="3"/>
      <charset val="128"/>
    </font>
    <font>
      <sz val="10"/>
      <color theme="1"/>
      <name val="Meiryo UI"/>
      <family val="3"/>
      <charset val="128"/>
    </font>
    <font>
      <sz val="14"/>
      <color indexed="81"/>
      <name val="Meiryo UI"/>
      <family val="3"/>
      <charset val="128"/>
    </font>
    <font>
      <sz val="12"/>
      <name val="Meiryo UI"/>
      <family val="3"/>
      <charset val="128"/>
    </font>
    <font>
      <sz val="11"/>
      <color theme="0" tint="-0.14999847407452621"/>
      <name val="Meiryo UI"/>
      <family val="3"/>
      <charset val="128"/>
    </font>
    <font>
      <sz val="10"/>
      <name val="Meiryo UI"/>
      <family val="3"/>
      <charset val="128"/>
    </font>
  </fonts>
  <fills count="6">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0" tint="-0.14999847407452621"/>
        <bgColor indexed="64"/>
      </patternFill>
    </fill>
  </fills>
  <borders count="4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medium">
        <color indexed="64"/>
      </bottom>
      <diagonal/>
    </border>
    <border>
      <left/>
      <right style="thin">
        <color indexed="64"/>
      </right>
      <top/>
      <bottom/>
      <diagonal/>
    </border>
    <border>
      <left style="medium">
        <color indexed="64"/>
      </left>
      <right style="medium">
        <color indexed="64"/>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134">
    <xf numFmtId="0" fontId="0" fillId="0" borderId="0" xfId="0">
      <alignment vertical="center"/>
    </xf>
    <xf numFmtId="0" fontId="3" fillId="0" borderId="0" xfId="0" applyFont="1">
      <alignment vertical="center"/>
    </xf>
    <xf numFmtId="164" fontId="5" fillId="2" borderId="0" xfId="0" applyNumberFormat="1" applyFont="1" applyFill="1">
      <alignment vertical="center"/>
    </xf>
    <xf numFmtId="164" fontId="3" fillId="2" borderId="0" xfId="0" applyNumberFormat="1" applyFont="1" applyFill="1">
      <alignment vertical="center"/>
    </xf>
    <xf numFmtId="164" fontId="6" fillId="2" borderId="0" xfId="0" applyNumberFormat="1" applyFont="1" applyFill="1">
      <alignment vertical="center"/>
    </xf>
    <xf numFmtId="0" fontId="3" fillId="0" borderId="3" xfId="0" applyFont="1" applyBorder="1">
      <alignment vertical="center"/>
    </xf>
    <xf numFmtId="164" fontId="6" fillId="2" borderId="6" xfId="0" applyNumberFormat="1" applyFont="1" applyFill="1" applyBorder="1" applyAlignment="1">
      <alignment vertical="center" wrapText="1"/>
    </xf>
    <xf numFmtId="164" fontId="6" fillId="2" borderId="19" xfId="0" applyNumberFormat="1" applyFont="1" applyFill="1" applyBorder="1" applyAlignment="1">
      <alignment vertical="center" wrapText="1"/>
    </xf>
    <xf numFmtId="164" fontId="6" fillId="2" borderId="19" xfId="0" applyNumberFormat="1" applyFont="1" applyFill="1" applyBorder="1">
      <alignment vertical="center"/>
    </xf>
    <xf numFmtId="164" fontId="3" fillId="2" borderId="20" xfId="0" applyNumberFormat="1" applyFont="1" applyFill="1" applyBorder="1" applyAlignment="1">
      <alignment horizontal="center" vertical="center"/>
    </xf>
    <xf numFmtId="164" fontId="3" fillId="0" borderId="0" xfId="0" applyNumberFormat="1" applyFont="1">
      <alignment vertical="center"/>
    </xf>
    <xf numFmtId="164" fontId="6" fillId="3" borderId="19" xfId="0" applyNumberFormat="1" applyFont="1" applyFill="1" applyBorder="1" applyAlignment="1">
      <alignment vertical="center" wrapText="1"/>
    </xf>
    <xf numFmtId="164" fontId="7" fillId="2" borderId="11" xfId="0" applyNumberFormat="1" applyFont="1" applyFill="1" applyBorder="1" applyAlignment="1">
      <alignment horizontal="center" vertical="center"/>
    </xf>
    <xf numFmtId="164" fontId="7" fillId="2" borderId="12" xfId="0" applyNumberFormat="1" applyFont="1" applyFill="1" applyBorder="1" applyAlignment="1">
      <alignment horizontal="center" vertical="center"/>
    </xf>
    <xf numFmtId="164" fontId="9" fillId="0" borderId="14" xfId="0" applyNumberFormat="1" applyFont="1" applyFill="1" applyBorder="1" applyAlignment="1">
      <alignment horizontal="center" vertical="center"/>
    </xf>
    <xf numFmtId="164" fontId="9" fillId="2" borderId="12" xfId="0" applyNumberFormat="1" applyFont="1" applyFill="1" applyBorder="1" applyAlignment="1">
      <alignment horizontal="center" vertical="center"/>
    </xf>
    <xf numFmtId="0" fontId="7" fillId="0" borderId="10" xfId="0" applyFont="1" applyBorder="1" applyAlignment="1">
      <alignment horizontal="center" vertical="center"/>
    </xf>
    <xf numFmtId="164" fontId="6" fillId="3" borderId="6" xfId="0" applyNumberFormat="1" applyFont="1" applyFill="1" applyBorder="1" applyAlignment="1">
      <alignment vertical="center" wrapText="1"/>
    </xf>
    <xf numFmtId="164" fontId="6" fillId="3" borderId="7" xfId="0" applyNumberFormat="1" applyFont="1" applyFill="1" applyBorder="1">
      <alignment vertical="center"/>
    </xf>
    <xf numFmtId="164" fontId="3" fillId="3" borderId="20" xfId="0" quotePrefix="1"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0" fontId="11" fillId="0" borderId="0" xfId="0" applyFont="1">
      <alignment vertical="center"/>
    </xf>
    <xf numFmtId="0" fontId="3" fillId="0" borderId="0" xfId="0" applyFont="1" applyAlignment="1">
      <alignment horizontal="center" vertical="center"/>
    </xf>
    <xf numFmtId="0" fontId="11" fillId="0" borderId="0" xfId="0" applyFont="1" applyAlignment="1">
      <alignment horizontal="center" vertical="center"/>
    </xf>
    <xf numFmtId="0" fontId="12" fillId="0" borderId="0" xfId="0" applyFont="1" applyFill="1">
      <alignment vertical="center"/>
    </xf>
    <xf numFmtId="165" fontId="7" fillId="3" borderId="3" xfId="0" applyNumberFormat="1" applyFont="1" applyFill="1" applyBorder="1" applyAlignment="1">
      <alignment vertical="center"/>
    </xf>
    <xf numFmtId="165" fontId="7" fillId="3" borderId="17" xfId="0" applyNumberFormat="1" applyFont="1" applyFill="1" applyBorder="1" applyAlignment="1">
      <alignment vertical="center"/>
    </xf>
    <xf numFmtId="165" fontId="7" fillId="3" borderId="16" xfId="0" applyNumberFormat="1" applyFont="1" applyFill="1" applyBorder="1" applyAlignment="1">
      <alignment vertical="center"/>
    </xf>
    <xf numFmtId="166" fontId="7" fillId="4" borderId="21" xfId="0" applyNumberFormat="1" applyFont="1" applyFill="1" applyBorder="1" applyAlignment="1">
      <alignment vertical="center"/>
    </xf>
    <xf numFmtId="0" fontId="7" fillId="3" borderId="9" xfId="0" applyFont="1" applyFill="1" applyBorder="1" applyAlignment="1">
      <alignment vertical="center" wrapText="1"/>
    </xf>
    <xf numFmtId="166" fontId="7" fillId="4" borderId="17" xfId="0" applyNumberFormat="1" applyFont="1" applyFill="1" applyBorder="1" applyAlignment="1">
      <alignment vertical="center"/>
    </xf>
    <xf numFmtId="165" fontId="7" fillId="4" borderId="17" xfId="0" applyNumberFormat="1" applyFont="1" applyFill="1" applyBorder="1" applyAlignment="1">
      <alignment vertical="center"/>
    </xf>
    <xf numFmtId="167" fontId="7" fillId="3" borderId="9" xfId="0" applyNumberFormat="1" applyFont="1" applyFill="1" applyBorder="1" applyAlignment="1">
      <alignment vertical="center" wrapText="1"/>
    </xf>
    <xf numFmtId="164" fontId="3" fillId="0" borderId="0" xfId="0" applyNumberFormat="1" applyFont="1" applyBorder="1">
      <alignment vertical="center"/>
    </xf>
    <xf numFmtId="164" fontId="6" fillId="2" borderId="32" xfId="0" applyNumberFormat="1" applyFont="1" applyFill="1" applyBorder="1" applyAlignment="1">
      <alignment vertical="center" wrapText="1"/>
    </xf>
    <xf numFmtId="164" fontId="6" fillId="2" borderId="31" xfId="0" applyNumberFormat="1" applyFont="1" applyFill="1" applyBorder="1" applyAlignment="1">
      <alignment vertical="center" wrapText="1"/>
    </xf>
    <xf numFmtId="164" fontId="6" fillId="2" borderId="31" xfId="0" applyNumberFormat="1" applyFont="1" applyFill="1" applyBorder="1">
      <alignment vertical="center"/>
    </xf>
    <xf numFmtId="164" fontId="3" fillId="2" borderId="29" xfId="0" applyNumberFormat="1" applyFont="1" applyFill="1" applyBorder="1" applyAlignment="1">
      <alignment horizontal="center" vertical="center"/>
    </xf>
    <xf numFmtId="164" fontId="9" fillId="3" borderId="33" xfId="0" applyNumberFormat="1" applyFont="1" applyFill="1" applyBorder="1" applyAlignment="1">
      <alignment horizontal="center" vertical="center"/>
    </xf>
    <xf numFmtId="164" fontId="7" fillId="3" borderId="29" xfId="0" applyNumberFormat="1" applyFont="1" applyFill="1" applyBorder="1" applyAlignment="1">
      <alignment horizontal="center" vertical="center"/>
    </xf>
    <xf numFmtId="166" fontId="4" fillId="4" borderId="17" xfId="0" applyNumberFormat="1" applyFont="1" applyFill="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vertical="center"/>
    </xf>
    <xf numFmtId="165" fontId="7" fillId="2" borderId="16" xfId="0" applyNumberFormat="1" applyFont="1" applyFill="1" applyBorder="1" applyAlignment="1">
      <alignment vertical="center"/>
    </xf>
    <xf numFmtId="165" fontId="7" fillId="2" borderId="17" xfId="0" applyNumberFormat="1" applyFont="1" applyFill="1" applyBorder="1" applyAlignment="1">
      <alignment vertical="center"/>
    </xf>
    <xf numFmtId="165" fontId="7" fillId="2" borderId="30" xfId="0" applyNumberFormat="1" applyFont="1" applyFill="1" applyBorder="1" applyAlignment="1">
      <alignment vertical="center"/>
    </xf>
    <xf numFmtId="165" fontId="7" fillId="2" borderId="31" xfId="0" applyNumberFormat="1" applyFont="1" applyFill="1" applyBorder="1" applyAlignment="1">
      <alignment vertical="center"/>
    </xf>
    <xf numFmtId="165" fontId="3" fillId="0" borderId="0" xfId="0" applyNumberFormat="1" applyFont="1" applyBorder="1">
      <alignment vertical="center"/>
    </xf>
    <xf numFmtId="0" fontId="7" fillId="3" borderId="24" xfId="0" applyFont="1" applyFill="1" applyBorder="1" applyAlignment="1">
      <alignment vertical="center" wrapText="1"/>
    </xf>
    <xf numFmtId="165" fontId="7" fillId="3" borderId="24" xfId="0" applyNumberFormat="1" applyFont="1" applyFill="1" applyBorder="1" applyAlignment="1">
      <alignment vertical="center"/>
    </xf>
    <xf numFmtId="165" fontId="7" fillId="3" borderId="22" xfId="0" applyNumberFormat="1" applyFont="1" applyFill="1" applyBorder="1" applyAlignment="1">
      <alignment vertical="center"/>
    </xf>
    <xf numFmtId="0" fontId="7" fillId="3" borderId="29" xfId="0" applyFont="1" applyFill="1" applyBorder="1" applyAlignment="1">
      <alignment vertical="center" wrapText="1"/>
    </xf>
    <xf numFmtId="165" fontId="7" fillId="3" borderId="1" xfId="0" applyNumberFormat="1" applyFont="1" applyFill="1" applyBorder="1" applyAlignment="1">
      <alignment vertical="center"/>
    </xf>
    <xf numFmtId="165" fontId="7" fillId="3" borderId="31" xfId="0" applyNumberFormat="1" applyFont="1" applyFill="1" applyBorder="1" applyAlignment="1">
      <alignment vertical="center"/>
    </xf>
    <xf numFmtId="166" fontId="7" fillId="4" borderId="31" xfId="0" applyNumberFormat="1" applyFont="1" applyFill="1" applyBorder="1" applyAlignment="1">
      <alignment vertical="center"/>
    </xf>
    <xf numFmtId="166" fontId="4" fillId="4" borderId="31" xfId="0" applyNumberFormat="1" applyFont="1" applyFill="1" applyBorder="1" applyAlignment="1">
      <alignment horizontal="center" vertical="center"/>
    </xf>
    <xf numFmtId="165" fontId="7" fillId="4" borderId="31" xfId="0" applyNumberFormat="1" applyFont="1" applyFill="1" applyBorder="1" applyAlignment="1">
      <alignment vertical="center"/>
    </xf>
    <xf numFmtId="164" fontId="9" fillId="3" borderId="30" xfId="0" applyNumberFormat="1" applyFont="1" applyFill="1" applyBorder="1" applyAlignment="1">
      <alignment horizontal="center" vertical="center"/>
    </xf>
    <xf numFmtId="164" fontId="9" fillId="3" borderId="31" xfId="0" applyNumberFormat="1" applyFont="1" applyFill="1" applyBorder="1" applyAlignment="1">
      <alignment horizontal="center" vertical="center"/>
    </xf>
    <xf numFmtId="164" fontId="9" fillId="3" borderId="32" xfId="0" applyNumberFormat="1" applyFont="1" applyFill="1" applyBorder="1" applyAlignment="1">
      <alignment horizontal="center" vertical="center"/>
    </xf>
    <xf numFmtId="164" fontId="9" fillId="3" borderId="31" xfId="0" applyNumberFormat="1" applyFont="1" applyFill="1" applyBorder="1" applyAlignment="1">
      <alignment horizontal="center" vertical="center" wrapText="1"/>
    </xf>
    <xf numFmtId="164" fontId="9" fillId="3" borderId="26" xfId="0" applyNumberFormat="1" applyFont="1" applyFill="1" applyBorder="1" applyAlignment="1">
      <alignment horizontal="center" vertical="center"/>
    </xf>
    <xf numFmtId="164" fontId="9" fillId="3" borderId="22" xfId="0" applyNumberFormat="1" applyFont="1" applyFill="1" applyBorder="1" applyAlignment="1">
      <alignment horizontal="center" vertical="center"/>
    </xf>
    <xf numFmtId="166" fontId="4" fillId="4" borderId="21" xfId="0" applyNumberFormat="1" applyFont="1" applyFill="1" applyBorder="1" applyAlignment="1">
      <alignment horizontal="center" vertical="center"/>
    </xf>
    <xf numFmtId="165" fontId="7" fillId="4" borderId="21" xfId="0" applyNumberFormat="1" applyFont="1" applyFill="1" applyBorder="1" applyAlignment="1">
      <alignment vertical="center"/>
    </xf>
    <xf numFmtId="164" fontId="9" fillId="3" borderId="21" xfId="0" applyNumberFormat="1" applyFont="1" applyFill="1" applyBorder="1" applyAlignment="1">
      <alignment horizontal="center" vertical="center" wrapText="1"/>
    </xf>
    <xf numFmtId="164" fontId="9" fillId="3" borderId="21" xfId="0" applyNumberFormat="1" applyFont="1" applyFill="1" applyBorder="1" applyAlignment="1">
      <alignment horizontal="center" vertical="center"/>
    </xf>
    <xf numFmtId="164" fontId="9" fillId="3" borderId="28" xfId="0" applyNumberFormat="1" applyFont="1" applyFill="1" applyBorder="1" applyAlignment="1">
      <alignment horizontal="center" vertical="center"/>
    </xf>
    <xf numFmtId="164" fontId="7" fillId="2" borderId="14" xfId="0" applyNumberFormat="1" applyFont="1" applyFill="1" applyBorder="1" applyAlignment="1">
      <alignment horizontal="center" vertical="center"/>
    </xf>
    <xf numFmtId="165" fontId="7" fillId="4" borderId="35" xfId="0" applyNumberFormat="1" applyFont="1" applyFill="1" applyBorder="1" applyAlignment="1">
      <alignment vertical="center"/>
    </xf>
    <xf numFmtId="165" fontId="7" fillId="4" borderId="32" xfId="0" applyNumberFormat="1" applyFont="1" applyFill="1" applyBorder="1" applyAlignment="1">
      <alignment vertical="center"/>
    </xf>
    <xf numFmtId="166" fontId="4" fillId="4" borderId="18" xfId="0" applyNumberFormat="1" applyFont="1" applyFill="1" applyBorder="1" applyAlignment="1">
      <alignment horizontal="center" vertical="center"/>
    </xf>
    <xf numFmtId="166" fontId="4" fillId="4" borderId="36" xfId="0" applyNumberFormat="1" applyFont="1" applyFill="1" applyBorder="1" applyAlignment="1">
      <alignment horizontal="center" vertical="center"/>
    </xf>
    <xf numFmtId="165" fontId="7" fillId="4" borderId="37" xfId="0" applyNumberFormat="1" applyFont="1" applyFill="1" applyBorder="1" applyAlignment="1">
      <alignment vertical="center"/>
    </xf>
    <xf numFmtId="166" fontId="4" fillId="4" borderId="23" xfId="0" applyNumberFormat="1" applyFont="1" applyFill="1" applyBorder="1" applyAlignment="1">
      <alignment horizontal="center" vertical="center"/>
    </xf>
    <xf numFmtId="0" fontId="11" fillId="3" borderId="9" xfId="0" applyFont="1" applyFill="1" applyBorder="1" applyAlignment="1">
      <alignment horizontal="center" vertical="center" wrapText="1"/>
    </xf>
    <xf numFmtId="0" fontId="11" fillId="3" borderId="29" xfId="0" applyFont="1" applyFill="1" applyBorder="1" applyAlignment="1">
      <alignment horizontal="center" vertical="center" wrapText="1"/>
    </xf>
    <xf numFmtId="0" fontId="11" fillId="3" borderId="34" xfId="0" applyFont="1" applyFill="1" applyBorder="1" applyAlignment="1">
      <alignment horizontal="center" vertical="center" wrapText="1"/>
    </xf>
    <xf numFmtId="164" fontId="13" fillId="2" borderId="13" xfId="0" applyNumberFormat="1" applyFont="1" applyFill="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164" fontId="9" fillId="2" borderId="12" xfId="0" applyNumberFormat="1" applyFont="1" applyFill="1" applyBorder="1" applyAlignment="1">
      <alignment horizontal="center" vertical="center" wrapText="1"/>
    </xf>
    <xf numFmtId="164" fontId="9" fillId="2" borderId="25" xfId="0" applyNumberFormat="1" applyFont="1" applyFill="1" applyBorder="1" applyAlignment="1">
      <alignment horizontal="center" vertical="center" wrapText="1"/>
    </xf>
    <xf numFmtId="164" fontId="13" fillId="2" borderId="12" xfId="0" applyNumberFormat="1" applyFont="1" applyFill="1" applyBorder="1" applyAlignment="1">
      <alignment horizontal="center" vertical="center" wrapText="1"/>
    </xf>
    <xf numFmtId="164" fontId="10" fillId="2" borderId="38" xfId="0" applyNumberFormat="1" applyFont="1" applyFill="1" applyBorder="1" applyAlignment="1">
      <alignment horizontal="center" vertical="center"/>
    </xf>
    <xf numFmtId="164" fontId="9" fillId="3" borderId="39" xfId="0" applyNumberFormat="1" applyFont="1" applyFill="1" applyBorder="1" applyAlignment="1">
      <alignment horizontal="center" vertical="center"/>
    </xf>
    <xf numFmtId="164" fontId="9" fillId="3" borderId="0" xfId="0" applyNumberFormat="1" applyFont="1" applyFill="1" applyBorder="1" applyAlignment="1">
      <alignment horizontal="center" vertical="center"/>
    </xf>
    <xf numFmtId="164" fontId="6" fillId="2" borderId="5" xfId="0" applyNumberFormat="1" applyFont="1" applyFill="1" applyBorder="1">
      <alignment vertical="center"/>
    </xf>
    <xf numFmtId="164" fontId="6" fillId="2" borderId="39" xfId="0" applyNumberFormat="1" applyFont="1" applyFill="1" applyBorder="1">
      <alignment vertical="center"/>
    </xf>
    <xf numFmtId="164" fontId="6" fillId="3" borderId="41" xfId="0" applyNumberFormat="1" applyFont="1" applyFill="1" applyBorder="1">
      <alignment vertical="center"/>
    </xf>
    <xf numFmtId="164" fontId="6" fillId="2" borderId="42" xfId="0" applyNumberFormat="1" applyFont="1" applyFill="1" applyBorder="1">
      <alignment vertical="center"/>
    </xf>
    <xf numFmtId="164" fontId="9" fillId="2" borderId="43" xfId="0" applyNumberFormat="1" applyFont="1" applyFill="1" applyBorder="1" applyAlignment="1">
      <alignment horizontal="center" vertical="center" wrapText="1"/>
    </xf>
    <xf numFmtId="164" fontId="6" fillId="3" borderId="19" xfId="0" applyNumberFormat="1" applyFont="1" applyFill="1" applyBorder="1">
      <alignment vertical="center"/>
    </xf>
    <xf numFmtId="165" fontId="7" fillId="5" borderId="16" xfId="0" applyNumberFormat="1" applyFont="1" applyFill="1" applyBorder="1" applyAlignment="1">
      <alignment vertical="center"/>
    </xf>
    <xf numFmtId="165" fontId="7" fillId="5" borderId="30" xfId="0" applyNumberFormat="1" applyFont="1" applyFill="1" applyBorder="1" applyAlignment="1">
      <alignment vertical="center"/>
    </xf>
    <xf numFmtId="1" fontId="7" fillId="5" borderId="3" xfId="0" applyNumberFormat="1" applyFont="1" applyFill="1" applyBorder="1" applyAlignment="1">
      <alignment horizontal="right" vertical="center"/>
    </xf>
    <xf numFmtId="1" fontId="7" fillId="5" borderId="1" xfId="0" applyNumberFormat="1" applyFont="1" applyFill="1" applyBorder="1" applyAlignment="1">
      <alignment horizontal="right" vertical="center"/>
    </xf>
    <xf numFmtId="164" fontId="9" fillId="2" borderId="19" xfId="0" applyNumberFormat="1" applyFont="1" applyFill="1" applyBorder="1" applyAlignment="1">
      <alignment vertical="center" wrapText="1"/>
    </xf>
    <xf numFmtId="168" fontId="9" fillId="2" borderId="19" xfId="0" applyNumberFormat="1" applyFont="1" applyFill="1" applyBorder="1">
      <alignment vertical="center"/>
    </xf>
    <xf numFmtId="164" fontId="9" fillId="2" borderId="20" xfId="0" applyNumberFormat="1" applyFont="1" applyFill="1" applyBorder="1" applyAlignment="1">
      <alignment horizontal="center" vertical="center"/>
    </xf>
    <xf numFmtId="165" fontId="7" fillId="0" borderId="38" xfId="0" applyNumberFormat="1" applyFont="1" applyBorder="1" applyAlignment="1">
      <alignment horizontal="center" vertical="center"/>
    </xf>
    <xf numFmtId="164" fontId="9" fillId="2" borderId="6" xfId="0" applyNumberFormat="1" applyFont="1" applyFill="1" applyBorder="1" applyAlignment="1">
      <alignment horizontal="center" vertical="center" wrapText="1"/>
    </xf>
    <xf numFmtId="164" fontId="9" fillId="2" borderId="19" xfId="0" applyNumberFormat="1" applyFont="1" applyFill="1" applyBorder="1" applyAlignment="1">
      <alignment horizontal="center" vertical="center" wrapText="1"/>
    </xf>
    <xf numFmtId="168" fontId="9" fillId="2" borderId="19" xfId="0" applyNumberFormat="1" applyFont="1" applyFill="1" applyBorder="1" applyAlignment="1">
      <alignment horizontal="center" vertical="center"/>
    </xf>
    <xf numFmtId="164" fontId="15" fillId="2" borderId="19" xfId="0" applyNumberFormat="1" applyFont="1" applyFill="1" applyBorder="1" applyAlignment="1">
      <alignment horizontal="center" vertical="center" wrapText="1"/>
    </xf>
    <xf numFmtId="164" fontId="6" fillId="2" borderId="6" xfId="0" applyNumberFormat="1" applyFont="1" applyFill="1" applyBorder="1" applyAlignment="1">
      <alignment horizontal="center" vertical="center" wrapText="1"/>
    </xf>
    <xf numFmtId="164" fontId="6" fillId="2" borderId="19" xfId="0" applyNumberFormat="1" applyFont="1" applyFill="1" applyBorder="1" applyAlignment="1">
      <alignment horizontal="center" vertical="center" wrapText="1"/>
    </xf>
    <xf numFmtId="164" fontId="6" fillId="2" borderId="42" xfId="0" applyNumberFormat="1" applyFont="1" applyFill="1" applyBorder="1" applyAlignment="1">
      <alignment horizontal="center" vertical="center"/>
    </xf>
    <xf numFmtId="164" fontId="6" fillId="2" borderId="5" xfId="0" applyNumberFormat="1" applyFont="1" applyFill="1" applyBorder="1" applyAlignment="1">
      <alignment horizontal="center" vertical="center"/>
    </xf>
    <xf numFmtId="164" fontId="6" fillId="2" borderId="19" xfId="0" applyNumberFormat="1" applyFont="1" applyFill="1" applyBorder="1" applyAlignment="1">
      <alignment horizontal="center" vertical="center"/>
    </xf>
    <xf numFmtId="165" fontId="7" fillId="5" borderId="3" xfId="0" applyNumberFormat="1" applyFont="1" applyFill="1" applyBorder="1" applyAlignment="1">
      <alignment vertical="center"/>
    </xf>
    <xf numFmtId="167" fontId="7" fillId="0" borderId="31" xfId="0" applyNumberFormat="1" applyFont="1" applyBorder="1" applyAlignment="1">
      <alignment horizontal="center" vertical="center"/>
    </xf>
    <xf numFmtId="165" fontId="6" fillId="2" borderId="19" xfId="0" applyNumberFormat="1" applyFont="1" applyFill="1" applyBorder="1" applyAlignment="1">
      <alignment horizontal="center" vertical="center" wrapText="1"/>
    </xf>
    <xf numFmtId="169" fontId="3" fillId="0" borderId="0" xfId="0" applyNumberFormat="1" applyFont="1">
      <alignment vertical="center"/>
    </xf>
    <xf numFmtId="169" fontId="16" fillId="0" borderId="0" xfId="0" applyNumberFormat="1" applyFont="1">
      <alignment vertical="center"/>
    </xf>
    <xf numFmtId="165" fontId="7" fillId="0" borderId="39" xfId="0" applyNumberFormat="1" applyFont="1" applyBorder="1" applyAlignment="1">
      <alignment horizontal="center" vertical="center"/>
    </xf>
    <xf numFmtId="164" fontId="17" fillId="2" borderId="19" xfId="0" applyNumberFormat="1" applyFont="1" applyFill="1" applyBorder="1" applyAlignment="1">
      <alignment horizontal="center" vertical="center" wrapText="1"/>
    </xf>
    <xf numFmtId="164" fontId="10" fillId="2" borderId="5" xfId="0" applyNumberFormat="1" applyFont="1" applyFill="1" applyBorder="1" applyAlignment="1">
      <alignment horizontal="center" vertical="center" wrapText="1"/>
    </xf>
    <xf numFmtId="164" fontId="10" fillId="2" borderId="5" xfId="0" applyNumberFormat="1" applyFont="1" applyFill="1" applyBorder="1" applyAlignment="1">
      <alignment horizontal="center" vertical="center"/>
    </xf>
    <xf numFmtId="164" fontId="7" fillId="2" borderId="9" xfId="0" applyNumberFormat="1" applyFont="1" applyFill="1" applyBorder="1" applyAlignment="1">
      <alignment horizontal="center" vertical="center" wrapText="1"/>
    </xf>
    <xf numFmtId="164" fontId="7" fillId="2" borderId="40" xfId="0" applyNumberFormat="1" applyFont="1" applyFill="1" applyBorder="1" applyAlignment="1">
      <alignment horizontal="center" vertical="center"/>
    </xf>
    <xf numFmtId="164" fontId="1" fillId="5" borderId="0" xfId="0" applyNumberFormat="1" applyFont="1" applyFill="1" applyAlignment="1">
      <alignment horizontal="center" vertical="center"/>
    </xf>
    <xf numFmtId="164" fontId="4" fillId="2" borderId="1" xfId="0" applyNumberFormat="1" applyFont="1" applyFill="1" applyBorder="1" applyAlignment="1">
      <alignment horizontal="center" vertical="center"/>
    </xf>
    <xf numFmtId="164" fontId="4" fillId="2" borderId="2" xfId="0" applyNumberFormat="1" applyFont="1" applyFill="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3" fillId="0" borderId="4" xfId="0" applyFont="1" applyBorder="1" applyAlignment="1">
      <alignment horizontal="center" vertical="center" wrapText="1"/>
    </xf>
    <xf numFmtId="0" fontId="3" fillId="0" borderId="8" xfId="0" applyFont="1" applyBorder="1" applyAlignment="1">
      <alignment horizontal="center" vertical="center"/>
    </xf>
    <xf numFmtId="164" fontId="3" fillId="2" borderId="4" xfId="0" applyNumberFormat="1" applyFont="1" applyFill="1" applyBorder="1" applyAlignment="1">
      <alignment horizontal="center" vertical="center" wrapText="1"/>
    </xf>
    <xf numFmtId="164" fontId="3" fillId="2" borderId="5" xfId="0" applyNumberFormat="1" applyFont="1" applyFill="1" applyBorder="1" applyAlignment="1">
      <alignment horizontal="center" vertical="center"/>
    </xf>
    <xf numFmtId="164" fontId="3" fillId="2" borderId="8" xfId="0" applyNumberFormat="1" applyFont="1" applyFill="1" applyBorder="1" applyAlignment="1">
      <alignment horizontal="center" vertical="center"/>
    </xf>
    <xf numFmtId="164" fontId="11" fillId="2" borderId="5" xfId="0" applyNumberFormat="1" applyFont="1" applyFill="1" applyBorder="1" applyAlignment="1">
      <alignment horizontal="center" vertical="center"/>
    </xf>
    <xf numFmtId="164" fontId="11" fillId="2" borderId="8" xfId="0" applyNumberFormat="1" applyFont="1" applyFill="1" applyBorder="1" applyAlignment="1">
      <alignment horizontal="center" vertical="center"/>
    </xf>
    <xf numFmtId="164" fontId="7" fillId="2" borderId="15"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12</xdr:col>
      <xdr:colOff>1058637</xdr:colOff>
      <xdr:row>5</xdr:row>
      <xdr:rowOff>68037</xdr:rowOff>
    </xdr:from>
    <xdr:to>
      <xdr:col>17</xdr:col>
      <xdr:colOff>351065</xdr:colOff>
      <xdr:row>5</xdr:row>
      <xdr:rowOff>503465</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9685566" y="2258787"/>
          <a:ext cx="11307535" cy="435428"/>
        </a:xfrm>
        <a:prstGeom prst="rect">
          <a:avLst/>
        </a:prstGeom>
        <a:solidFill>
          <a:srgbClr val="FFCC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latin typeface="Meiryo UI" panose="020B0604030504040204" pitchFamily="50" charset="-128"/>
              <a:ea typeface="Meiryo UI" panose="020B0604030504040204" pitchFamily="50" charset="-128"/>
            </a:rPr>
            <a:t>You do not need to fill in as both "Market Quality Loss Amount" and "Quality Loss Cost</a:t>
          </a:r>
          <a:r>
            <a:rPr kumimoji="1" lang="ja-JP" altLang="en-US" sz="1800" baseline="0">
              <a:solidFill>
                <a:srgbClr val="FF0000"/>
              </a:solidFill>
              <a:latin typeface="Meiryo UI" panose="020B0604030504040204" pitchFamily="50" charset="-128"/>
              <a:ea typeface="Meiryo UI" panose="020B0604030504040204" pitchFamily="50" charset="-128"/>
            </a:rPr>
            <a:t> </a:t>
          </a:r>
          <a:r>
            <a:rPr kumimoji="1" lang="en-US" altLang="ja-JP" sz="1800">
              <a:solidFill>
                <a:srgbClr val="FF0000"/>
              </a:solidFill>
              <a:latin typeface="Meiryo UI" panose="020B0604030504040204" pitchFamily="50" charset="-128"/>
              <a:ea typeface="Meiryo UI" panose="020B0604030504040204" pitchFamily="50" charset="-128"/>
            </a:rPr>
            <a:t>Ratio" have achieved the plan.</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xdr:col>
      <xdr:colOff>653143</xdr:colOff>
      <xdr:row>4</xdr:row>
      <xdr:rowOff>772886</xdr:rowOff>
    </xdr:from>
    <xdr:to>
      <xdr:col>12</xdr:col>
      <xdr:colOff>0</xdr:colOff>
      <xdr:row>20</xdr:row>
      <xdr:rowOff>772885</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820783" y="2190206"/>
          <a:ext cx="8490857" cy="125348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1153886</xdr:colOff>
      <xdr:row>5</xdr:row>
      <xdr:rowOff>185058</xdr:rowOff>
    </xdr:from>
    <xdr:to>
      <xdr:col>17</xdr:col>
      <xdr:colOff>446314</xdr:colOff>
      <xdr:row>5</xdr:row>
      <xdr:rowOff>620486</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10472057" y="2373087"/>
          <a:ext cx="13030200" cy="435428"/>
        </a:xfrm>
        <a:prstGeom prst="rect">
          <a:avLst/>
        </a:prstGeom>
        <a:solidFill>
          <a:srgbClr val="FFCC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latin typeface="Meiryo UI" panose="020B0604030504040204" pitchFamily="50" charset="-128"/>
              <a:ea typeface="Meiryo UI" panose="020B0604030504040204" pitchFamily="50" charset="-128"/>
            </a:rPr>
            <a:t>You do not need to fill in as both "Internal Quality Loss Amount" and "Quality Loss Cost</a:t>
          </a:r>
          <a:r>
            <a:rPr kumimoji="1" lang="ja-JP" altLang="en-US" sz="1800" baseline="0">
              <a:solidFill>
                <a:srgbClr val="FF0000"/>
              </a:solidFill>
              <a:latin typeface="Meiryo UI" panose="020B0604030504040204" pitchFamily="50" charset="-128"/>
              <a:ea typeface="Meiryo UI" panose="020B0604030504040204" pitchFamily="50" charset="-128"/>
            </a:rPr>
            <a:t> </a:t>
          </a:r>
          <a:r>
            <a:rPr kumimoji="1" lang="en-US" altLang="ja-JP" sz="1800">
              <a:solidFill>
                <a:srgbClr val="FF0000"/>
              </a:solidFill>
              <a:latin typeface="Meiryo UI" panose="020B0604030504040204" pitchFamily="50" charset="-128"/>
              <a:ea typeface="Meiryo UI" panose="020B0604030504040204" pitchFamily="50" charset="-128"/>
            </a:rPr>
            <a:t>Ratio" have achieved the plan.</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xdr:col>
      <xdr:colOff>559253</xdr:colOff>
      <xdr:row>4</xdr:row>
      <xdr:rowOff>1045029</xdr:rowOff>
    </xdr:from>
    <xdr:to>
      <xdr:col>11</xdr:col>
      <xdr:colOff>693964</xdr:colOff>
      <xdr:row>21</xdr:row>
      <xdr:rowOff>13607</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708932" y="2460172"/>
          <a:ext cx="8761639" cy="1252129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1208315</xdr:colOff>
      <xdr:row>5</xdr:row>
      <xdr:rowOff>163287</xdr:rowOff>
    </xdr:from>
    <xdr:to>
      <xdr:col>17</xdr:col>
      <xdr:colOff>500743</xdr:colOff>
      <xdr:row>5</xdr:row>
      <xdr:rowOff>598715</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10519955" y="2365467"/>
          <a:ext cx="13023668" cy="435428"/>
        </a:xfrm>
        <a:prstGeom prst="rect">
          <a:avLst/>
        </a:prstGeom>
        <a:solidFill>
          <a:srgbClr val="FFCC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latin typeface="Meiryo UI" panose="020B0604030504040204" pitchFamily="50" charset="-128"/>
              <a:ea typeface="Meiryo UI" panose="020B0604030504040204" pitchFamily="50" charset="-128"/>
            </a:rPr>
            <a:t>You do not need to fill in as both "Market Quality Loss Amount" and "Quality Loss Cost</a:t>
          </a:r>
          <a:r>
            <a:rPr kumimoji="1" lang="ja-JP" altLang="en-US" sz="1800" baseline="0">
              <a:solidFill>
                <a:srgbClr val="FF0000"/>
              </a:solidFill>
              <a:latin typeface="Meiryo UI" panose="020B0604030504040204" pitchFamily="50" charset="-128"/>
              <a:ea typeface="Meiryo UI" panose="020B0604030504040204" pitchFamily="50" charset="-128"/>
            </a:rPr>
            <a:t> </a:t>
          </a:r>
          <a:r>
            <a:rPr kumimoji="1" lang="en-US" altLang="ja-JP" sz="1800">
              <a:solidFill>
                <a:srgbClr val="FF0000"/>
              </a:solidFill>
              <a:latin typeface="Meiryo UI" panose="020B0604030504040204" pitchFamily="50" charset="-128"/>
              <a:ea typeface="Meiryo UI" panose="020B0604030504040204" pitchFamily="50" charset="-128"/>
            </a:rPr>
            <a:t>Ratio" have achieved the plan.</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13</xdr:col>
      <xdr:colOff>446315</xdr:colOff>
      <xdr:row>26</xdr:row>
      <xdr:rowOff>108855</xdr:rowOff>
    </xdr:from>
    <xdr:to>
      <xdr:col>16</xdr:col>
      <xdr:colOff>2841171</xdr:colOff>
      <xdr:row>36</xdr:row>
      <xdr:rowOff>76199</xdr:rowOff>
    </xdr:to>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11281955" y="15798435"/>
          <a:ext cx="10357756" cy="187234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b="1">
              <a:solidFill>
                <a:sysClr val="windowText" lastClr="000000"/>
              </a:solidFill>
              <a:latin typeface="Meiryo UI" panose="020B0604030504040204" pitchFamily="50" charset="-128"/>
              <a:ea typeface="Meiryo UI" panose="020B0604030504040204" pitchFamily="50" charset="-128"/>
            </a:rPr>
            <a:t>It is </a:t>
          </a:r>
          <a:r>
            <a:rPr kumimoji="1" lang="en-US" altLang="ja-JP" sz="2000" b="1">
              <a:solidFill>
                <a:srgbClr val="0000FF"/>
              </a:solidFill>
              <a:latin typeface="Meiryo UI" panose="020B0604030504040204" pitchFamily="50" charset="-128"/>
              <a:ea typeface="Meiryo UI" panose="020B0604030504040204" pitchFamily="50" charset="-128"/>
            </a:rPr>
            <a:t>not necessary </a:t>
          </a:r>
          <a:r>
            <a:rPr kumimoji="1" lang="en-US" altLang="ja-JP" sz="2000" b="1">
              <a:solidFill>
                <a:sysClr val="windowText" lastClr="000000"/>
              </a:solidFill>
              <a:latin typeface="Meiryo UI" panose="020B0604030504040204" pitchFamily="50" charset="-128"/>
              <a:ea typeface="Meiryo UI" panose="020B0604030504040204" pitchFamily="50" charset="-128"/>
            </a:rPr>
            <a:t>to input the site that achieved the plan for both "the loss amount" and "the Quality Loss Cost Ratio".</a:t>
          </a:r>
        </a:p>
        <a:p>
          <a:pPr algn="l"/>
          <a:r>
            <a:rPr kumimoji="1" lang="en-US" altLang="ja-JP" sz="2000" b="1">
              <a:solidFill>
                <a:srgbClr val="FF0000"/>
              </a:solidFill>
              <a:latin typeface="Meiryo UI" panose="020B0604030504040204" pitchFamily="50" charset="-128"/>
              <a:ea typeface="Meiryo UI" panose="020B0604030504040204" pitchFamily="50" charset="-128"/>
            </a:rPr>
            <a:t>However, if even one of them has not achieved the plan, input the cause of non-achievement (defect content).</a:t>
          </a:r>
          <a:endParaRPr kumimoji="1" lang="ja-JP" altLang="en-US" sz="2000" b="1">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xdr:col>
      <xdr:colOff>653143</xdr:colOff>
      <xdr:row>4</xdr:row>
      <xdr:rowOff>772886</xdr:rowOff>
    </xdr:from>
    <xdr:to>
      <xdr:col>12</xdr:col>
      <xdr:colOff>0</xdr:colOff>
      <xdr:row>20</xdr:row>
      <xdr:rowOff>772885</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820783" y="2190206"/>
          <a:ext cx="8490857" cy="125348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555172</xdr:colOff>
      <xdr:row>24</xdr:row>
      <xdr:rowOff>1</xdr:rowOff>
    </xdr:from>
    <xdr:to>
      <xdr:col>9</xdr:col>
      <xdr:colOff>478971</xdr:colOff>
      <xdr:row>27</xdr:row>
      <xdr:rowOff>163286</xdr:rowOff>
    </xdr:to>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3344092" y="15308581"/>
          <a:ext cx="4000499" cy="734785"/>
        </a:xfrm>
        <a:prstGeom prst="rect">
          <a:avLst/>
        </a:prstGeom>
        <a:solidFill>
          <a:schemeClr val="accent1">
            <a:lumMod val="20000"/>
            <a:lumOff val="80000"/>
          </a:schemeClr>
        </a:solidFill>
        <a:ln w="317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800">
              <a:solidFill>
                <a:srgbClr val="FF0000"/>
              </a:solidFill>
              <a:effectLst/>
              <a:latin typeface="+mn-lt"/>
              <a:ea typeface="+mn-ea"/>
              <a:cs typeface="+mn-cs"/>
            </a:rPr>
            <a:t>All sites input monthly in the red frame</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12</xdr:col>
      <xdr:colOff>108858</xdr:colOff>
      <xdr:row>21</xdr:row>
      <xdr:rowOff>97971</xdr:rowOff>
    </xdr:from>
    <xdr:to>
      <xdr:col>18</xdr:col>
      <xdr:colOff>1480458</xdr:colOff>
      <xdr:row>25</xdr:row>
      <xdr:rowOff>43541</xdr:rowOff>
    </xdr:to>
    <xdr:sp macro="" textlink="">
      <xdr:nvSpPr>
        <xdr:cNvPr id="6" name="左中かっこ 5">
          <a:extLst>
            <a:ext uri="{FF2B5EF4-FFF2-40B4-BE49-F238E27FC236}">
              <a16:creationId xmlns:a16="http://schemas.microsoft.com/office/drawing/2014/main" id="{00000000-0008-0000-0200-000006000000}"/>
            </a:ext>
          </a:extLst>
        </xdr:cNvPr>
        <xdr:cNvSpPr/>
      </xdr:nvSpPr>
      <xdr:spPr>
        <a:xfrm rot="16200000">
          <a:off x="17406803" y="6848746"/>
          <a:ext cx="707570" cy="16680180"/>
        </a:xfrm>
        <a:prstGeom prst="leftBrace">
          <a:avLst>
            <a:gd name="adj1" fmla="val 23717"/>
            <a:gd name="adj2" fmla="val 50000"/>
          </a:avLst>
        </a:prstGeom>
        <a:ln w="3492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566057</xdr:colOff>
      <xdr:row>25</xdr:row>
      <xdr:rowOff>130629</xdr:rowOff>
    </xdr:from>
    <xdr:to>
      <xdr:col>12</xdr:col>
      <xdr:colOff>1001485</xdr:colOff>
      <xdr:row>29</xdr:row>
      <xdr:rowOff>54428</xdr:rowOff>
    </xdr:to>
    <xdr:sp macro="" textlink="">
      <xdr:nvSpPr>
        <xdr:cNvPr id="7" name="テキスト ボックス 6">
          <a:extLst>
            <a:ext uri="{FF2B5EF4-FFF2-40B4-BE49-F238E27FC236}">
              <a16:creationId xmlns:a16="http://schemas.microsoft.com/office/drawing/2014/main" id="{00000000-0008-0000-0200-000007000000}"/>
            </a:ext>
          </a:extLst>
        </xdr:cNvPr>
        <xdr:cNvSpPr txBox="1"/>
      </xdr:nvSpPr>
      <xdr:spPr>
        <a:xfrm>
          <a:off x="8247017" y="15629709"/>
          <a:ext cx="2066108" cy="68579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solidFill>
                <a:srgbClr val="0000FF"/>
              </a:solidFill>
            </a:rPr>
            <a:t>Automatic calculation / judgment</a:t>
          </a:r>
          <a:endParaRPr kumimoji="1" lang="ja-JP" altLang="en-US" sz="1600">
            <a:solidFill>
              <a:srgbClr val="0000FF"/>
            </a:solidFill>
          </a:endParaRPr>
        </a:p>
      </xdr:txBody>
    </xdr:sp>
    <xdr:clientData/>
  </xdr:twoCellAnchor>
  <xdr:twoCellAnchor>
    <xdr:from>
      <xdr:col>10</xdr:col>
      <xdr:colOff>468086</xdr:colOff>
      <xdr:row>20</xdr:row>
      <xdr:rowOff>761999</xdr:rowOff>
    </xdr:from>
    <xdr:to>
      <xdr:col>10</xdr:col>
      <xdr:colOff>789216</xdr:colOff>
      <xdr:row>25</xdr:row>
      <xdr:rowOff>119743</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flipH="1" flipV="1">
          <a:off x="8149046" y="14714219"/>
          <a:ext cx="321130" cy="90460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130629</xdr:colOff>
      <xdr:row>21</xdr:row>
      <xdr:rowOff>76199</xdr:rowOff>
    </xdr:from>
    <xdr:to>
      <xdr:col>5</xdr:col>
      <xdr:colOff>696688</xdr:colOff>
      <xdr:row>24</xdr:row>
      <xdr:rowOff>136069</xdr:rowOff>
    </xdr:to>
    <xdr:sp macro="" textlink="">
      <xdr:nvSpPr>
        <xdr:cNvPr id="9" name="左中かっこ 8">
          <a:extLst>
            <a:ext uri="{FF2B5EF4-FFF2-40B4-BE49-F238E27FC236}">
              <a16:creationId xmlns:a16="http://schemas.microsoft.com/office/drawing/2014/main" id="{00000000-0008-0000-0200-000009000000}"/>
            </a:ext>
          </a:extLst>
        </xdr:cNvPr>
        <xdr:cNvSpPr/>
      </xdr:nvSpPr>
      <xdr:spPr>
        <a:xfrm rot="16200000">
          <a:off x="2323014" y="13466714"/>
          <a:ext cx="631370" cy="3324499"/>
        </a:xfrm>
        <a:prstGeom prst="leftBrace">
          <a:avLst>
            <a:gd name="adj1" fmla="val 23717"/>
            <a:gd name="adj2" fmla="val 50000"/>
          </a:avLst>
        </a:prstGeom>
        <a:ln w="3492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21771</xdr:colOff>
      <xdr:row>25</xdr:row>
      <xdr:rowOff>185056</xdr:rowOff>
    </xdr:from>
    <xdr:to>
      <xdr:col>4</xdr:col>
      <xdr:colOff>413657</xdr:colOff>
      <xdr:row>30</xdr:row>
      <xdr:rowOff>32656</xdr:rowOff>
    </xdr:to>
    <xdr:sp macro="" textlink="">
      <xdr:nvSpPr>
        <xdr:cNvPr id="10" name="テキスト ボックス 9">
          <a:extLst>
            <a:ext uri="{FF2B5EF4-FFF2-40B4-BE49-F238E27FC236}">
              <a16:creationId xmlns:a16="http://schemas.microsoft.com/office/drawing/2014/main" id="{00000000-0008-0000-0200-00000A000000}"/>
            </a:ext>
          </a:extLst>
        </xdr:cNvPr>
        <xdr:cNvSpPr txBox="1"/>
      </xdr:nvSpPr>
      <xdr:spPr>
        <a:xfrm>
          <a:off x="867591" y="15684136"/>
          <a:ext cx="2334986" cy="8001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solidFill>
                <a:srgbClr val="FF0000"/>
              </a:solidFill>
            </a:rPr>
            <a:t>”</a:t>
          </a:r>
          <a:r>
            <a:rPr kumimoji="1" lang="en-US" altLang="ja-JP" sz="1600">
              <a:solidFill>
                <a:srgbClr val="FF0000"/>
              </a:solidFill>
            </a:rPr>
            <a:t>Quality Business Plan</a:t>
          </a:r>
          <a:r>
            <a:rPr kumimoji="1" lang="ja-JP" altLang="en-US" sz="1600">
              <a:solidFill>
                <a:srgbClr val="FF0000"/>
              </a:solidFill>
            </a:rPr>
            <a:t>”</a:t>
          </a:r>
          <a:endParaRPr kumimoji="1" lang="en-US" altLang="ja-JP" sz="1600">
            <a:solidFill>
              <a:srgbClr val="FF0000"/>
            </a:solidFill>
          </a:endParaRPr>
        </a:p>
        <a:p>
          <a:pPr algn="ctr"/>
          <a:r>
            <a:rPr kumimoji="1" lang="en-US" altLang="ja-JP" sz="1600">
              <a:solidFill>
                <a:srgbClr val="FF0000"/>
              </a:solidFill>
            </a:rPr>
            <a:t>Copy data</a:t>
          </a:r>
        </a:p>
      </xdr:txBody>
    </xdr:sp>
    <xdr:clientData/>
  </xdr:twoCellAnchor>
  <xdr:twoCellAnchor>
    <xdr:from>
      <xdr:col>6</xdr:col>
      <xdr:colOff>348343</xdr:colOff>
      <xdr:row>21</xdr:row>
      <xdr:rowOff>54428</xdr:rowOff>
    </xdr:from>
    <xdr:to>
      <xdr:col>7</xdr:col>
      <xdr:colOff>65314</xdr:colOff>
      <xdr:row>23</xdr:row>
      <xdr:rowOff>152399</xdr:rowOff>
    </xdr:to>
    <xdr:sp macro="" textlink="">
      <xdr:nvSpPr>
        <xdr:cNvPr id="11" name="上矢印 10">
          <a:extLst>
            <a:ext uri="{FF2B5EF4-FFF2-40B4-BE49-F238E27FC236}">
              <a16:creationId xmlns:a16="http://schemas.microsoft.com/office/drawing/2014/main" id="{00000000-0008-0000-0200-00000B000000}"/>
            </a:ext>
          </a:extLst>
        </xdr:cNvPr>
        <xdr:cNvSpPr/>
      </xdr:nvSpPr>
      <xdr:spPr>
        <a:xfrm>
          <a:off x="4767943" y="14791508"/>
          <a:ext cx="532311" cy="478971"/>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6</xdr:col>
      <xdr:colOff>468092</xdr:colOff>
      <xdr:row>2</xdr:row>
      <xdr:rowOff>370116</xdr:rowOff>
    </xdr:from>
    <xdr:to>
      <xdr:col>7</xdr:col>
      <xdr:colOff>642263</xdr:colOff>
      <xdr:row>3</xdr:row>
      <xdr:rowOff>293917</xdr:rowOff>
    </xdr:to>
    <xdr:sp macro="" textlink="">
      <xdr:nvSpPr>
        <xdr:cNvPr id="12" name="楕円 11">
          <a:extLst>
            <a:ext uri="{FF2B5EF4-FFF2-40B4-BE49-F238E27FC236}">
              <a16:creationId xmlns:a16="http://schemas.microsoft.com/office/drawing/2014/main" id="{00000000-0008-0000-0200-00000C000000}"/>
            </a:ext>
          </a:extLst>
        </xdr:cNvPr>
        <xdr:cNvSpPr/>
      </xdr:nvSpPr>
      <xdr:spPr>
        <a:xfrm>
          <a:off x="4887692" y="936173"/>
          <a:ext cx="990600" cy="370115"/>
        </a:xfrm>
        <a:prstGeom prst="ellipse">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497193</xdr:colOff>
      <xdr:row>1</xdr:row>
      <xdr:rowOff>342902</xdr:rowOff>
    </xdr:from>
    <xdr:to>
      <xdr:col>13</xdr:col>
      <xdr:colOff>185062</xdr:colOff>
      <xdr:row>3</xdr:row>
      <xdr:rowOff>239715</xdr:rowOff>
    </xdr:to>
    <xdr:cxnSp macro="">
      <xdr:nvCxnSpPr>
        <xdr:cNvPr id="13" name="直線矢印コネクタ 12">
          <a:extLst>
            <a:ext uri="{FF2B5EF4-FFF2-40B4-BE49-F238E27FC236}">
              <a16:creationId xmlns:a16="http://schemas.microsoft.com/office/drawing/2014/main" id="{00000000-0008-0000-0200-00000D000000}"/>
            </a:ext>
          </a:extLst>
        </xdr:cNvPr>
        <xdr:cNvCxnSpPr>
          <a:stCxn id="12" idx="5"/>
          <a:endCxn id="16" idx="1"/>
        </xdr:cNvCxnSpPr>
      </xdr:nvCxnSpPr>
      <xdr:spPr>
        <a:xfrm flipV="1">
          <a:off x="5733222" y="538845"/>
          <a:ext cx="5294011" cy="71324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76205</xdr:colOff>
      <xdr:row>2</xdr:row>
      <xdr:rowOff>381003</xdr:rowOff>
    </xdr:from>
    <xdr:to>
      <xdr:col>3</xdr:col>
      <xdr:colOff>957949</xdr:colOff>
      <xdr:row>3</xdr:row>
      <xdr:rowOff>239488</xdr:rowOff>
    </xdr:to>
    <xdr:sp macro="" textlink="">
      <xdr:nvSpPr>
        <xdr:cNvPr id="14" name="楕円 13">
          <a:extLst>
            <a:ext uri="{FF2B5EF4-FFF2-40B4-BE49-F238E27FC236}">
              <a16:creationId xmlns:a16="http://schemas.microsoft.com/office/drawing/2014/main" id="{00000000-0008-0000-0200-00000E000000}"/>
            </a:ext>
          </a:extLst>
        </xdr:cNvPr>
        <xdr:cNvSpPr/>
      </xdr:nvSpPr>
      <xdr:spPr>
        <a:xfrm>
          <a:off x="1872348" y="947060"/>
          <a:ext cx="881744" cy="304799"/>
        </a:xfrm>
        <a:prstGeom prst="ellipse">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957949</xdr:colOff>
      <xdr:row>1</xdr:row>
      <xdr:rowOff>342902</xdr:rowOff>
    </xdr:from>
    <xdr:to>
      <xdr:col>13</xdr:col>
      <xdr:colOff>185062</xdr:colOff>
      <xdr:row>3</xdr:row>
      <xdr:rowOff>87089</xdr:rowOff>
    </xdr:to>
    <xdr:cxnSp macro="">
      <xdr:nvCxnSpPr>
        <xdr:cNvPr id="15" name="直線矢印コネクタ 14">
          <a:extLst>
            <a:ext uri="{FF2B5EF4-FFF2-40B4-BE49-F238E27FC236}">
              <a16:creationId xmlns:a16="http://schemas.microsoft.com/office/drawing/2014/main" id="{00000000-0008-0000-0200-00000F000000}"/>
            </a:ext>
          </a:extLst>
        </xdr:cNvPr>
        <xdr:cNvCxnSpPr>
          <a:stCxn id="14" idx="6"/>
          <a:endCxn id="16" idx="1"/>
        </xdr:cNvCxnSpPr>
      </xdr:nvCxnSpPr>
      <xdr:spPr>
        <a:xfrm flipV="1">
          <a:off x="2754092" y="538845"/>
          <a:ext cx="8273141" cy="56061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185062</xdr:colOff>
      <xdr:row>1</xdr:row>
      <xdr:rowOff>163287</xdr:rowOff>
    </xdr:from>
    <xdr:to>
      <xdr:col>15</xdr:col>
      <xdr:colOff>1349833</xdr:colOff>
      <xdr:row>2</xdr:row>
      <xdr:rowOff>152402</xdr:rowOff>
    </xdr:to>
    <xdr:sp macro="" textlink="">
      <xdr:nvSpPr>
        <xdr:cNvPr id="16" name="テキスト ボックス 15">
          <a:extLst>
            <a:ext uri="{FF2B5EF4-FFF2-40B4-BE49-F238E27FC236}">
              <a16:creationId xmlns:a16="http://schemas.microsoft.com/office/drawing/2014/main" id="{00000000-0008-0000-0200-000010000000}"/>
            </a:ext>
          </a:extLst>
        </xdr:cNvPr>
        <xdr:cNvSpPr txBox="1"/>
      </xdr:nvSpPr>
      <xdr:spPr>
        <a:xfrm>
          <a:off x="11027233" y="359230"/>
          <a:ext cx="4887686" cy="359229"/>
        </a:xfrm>
        <a:prstGeom prst="rect">
          <a:avLst/>
        </a:prstGeom>
        <a:solidFill>
          <a:srgbClr val="FFCC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ja-JP" sz="1800">
              <a:solidFill>
                <a:srgbClr val="FF0000"/>
              </a:solidFill>
              <a:effectLst/>
              <a:latin typeface="+mn-lt"/>
              <a:ea typeface="+mn-ea"/>
              <a:cs typeface="+mn-cs"/>
            </a:rPr>
            <a:t>Match the unit with the "Quality Business Plan"</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14</xdr:col>
      <xdr:colOff>587833</xdr:colOff>
      <xdr:row>4</xdr:row>
      <xdr:rowOff>435431</xdr:rowOff>
    </xdr:from>
    <xdr:to>
      <xdr:col>14</xdr:col>
      <xdr:colOff>1578433</xdr:colOff>
      <xdr:row>5</xdr:row>
      <xdr:rowOff>21774</xdr:rowOff>
    </xdr:to>
    <xdr:sp macro="" textlink="">
      <xdr:nvSpPr>
        <xdr:cNvPr id="17" name="楕円 16">
          <a:extLst>
            <a:ext uri="{FF2B5EF4-FFF2-40B4-BE49-F238E27FC236}">
              <a16:creationId xmlns:a16="http://schemas.microsoft.com/office/drawing/2014/main" id="{00000000-0008-0000-0200-000011000000}"/>
            </a:ext>
          </a:extLst>
        </xdr:cNvPr>
        <xdr:cNvSpPr/>
      </xdr:nvSpPr>
      <xdr:spPr>
        <a:xfrm>
          <a:off x="13084633" y="1839688"/>
          <a:ext cx="990600" cy="370115"/>
        </a:xfrm>
        <a:prstGeom prst="ellipse">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974276</xdr:colOff>
      <xdr:row>2</xdr:row>
      <xdr:rowOff>130631</xdr:rowOff>
    </xdr:from>
    <xdr:to>
      <xdr:col>14</xdr:col>
      <xdr:colOff>1045033</xdr:colOff>
      <xdr:row>4</xdr:row>
      <xdr:rowOff>430217</xdr:rowOff>
    </xdr:to>
    <xdr:cxnSp macro="">
      <xdr:nvCxnSpPr>
        <xdr:cNvPr id="18" name="直線矢印コネクタ 17">
          <a:extLst>
            <a:ext uri="{FF2B5EF4-FFF2-40B4-BE49-F238E27FC236}">
              <a16:creationId xmlns:a16="http://schemas.microsoft.com/office/drawing/2014/main" id="{00000000-0008-0000-0200-000012000000}"/>
            </a:ext>
          </a:extLst>
        </xdr:cNvPr>
        <xdr:cNvCxnSpPr/>
      </xdr:nvCxnSpPr>
      <xdr:spPr>
        <a:xfrm flipH="1" flipV="1">
          <a:off x="13471076" y="696688"/>
          <a:ext cx="70757" cy="1137786"/>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576936</xdr:colOff>
      <xdr:row>0</xdr:row>
      <xdr:rowOff>97978</xdr:rowOff>
    </xdr:from>
    <xdr:to>
      <xdr:col>12</xdr:col>
      <xdr:colOff>674906</xdr:colOff>
      <xdr:row>2</xdr:row>
      <xdr:rowOff>10892</xdr:rowOff>
    </xdr:to>
    <xdr:sp macro="" textlink="">
      <xdr:nvSpPr>
        <xdr:cNvPr id="21" name="円形吹き出し 20">
          <a:extLst>
            <a:ext uri="{FF2B5EF4-FFF2-40B4-BE49-F238E27FC236}">
              <a16:creationId xmlns:a16="http://schemas.microsoft.com/office/drawing/2014/main" id="{00000000-0008-0000-0200-000015000000}"/>
            </a:ext>
          </a:extLst>
        </xdr:cNvPr>
        <xdr:cNvSpPr/>
      </xdr:nvSpPr>
      <xdr:spPr>
        <a:xfrm>
          <a:off x="8262250" y="97978"/>
          <a:ext cx="1730827" cy="478971"/>
        </a:xfrm>
        <a:prstGeom prst="wedgeEllipseCallout">
          <a:avLst>
            <a:gd name="adj1" fmla="val -89658"/>
            <a:gd name="adj2" fmla="val 3142"/>
          </a:avLst>
        </a:prstGeom>
        <a:solidFill>
          <a:srgbClr val="0070C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l"/>
          <a:r>
            <a:rPr kumimoji="1" lang="en-US" altLang="ja-JP" sz="1400">
              <a:latin typeface="Meiryo UI" panose="020B0604030504040204" pitchFamily="50" charset="-128"/>
              <a:ea typeface="Meiryo UI" panose="020B0604030504040204" pitchFamily="50" charset="-128"/>
            </a:rPr>
            <a:t>Select a cell</a:t>
          </a:r>
          <a:endParaRPr kumimoji="1" lang="ja-JP" altLang="en-US" sz="1400">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1284515</xdr:colOff>
      <xdr:row>5</xdr:row>
      <xdr:rowOff>195944</xdr:rowOff>
    </xdr:from>
    <xdr:to>
      <xdr:col>17</xdr:col>
      <xdr:colOff>576943</xdr:colOff>
      <xdr:row>5</xdr:row>
      <xdr:rowOff>631372</xdr:rowOff>
    </xdr:to>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10602686" y="2383973"/>
          <a:ext cx="13030200" cy="435428"/>
        </a:xfrm>
        <a:prstGeom prst="rect">
          <a:avLst/>
        </a:prstGeom>
        <a:solidFill>
          <a:srgbClr val="FFCC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latin typeface="Meiryo UI" panose="020B0604030504040204" pitchFamily="50" charset="-128"/>
              <a:ea typeface="Meiryo UI" panose="020B0604030504040204" pitchFamily="50" charset="-128"/>
            </a:rPr>
            <a:t>You do not need to fill in as both "Internal Quality Loss Amount" and "Quality Loss Cost</a:t>
          </a:r>
          <a:r>
            <a:rPr kumimoji="1" lang="ja-JP" altLang="en-US" sz="1800" baseline="0">
              <a:solidFill>
                <a:srgbClr val="FF0000"/>
              </a:solidFill>
              <a:latin typeface="Meiryo UI" panose="020B0604030504040204" pitchFamily="50" charset="-128"/>
              <a:ea typeface="Meiryo UI" panose="020B0604030504040204" pitchFamily="50" charset="-128"/>
            </a:rPr>
            <a:t> </a:t>
          </a:r>
          <a:r>
            <a:rPr kumimoji="1" lang="en-US" altLang="ja-JP" sz="1800">
              <a:solidFill>
                <a:srgbClr val="FF0000"/>
              </a:solidFill>
              <a:latin typeface="Meiryo UI" panose="020B0604030504040204" pitchFamily="50" charset="-128"/>
              <a:ea typeface="Meiryo UI" panose="020B0604030504040204" pitchFamily="50" charset="-128"/>
            </a:rPr>
            <a:t>Ratio" have achieved the plan.</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13</xdr:col>
      <xdr:colOff>446315</xdr:colOff>
      <xdr:row>26</xdr:row>
      <xdr:rowOff>108855</xdr:rowOff>
    </xdr:from>
    <xdr:to>
      <xdr:col>16</xdr:col>
      <xdr:colOff>2841171</xdr:colOff>
      <xdr:row>36</xdr:row>
      <xdr:rowOff>76199</xdr:rowOff>
    </xdr:to>
    <xdr:sp macro="" textlink="">
      <xdr:nvSpPr>
        <xdr:cNvPr id="3" name="テキスト ボックス 2">
          <a:extLst>
            <a:ext uri="{FF2B5EF4-FFF2-40B4-BE49-F238E27FC236}">
              <a16:creationId xmlns:a16="http://schemas.microsoft.com/office/drawing/2014/main" id="{00000000-0008-0000-0300-000003000000}"/>
            </a:ext>
          </a:extLst>
        </xdr:cNvPr>
        <xdr:cNvSpPr txBox="1"/>
      </xdr:nvSpPr>
      <xdr:spPr>
        <a:xfrm>
          <a:off x="11288486" y="15414169"/>
          <a:ext cx="10363199" cy="192677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b="1">
              <a:solidFill>
                <a:sysClr val="windowText" lastClr="000000"/>
              </a:solidFill>
              <a:latin typeface="Meiryo UI" panose="020B0604030504040204" pitchFamily="50" charset="-128"/>
              <a:ea typeface="Meiryo UI" panose="020B0604030504040204" pitchFamily="50" charset="-128"/>
            </a:rPr>
            <a:t>It is </a:t>
          </a:r>
          <a:r>
            <a:rPr kumimoji="1" lang="en-US" altLang="ja-JP" sz="2000" b="1">
              <a:solidFill>
                <a:srgbClr val="0000FF"/>
              </a:solidFill>
              <a:latin typeface="Meiryo UI" panose="020B0604030504040204" pitchFamily="50" charset="-128"/>
              <a:ea typeface="Meiryo UI" panose="020B0604030504040204" pitchFamily="50" charset="-128"/>
            </a:rPr>
            <a:t>not necessary </a:t>
          </a:r>
          <a:r>
            <a:rPr kumimoji="1" lang="en-US" altLang="ja-JP" sz="2000" b="1">
              <a:solidFill>
                <a:sysClr val="windowText" lastClr="000000"/>
              </a:solidFill>
              <a:latin typeface="Meiryo UI" panose="020B0604030504040204" pitchFamily="50" charset="-128"/>
              <a:ea typeface="Meiryo UI" panose="020B0604030504040204" pitchFamily="50" charset="-128"/>
            </a:rPr>
            <a:t>to input the site that achieved the plan for both "the loss amount" and "the Quality Loss Cost Ratio".</a:t>
          </a:r>
        </a:p>
        <a:p>
          <a:pPr algn="l"/>
          <a:r>
            <a:rPr kumimoji="1" lang="en-US" altLang="ja-JP" sz="2000" b="1">
              <a:solidFill>
                <a:srgbClr val="FF0000"/>
              </a:solidFill>
              <a:latin typeface="Meiryo UI" panose="020B0604030504040204" pitchFamily="50" charset="-128"/>
              <a:ea typeface="Meiryo UI" panose="020B0604030504040204" pitchFamily="50" charset="-128"/>
            </a:rPr>
            <a:t>However, if even one of them has not achieved the plan, input the cause of non-achievement (defect content).</a:t>
          </a:r>
          <a:endParaRPr kumimoji="1" lang="ja-JP" altLang="en-US" sz="2000" b="1">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xdr:col>
      <xdr:colOff>653143</xdr:colOff>
      <xdr:row>4</xdr:row>
      <xdr:rowOff>772886</xdr:rowOff>
    </xdr:from>
    <xdr:to>
      <xdr:col>12</xdr:col>
      <xdr:colOff>0</xdr:colOff>
      <xdr:row>20</xdr:row>
      <xdr:rowOff>772885</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816429" y="2177143"/>
          <a:ext cx="8501742" cy="125294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555172</xdr:colOff>
      <xdr:row>24</xdr:row>
      <xdr:rowOff>1</xdr:rowOff>
    </xdr:from>
    <xdr:to>
      <xdr:col>9</xdr:col>
      <xdr:colOff>478971</xdr:colOff>
      <xdr:row>27</xdr:row>
      <xdr:rowOff>163286</xdr:rowOff>
    </xdr:to>
    <xdr:sp macro="" textlink="">
      <xdr:nvSpPr>
        <xdr:cNvPr id="5" name="テキスト ボックス 4">
          <a:extLst>
            <a:ext uri="{FF2B5EF4-FFF2-40B4-BE49-F238E27FC236}">
              <a16:creationId xmlns:a16="http://schemas.microsoft.com/office/drawing/2014/main" id="{00000000-0008-0000-0300-000005000000}"/>
            </a:ext>
          </a:extLst>
        </xdr:cNvPr>
        <xdr:cNvSpPr txBox="1"/>
      </xdr:nvSpPr>
      <xdr:spPr>
        <a:xfrm>
          <a:off x="3341915" y="14913430"/>
          <a:ext cx="4005942" cy="751113"/>
        </a:xfrm>
        <a:prstGeom prst="rect">
          <a:avLst/>
        </a:prstGeom>
        <a:solidFill>
          <a:schemeClr val="accent1">
            <a:lumMod val="20000"/>
            <a:lumOff val="80000"/>
          </a:schemeClr>
        </a:solidFill>
        <a:ln w="317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800">
              <a:solidFill>
                <a:srgbClr val="FF0000"/>
              </a:solidFill>
              <a:effectLst/>
              <a:latin typeface="+mn-lt"/>
              <a:ea typeface="+mn-ea"/>
              <a:cs typeface="+mn-cs"/>
            </a:rPr>
            <a:t>All sites input monthly in the red frame</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12</xdr:col>
      <xdr:colOff>108858</xdr:colOff>
      <xdr:row>21</xdr:row>
      <xdr:rowOff>97972</xdr:rowOff>
    </xdr:from>
    <xdr:to>
      <xdr:col>17</xdr:col>
      <xdr:colOff>1382487</xdr:colOff>
      <xdr:row>25</xdr:row>
      <xdr:rowOff>43542</xdr:rowOff>
    </xdr:to>
    <xdr:sp macro="" textlink="">
      <xdr:nvSpPr>
        <xdr:cNvPr id="7" name="左中かっこ 6">
          <a:extLst>
            <a:ext uri="{FF2B5EF4-FFF2-40B4-BE49-F238E27FC236}">
              <a16:creationId xmlns:a16="http://schemas.microsoft.com/office/drawing/2014/main" id="{00000000-0008-0000-0300-000007000000}"/>
            </a:ext>
          </a:extLst>
        </xdr:cNvPr>
        <xdr:cNvSpPr/>
      </xdr:nvSpPr>
      <xdr:spPr>
        <a:xfrm rot="16200000">
          <a:off x="15762516" y="7685314"/>
          <a:ext cx="729341" cy="14205858"/>
        </a:xfrm>
        <a:prstGeom prst="leftBrace">
          <a:avLst>
            <a:gd name="adj1" fmla="val 23717"/>
            <a:gd name="adj2" fmla="val 50000"/>
          </a:avLst>
        </a:prstGeom>
        <a:ln w="3492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566057</xdr:colOff>
      <xdr:row>25</xdr:row>
      <xdr:rowOff>130629</xdr:rowOff>
    </xdr:from>
    <xdr:to>
      <xdr:col>12</xdr:col>
      <xdr:colOff>1001485</xdr:colOff>
      <xdr:row>29</xdr:row>
      <xdr:rowOff>54428</xdr:rowOff>
    </xdr:to>
    <xdr:sp macro="" textlink="">
      <xdr:nvSpPr>
        <xdr:cNvPr id="16" name="テキスト ボックス 15">
          <a:extLst>
            <a:ext uri="{FF2B5EF4-FFF2-40B4-BE49-F238E27FC236}">
              <a16:creationId xmlns:a16="http://schemas.microsoft.com/office/drawing/2014/main" id="{00000000-0008-0000-0300-000010000000}"/>
            </a:ext>
          </a:extLst>
        </xdr:cNvPr>
        <xdr:cNvSpPr txBox="1"/>
      </xdr:nvSpPr>
      <xdr:spPr>
        <a:xfrm>
          <a:off x="8251371" y="15240000"/>
          <a:ext cx="2068285" cy="707571"/>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600">
              <a:solidFill>
                <a:srgbClr val="0000FF"/>
              </a:solidFill>
            </a:rPr>
            <a:t>Automatic calculation / judgment</a:t>
          </a:r>
          <a:endParaRPr kumimoji="1" lang="ja-JP" altLang="en-US" sz="1600">
            <a:solidFill>
              <a:srgbClr val="0000FF"/>
            </a:solidFill>
          </a:endParaRPr>
        </a:p>
      </xdr:txBody>
    </xdr:sp>
    <xdr:clientData/>
  </xdr:twoCellAnchor>
  <xdr:twoCellAnchor>
    <xdr:from>
      <xdr:col>10</xdr:col>
      <xdr:colOff>468086</xdr:colOff>
      <xdr:row>20</xdr:row>
      <xdr:rowOff>761999</xdr:rowOff>
    </xdr:from>
    <xdr:to>
      <xdr:col>10</xdr:col>
      <xdr:colOff>789216</xdr:colOff>
      <xdr:row>25</xdr:row>
      <xdr:rowOff>119743</xdr:rowOff>
    </xdr:to>
    <xdr:cxnSp macro="">
      <xdr:nvCxnSpPr>
        <xdr:cNvPr id="18" name="直線矢印コネクタ 17">
          <a:extLst>
            <a:ext uri="{FF2B5EF4-FFF2-40B4-BE49-F238E27FC236}">
              <a16:creationId xmlns:a16="http://schemas.microsoft.com/office/drawing/2014/main" id="{00000000-0008-0000-0300-000012000000}"/>
            </a:ext>
          </a:extLst>
        </xdr:cNvPr>
        <xdr:cNvCxnSpPr/>
      </xdr:nvCxnSpPr>
      <xdr:spPr>
        <a:xfrm flipH="1" flipV="1">
          <a:off x="7968343" y="13498285"/>
          <a:ext cx="321130" cy="92528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130629</xdr:colOff>
      <xdr:row>21</xdr:row>
      <xdr:rowOff>76199</xdr:rowOff>
    </xdr:from>
    <xdr:to>
      <xdr:col>5</xdr:col>
      <xdr:colOff>696688</xdr:colOff>
      <xdr:row>24</xdr:row>
      <xdr:rowOff>136069</xdr:rowOff>
    </xdr:to>
    <xdr:sp macro="" textlink="">
      <xdr:nvSpPr>
        <xdr:cNvPr id="20" name="左中かっこ 19">
          <a:extLst>
            <a:ext uri="{FF2B5EF4-FFF2-40B4-BE49-F238E27FC236}">
              <a16:creationId xmlns:a16="http://schemas.microsoft.com/office/drawing/2014/main" id="{00000000-0008-0000-0300-000014000000}"/>
            </a:ext>
          </a:extLst>
        </xdr:cNvPr>
        <xdr:cNvSpPr/>
      </xdr:nvSpPr>
      <xdr:spPr>
        <a:xfrm rot="16200000">
          <a:off x="2310494" y="13060134"/>
          <a:ext cx="647699" cy="3331030"/>
        </a:xfrm>
        <a:prstGeom prst="leftBrace">
          <a:avLst>
            <a:gd name="adj1" fmla="val 23717"/>
            <a:gd name="adj2" fmla="val 50000"/>
          </a:avLst>
        </a:prstGeom>
        <a:ln w="3492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21771</xdr:colOff>
      <xdr:row>25</xdr:row>
      <xdr:rowOff>185056</xdr:rowOff>
    </xdr:from>
    <xdr:to>
      <xdr:col>4</xdr:col>
      <xdr:colOff>413657</xdr:colOff>
      <xdr:row>30</xdr:row>
      <xdr:rowOff>32656</xdr:rowOff>
    </xdr:to>
    <xdr:sp macro="" textlink="">
      <xdr:nvSpPr>
        <xdr:cNvPr id="21" name="テキスト ボックス 20">
          <a:extLst>
            <a:ext uri="{FF2B5EF4-FFF2-40B4-BE49-F238E27FC236}">
              <a16:creationId xmlns:a16="http://schemas.microsoft.com/office/drawing/2014/main" id="{00000000-0008-0000-0300-000015000000}"/>
            </a:ext>
          </a:extLst>
        </xdr:cNvPr>
        <xdr:cNvSpPr txBox="1"/>
      </xdr:nvSpPr>
      <xdr:spPr>
        <a:xfrm>
          <a:off x="859971" y="15294427"/>
          <a:ext cx="2340429" cy="82731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solidFill>
                <a:srgbClr val="FF0000"/>
              </a:solidFill>
            </a:rPr>
            <a:t>”</a:t>
          </a:r>
          <a:r>
            <a:rPr kumimoji="1" lang="en-US" altLang="ja-JP" sz="1600">
              <a:solidFill>
                <a:srgbClr val="FF0000"/>
              </a:solidFill>
            </a:rPr>
            <a:t>Quality Business Plan</a:t>
          </a:r>
          <a:r>
            <a:rPr kumimoji="1" lang="ja-JP" altLang="en-US" sz="1600">
              <a:solidFill>
                <a:srgbClr val="FF0000"/>
              </a:solidFill>
            </a:rPr>
            <a:t>”</a:t>
          </a:r>
          <a:endParaRPr kumimoji="1" lang="en-US" altLang="ja-JP" sz="1600">
            <a:solidFill>
              <a:srgbClr val="FF0000"/>
            </a:solidFill>
          </a:endParaRPr>
        </a:p>
        <a:p>
          <a:pPr algn="ctr"/>
          <a:r>
            <a:rPr kumimoji="1" lang="en-US" altLang="ja-JP" sz="1600">
              <a:solidFill>
                <a:srgbClr val="FF0000"/>
              </a:solidFill>
            </a:rPr>
            <a:t>Copy data</a:t>
          </a:r>
        </a:p>
      </xdr:txBody>
    </xdr:sp>
    <xdr:clientData/>
  </xdr:twoCellAnchor>
  <xdr:twoCellAnchor>
    <xdr:from>
      <xdr:col>6</xdr:col>
      <xdr:colOff>348343</xdr:colOff>
      <xdr:row>21</xdr:row>
      <xdr:rowOff>54428</xdr:rowOff>
    </xdr:from>
    <xdr:to>
      <xdr:col>7</xdr:col>
      <xdr:colOff>65314</xdr:colOff>
      <xdr:row>23</xdr:row>
      <xdr:rowOff>152399</xdr:rowOff>
    </xdr:to>
    <xdr:sp macro="" textlink="">
      <xdr:nvSpPr>
        <xdr:cNvPr id="25" name="上矢印 24">
          <a:extLst>
            <a:ext uri="{FF2B5EF4-FFF2-40B4-BE49-F238E27FC236}">
              <a16:creationId xmlns:a16="http://schemas.microsoft.com/office/drawing/2014/main" id="{00000000-0008-0000-0300-000019000000}"/>
            </a:ext>
          </a:extLst>
        </xdr:cNvPr>
        <xdr:cNvSpPr/>
      </xdr:nvSpPr>
      <xdr:spPr>
        <a:xfrm>
          <a:off x="4767943" y="13574485"/>
          <a:ext cx="533400" cy="489857"/>
        </a:xfrm>
        <a:prstGeom prst="up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10</xdr:col>
      <xdr:colOff>631372</xdr:colOff>
      <xdr:row>0</xdr:row>
      <xdr:rowOff>87085</xdr:rowOff>
    </xdr:from>
    <xdr:to>
      <xdr:col>12</xdr:col>
      <xdr:colOff>729342</xdr:colOff>
      <xdr:row>1</xdr:row>
      <xdr:rowOff>370113</xdr:rowOff>
    </xdr:to>
    <xdr:sp macro="" textlink="">
      <xdr:nvSpPr>
        <xdr:cNvPr id="22" name="円形吹き出し 21">
          <a:extLst>
            <a:ext uri="{FF2B5EF4-FFF2-40B4-BE49-F238E27FC236}">
              <a16:creationId xmlns:a16="http://schemas.microsoft.com/office/drawing/2014/main" id="{00000000-0008-0000-0300-000016000000}"/>
            </a:ext>
          </a:extLst>
        </xdr:cNvPr>
        <xdr:cNvSpPr/>
      </xdr:nvSpPr>
      <xdr:spPr>
        <a:xfrm>
          <a:off x="8316686" y="87085"/>
          <a:ext cx="1730827" cy="478971"/>
        </a:xfrm>
        <a:prstGeom prst="wedgeEllipseCallout">
          <a:avLst>
            <a:gd name="adj1" fmla="val -89658"/>
            <a:gd name="adj2" fmla="val 3142"/>
          </a:avLst>
        </a:prstGeom>
        <a:solidFill>
          <a:srgbClr val="0070C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l"/>
          <a:r>
            <a:rPr kumimoji="1" lang="en-US" altLang="ja-JP" sz="1400">
              <a:latin typeface="Meiryo UI" panose="020B0604030504040204" pitchFamily="50" charset="-128"/>
              <a:ea typeface="Meiryo UI" panose="020B0604030504040204" pitchFamily="50" charset="-128"/>
            </a:rPr>
            <a:t>Select a cell</a:t>
          </a:r>
          <a:endParaRPr kumimoji="1" lang="ja-JP" altLang="en-US" sz="1400">
            <a:latin typeface="Meiryo UI" panose="020B0604030504040204" pitchFamily="50" charset="-128"/>
            <a:ea typeface="Meiryo UI" panose="020B0604030504040204" pitchFamily="50" charset="-128"/>
          </a:endParaRPr>
        </a:p>
      </xdr:txBody>
    </xdr:sp>
    <xdr:clientData/>
  </xdr:twoCellAnchor>
  <xdr:twoCellAnchor>
    <xdr:from>
      <xdr:col>6</xdr:col>
      <xdr:colOff>435434</xdr:colOff>
      <xdr:row>2</xdr:row>
      <xdr:rowOff>370113</xdr:rowOff>
    </xdr:from>
    <xdr:to>
      <xdr:col>7</xdr:col>
      <xdr:colOff>609605</xdr:colOff>
      <xdr:row>3</xdr:row>
      <xdr:rowOff>293914</xdr:rowOff>
    </xdr:to>
    <xdr:sp macro="" textlink="">
      <xdr:nvSpPr>
        <xdr:cNvPr id="23" name="楕円 22">
          <a:extLst>
            <a:ext uri="{FF2B5EF4-FFF2-40B4-BE49-F238E27FC236}">
              <a16:creationId xmlns:a16="http://schemas.microsoft.com/office/drawing/2014/main" id="{00000000-0008-0000-0300-000017000000}"/>
            </a:ext>
          </a:extLst>
        </xdr:cNvPr>
        <xdr:cNvSpPr/>
      </xdr:nvSpPr>
      <xdr:spPr>
        <a:xfrm>
          <a:off x="4855034" y="936170"/>
          <a:ext cx="990600" cy="370115"/>
        </a:xfrm>
        <a:prstGeom prst="ellipse">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464535</xdr:colOff>
      <xdr:row>1</xdr:row>
      <xdr:rowOff>353785</xdr:rowOff>
    </xdr:from>
    <xdr:to>
      <xdr:col>13</xdr:col>
      <xdr:colOff>152400</xdr:colOff>
      <xdr:row>3</xdr:row>
      <xdr:rowOff>239712</xdr:rowOff>
    </xdr:to>
    <xdr:cxnSp macro="">
      <xdr:nvCxnSpPr>
        <xdr:cNvPr id="24" name="直線矢印コネクタ 23">
          <a:extLst>
            <a:ext uri="{FF2B5EF4-FFF2-40B4-BE49-F238E27FC236}">
              <a16:creationId xmlns:a16="http://schemas.microsoft.com/office/drawing/2014/main" id="{00000000-0008-0000-0300-000018000000}"/>
            </a:ext>
          </a:extLst>
        </xdr:cNvPr>
        <xdr:cNvCxnSpPr>
          <a:stCxn id="23" idx="5"/>
          <a:endCxn id="28" idx="1"/>
        </xdr:cNvCxnSpPr>
      </xdr:nvCxnSpPr>
      <xdr:spPr>
        <a:xfrm flipV="1">
          <a:off x="5700564" y="549728"/>
          <a:ext cx="5294007" cy="70235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43543</xdr:colOff>
      <xdr:row>2</xdr:row>
      <xdr:rowOff>391886</xdr:rowOff>
    </xdr:from>
    <xdr:to>
      <xdr:col>3</xdr:col>
      <xdr:colOff>925287</xdr:colOff>
      <xdr:row>3</xdr:row>
      <xdr:rowOff>250371</xdr:rowOff>
    </xdr:to>
    <xdr:sp macro="" textlink="">
      <xdr:nvSpPr>
        <xdr:cNvPr id="26" name="楕円 25">
          <a:extLst>
            <a:ext uri="{FF2B5EF4-FFF2-40B4-BE49-F238E27FC236}">
              <a16:creationId xmlns:a16="http://schemas.microsoft.com/office/drawing/2014/main" id="{00000000-0008-0000-0300-00001A000000}"/>
            </a:ext>
          </a:extLst>
        </xdr:cNvPr>
        <xdr:cNvSpPr/>
      </xdr:nvSpPr>
      <xdr:spPr>
        <a:xfrm>
          <a:off x="1839686" y="957943"/>
          <a:ext cx="881744" cy="304799"/>
        </a:xfrm>
        <a:prstGeom prst="ellipse">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925287</xdr:colOff>
      <xdr:row>1</xdr:row>
      <xdr:rowOff>353785</xdr:rowOff>
    </xdr:from>
    <xdr:to>
      <xdr:col>13</xdr:col>
      <xdr:colOff>152400</xdr:colOff>
      <xdr:row>3</xdr:row>
      <xdr:rowOff>97972</xdr:rowOff>
    </xdr:to>
    <xdr:cxnSp macro="">
      <xdr:nvCxnSpPr>
        <xdr:cNvPr id="27" name="直線矢印コネクタ 26">
          <a:extLst>
            <a:ext uri="{FF2B5EF4-FFF2-40B4-BE49-F238E27FC236}">
              <a16:creationId xmlns:a16="http://schemas.microsoft.com/office/drawing/2014/main" id="{00000000-0008-0000-0300-00001B000000}"/>
            </a:ext>
          </a:extLst>
        </xdr:cNvPr>
        <xdr:cNvCxnSpPr>
          <a:stCxn id="26" idx="6"/>
          <a:endCxn id="28" idx="1"/>
        </xdr:cNvCxnSpPr>
      </xdr:nvCxnSpPr>
      <xdr:spPr>
        <a:xfrm flipV="1">
          <a:off x="2721430" y="549728"/>
          <a:ext cx="8273141" cy="56061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1</xdr:row>
      <xdr:rowOff>174170</xdr:rowOff>
    </xdr:from>
    <xdr:to>
      <xdr:col>15</xdr:col>
      <xdr:colOff>1317171</xdr:colOff>
      <xdr:row>2</xdr:row>
      <xdr:rowOff>163285</xdr:rowOff>
    </xdr:to>
    <xdr:sp macro="" textlink="">
      <xdr:nvSpPr>
        <xdr:cNvPr id="28" name="テキスト ボックス 27">
          <a:extLst>
            <a:ext uri="{FF2B5EF4-FFF2-40B4-BE49-F238E27FC236}">
              <a16:creationId xmlns:a16="http://schemas.microsoft.com/office/drawing/2014/main" id="{00000000-0008-0000-0300-00001C000000}"/>
            </a:ext>
          </a:extLst>
        </xdr:cNvPr>
        <xdr:cNvSpPr txBox="1"/>
      </xdr:nvSpPr>
      <xdr:spPr>
        <a:xfrm>
          <a:off x="10994571" y="370113"/>
          <a:ext cx="4887686" cy="359229"/>
        </a:xfrm>
        <a:prstGeom prst="rect">
          <a:avLst/>
        </a:prstGeom>
        <a:solidFill>
          <a:srgbClr val="FFCC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ja-JP" sz="1800">
              <a:solidFill>
                <a:srgbClr val="FF0000"/>
              </a:solidFill>
              <a:effectLst/>
              <a:latin typeface="+mn-lt"/>
              <a:ea typeface="+mn-ea"/>
              <a:cs typeface="+mn-cs"/>
            </a:rPr>
            <a:t>Match the unit with the "Quality Business Plan"</a:t>
          </a:r>
          <a:endParaRPr kumimoji="1" lang="ja-JP" altLang="en-US" sz="18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14</xdr:col>
      <xdr:colOff>555171</xdr:colOff>
      <xdr:row>4</xdr:row>
      <xdr:rowOff>446314</xdr:rowOff>
    </xdr:from>
    <xdr:to>
      <xdr:col>14</xdr:col>
      <xdr:colOff>1545771</xdr:colOff>
      <xdr:row>5</xdr:row>
      <xdr:rowOff>32657</xdr:rowOff>
    </xdr:to>
    <xdr:sp macro="" textlink="">
      <xdr:nvSpPr>
        <xdr:cNvPr id="29" name="楕円 28">
          <a:extLst>
            <a:ext uri="{FF2B5EF4-FFF2-40B4-BE49-F238E27FC236}">
              <a16:creationId xmlns:a16="http://schemas.microsoft.com/office/drawing/2014/main" id="{00000000-0008-0000-0300-00001D000000}"/>
            </a:ext>
          </a:extLst>
        </xdr:cNvPr>
        <xdr:cNvSpPr/>
      </xdr:nvSpPr>
      <xdr:spPr>
        <a:xfrm>
          <a:off x="13051971" y="1850571"/>
          <a:ext cx="990600" cy="370115"/>
        </a:xfrm>
        <a:prstGeom prst="ellipse">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941614</xdr:colOff>
      <xdr:row>2</xdr:row>
      <xdr:rowOff>141514</xdr:rowOff>
    </xdr:from>
    <xdr:to>
      <xdr:col>14</xdr:col>
      <xdr:colOff>1012371</xdr:colOff>
      <xdr:row>4</xdr:row>
      <xdr:rowOff>441100</xdr:rowOff>
    </xdr:to>
    <xdr:cxnSp macro="">
      <xdr:nvCxnSpPr>
        <xdr:cNvPr id="30" name="直線矢印コネクタ 29">
          <a:extLst>
            <a:ext uri="{FF2B5EF4-FFF2-40B4-BE49-F238E27FC236}">
              <a16:creationId xmlns:a16="http://schemas.microsoft.com/office/drawing/2014/main" id="{00000000-0008-0000-0300-00001E000000}"/>
            </a:ext>
          </a:extLst>
        </xdr:cNvPr>
        <xdr:cNvCxnSpPr/>
      </xdr:nvCxnSpPr>
      <xdr:spPr>
        <a:xfrm flipH="1" flipV="1">
          <a:off x="13438414" y="707571"/>
          <a:ext cx="70757" cy="1137786"/>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Y21_Quality%20Business%20Plan(PANABRAS)_PL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Loss Breakdown"/>
      <sheetName val="Sheet_E"/>
      <sheetName val="Al &amp; Mn"/>
    </sheetNames>
    <sheetDataSet>
      <sheetData sheetId="0">
        <row r="3">
          <cell r="E3">
            <v>4</v>
          </cell>
          <cell r="F3">
            <v>5</v>
          </cell>
          <cell r="G3">
            <v>6</v>
          </cell>
          <cell r="H3">
            <v>7</v>
          </cell>
          <cell r="I3">
            <v>8</v>
          </cell>
          <cell r="J3">
            <v>9</v>
          </cell>
          <cell r="K3">
            <v>10</v>
          </cell>
          <cell r="L3">
            <v>11</v>
          </cell>
          <cell r="M3">
            <v>12</v>
          </cell>
          <cell r="N3">
            <v>1</v>
          </cell>
          <cell r="O3">
            <v>2</v>
          </cell>
          <cell r="P3">
            <v>3</v>
          </cell>
        </row>
        <row r="4">
          <cell r="E4">
            <v>2968</v>
          </cell>
          <cell r="F4">
            <v>2122</v>
          </cell>
          <cell r="G4">
            <v>2233</v>
          </cell>
          <cell r="H4">
            <v>2561</v>
          </cell>
          <cell r="I4">
            <v>3073</v>
          </cell>
          <cell r="J4">
            <v>2948</v>
          </cell>
          <cell r="K4">
            <v>2919</v>
          </cell>
          <cell r="L4">
            <v>3061</v>
          </cell>
          <cell r="M4">
            <v>0</v>
          </cell>
          <cell r="N4">
            <v>0</v>
          </cell>
          <cell r="O4">
            <v>0</v>
          </cell>
          <cell r="P4">
            <v>0</v>
          </cell>
        </row>
        <row r="5">
          <cell r="E5">
            <v>203</v>
          </cell>
          <cell r="F5">
            <v>215</v>
          </cell>
          <cell r="G5">
            <v>314</v>
          </cell>
          <cell r="H5">
            <v>256</v>
          </cell>
          <cell r="I5">
            <v>188</v>
          </cell>
          <cell r="J5">
            <v>251</v>
          </cell>
          <cell r="K5">
            <v>173</v>
          </cell>
          <cell r="L5">
            <v>329</v>
          </cell>
          <cell r="M5">
            <v>0</v>
          </cell>
          <cell r="N5">
            <v>0</v>
          </cell>
          <cell r="O5">
            <v>0</v>
          </cell>
          <cell r="P5">
            <v>0</v>
          </cell>
        </row>
        <row r="6">
          <cell r="E6">
            <v>3171</v>
          </cell>
          <cell r="F6">
            <v>2337</v>
          </cell>
          <cell r="G6">
            <v>2547</v>
          </cell>
          <cell r="H6">
            <v>2817</v>
          </cell>
          <cell r="I6">
            <v>3261</v>
          </cell>
          <cell r="J6">
            <v>3199</v>
          </cell>
          <cell r="K6">
            <v>3092</v>
          </cell>
          <cell r="L6">
            <v>3390</v>
          </cell>
          <cell r="M6">
            <v>0</v>
          </cell>
          <cell r="N6">
            <v>0</v>
          </cell>
          <cell r="O6">
            <v>0</v>
          </cell>
          <cell r="P6">
            <v>0</v>
          </cell>
        </row>
        <row r="7">
          <cell r="E7">
            <v>10.48</v>
          </cell>
          <cell r="F7">
            <v>0</v>
          </cell>
          <cell r="G7">
            <v>42.96</v>
          </cell>
          <cell r="H7">
            <v>28.24</v>
          </cell>
          <cell r="I7">
            <v>0</v>
          </cell>
          <cell r="J7">
            <v>9.35</v>
          </cell>
          <cell r="K7">
            <v>143.87</v>
          </cell>
          <cell r="L7">
            <v>0</v>
          </cell>
          <cell r="M7">
            <v>0</v>
          </cell>
          <cell r="N7">
            <v>0</v>
          </cell>
          <cell r="O7">
            <v>0</v>
          </cell>
          <cell r="P7">
            <v>0</v>
          </cell>
        </row>
        <row r="8">
          <cell r="E8">
            <v>1159.2561711487999</v>
          </cell>
          <cell r="F8">
            <v>2159.0084268248002</v>
          </cell>
          <cell r="G8">
            <v>811.98678445199994</v>
          </cell>
          <cell r="H8">
            <v>1856.6430876995998</v>
          </cell>
          <cell r="I8">
            <v>1746.0602506096</v>
          </cell>
          <cell r="J8">
            <v>1504.8902820194</v>
          </cell>
          <cell r="K8">
            <v>988.69819839339993</v>
          </cell>
          <cell r="L8">
            <v>1301.7095687346</v>
          </cell>
          <cell r="M8">
            <v>0</v>
          </cell>
          <cell r="N8">
            <v>0</v>
          </cell>
          <cell r="O8">
            <v>0</v>
          </cell>
          <cell r="P8">
            <v>0</v>
          </cell>
        </row>
        <row r="9">
          <cell r="E9">
            <v>1169.7361711487999</v>
          </cell>
          <cell r="F9">
            <v>2159.0084268248002</v>
          </cell>
          <cell r="G9">
            <v>854.94678445199997</v>
          </cell>
          <cell r="H9">
            <v>1884.8830876995999</v>
          </cell>
          <cell r="I9">
            <v>1746.0602506096</v>
          </cell>
          <cell r="J9">
            <v>1514.2402820194</v>
          </cell>
          <cell r="K9">
            <v>1132.5681983934001</v>
          </cell>
          <cell r="L9">
            <v>1301.7095687346</v>
          </cell>
          <cell r="M9">
            <v>0</v>
          </cell>
          <cell r="N9">
            <v>0</v>
          </cell>
          <cell r="O9">
            <v>0</v>
          </cell>
          <cell r="P9">
            <v>0</v>
          </cell>
        </row>
        <row r="10">
          <cell r="E10">
            <v>12727</v>
          </cell>
          <cell r="F10">
            <v>12457</v>
          </cell>
          <cell r="G10">
            <v>13546</v>
          </cell>
          <cell r="H10">
            <v>10479</v>
          </cell>
          <cell r="I10">
            <v>11418</v>
          </cell>
          <cell r="J10">
            <v>12139</v>
          </cell>
          <cell r="K10">
            <v>12012</v>
          </cell>
          <cell r="L10">
            <v>11558</v>
          </cell>
          <cell r="M10">
            <v>0</v>
          </cell>
          <cell r="N10">
            <v>0</v>
          </cell>
          <cell r="O10">
            <v>0</v>
          </cell>
          <cell r="P10">
            <v>0</v>
          </cell>
        </row>
        <row r="11">
          <cell r="E11">
            <v>671</v>
          </cell>
          <cell r="F11">
            <v>1036</v>
          </cell>
          <cell r="G11">
            <v>770</v>
          </cell>
          <cell r="H11">
            <v>1119</v>
          </cell>
          <cell r="I11">
            <v>388</v>
          </cell>
          <cell r="J11">
            <v>707</v>
          </cell>
          <cell r="K11">
            <v>594</v>
          </cell>
          <cell r="L11">
            <v>986</v>
          </cell>
          <cell r="M11">
            <v>0</v>
          </cell>
          <cell r="N11">
            <v>0</v>
          </cell>
          <cell r="O11">
            <v>0</v>
          </cell>
          <cell r="P11">
            <v>0</v>
          </cell>
        </row>
        <row r="12">
          <cell r="E12">
            <v>13398</v>
          </cell>
          <cell r="F12">
            <v>13493</v>
          </cell>
          <cell r="G12">
            <v>14316</v>
          </cell>
          <cell r="H12">
            <v>11598</v>
          </cell>
          <cell r="I12">
            <v>11806</v>
          </cell>
          <cell r="J12">
            <v>12846</v>
          </cell>
          <cell r="K12">
            <v>12606</v>
          </cell>
          <cell r="L12">
            <v>12544</v>
          </cell>
          <cell r="M12">
            <v>0</v>
          </cell>
          <cell r="N12">
            <v>0</v>
          </cell>
          <cell r="O12">
            <v>0</v>
          </cell>
          <cell r="P12">
            <v>0</v>
          </cell>
        </row>
        <row r="13">
          <cell r="E13">
            <v>193.69</v>
          </cell>
          <cell r="F13">
            <v>75.569999999999993</v>
          </cell>
          <cell r="G13">
            <v>101.89</v>
          </cell>
          <cell r="H13">
            <v>154.98000000000002</v>
          </cell>
          <cell r="I13">
            <v>111.6</v>
          </cell>
          <cell r="J13">
            <v>35.51</v>
          </cell>
          <cell r="K13">
            <v>159.18</v>
          </cell>
          <cell r="L13">
            <v>102.36</v>
          </cell>
          <cell r="M13">
            <v>0</v>
          </cell>
          <cell r="N13">
            <v>0</v>
          </cell>
          <cell r="O13">
            <v>0</v>
          </cell>
          <cell r="P13">
            <v>0</v>
          </cell>
        </row>
        <row r="14">
          <cell r="E14">
            <v>18155.12080583522</v>
          </cell>
          <cell r="F14">
            <v>15499.68105867188</v>
          </cell>
          <cell r="G14">
            <v>11677.476858424989</v>
          </cell>
          <cell r="H14">
            <v>18504.828756186584</v>
          </cell>
          <cell r="I14">
            <v>21278.594142249996</v>
          </cell>
          <cell r="J14">
            <v>20003.034204397038</v>
          </cell>
          <cell r="K14">
            <v>6157.436984189786</v>
          </cell>
          <cell r="L14">
            <v>13827.922972213748</v>
          </cell>
          <cell r="M14">
            <v>0</v>
          </cell>
          <cell r="N14">
            <v>0</v>
          </cell>
          <cell r="O14">
            <v>0</v>
          </cell>
          <cell r="P14">
            <v>0</v>
          </cell>
        </row>
        <row r="15">
          <cell r="E15">
            <v>18348.810805835219</v>
          </cell>
          <cell r="F15">
            <v>15575.25105867188</v>
          </cell>
          <cell r="G15">
            <v>11779.366858424988</v>
          </cell>
          <cell r="H15">
            <v>18659.808756186583</v>
          </cell>
          <cell r="I15">
            <v>21390.194142249995</v>
          </cell>
          <cell r="J15">
            <v>20038.544204397036</v>
          </cell>
          <cell r="K15">
            <v>6316.6169841897863</v>
          </cell>
          <cell r="L15">
            <v>13930.282972213749</v>
          </cell>
          <cell r="M15">
            <v>0</v>
          </cell>
          <cell r="N15">
            <v>0</v>
          </cell>
          <cell r="O15">
            <v>0</v>
          </cell>
          <cell r="P15">
            <v>0</v>
          </cell>
        </row>
        <row r="16">
          <cell r="E16">
            <v>7741</v>
          </cell>
          <cell r="F16">
            <v>6396</v>
          </cell>
          <cell r="G16">
            <v>6220</v>
          </cell>
          <cell r="H16">
            <v>6427</v>
          </cell>
          <cell r="I16">
            <v>6946</v>
          </cell>
          <cell r="J16">
            <v>6614</v>
          </cell>
          <cell r="K16">
            <v>6093</v>
          </cell>
          <cell r="L16">
            <v>5491</v>
          </cell>
          <cell r="M16">
            <v>0</v>
          </cell>
          <cell r="N16">
            <v>0</v>
          </cell>
          <cell r="O16">
            <v>0</v>
          </cell>
          <cell r="P16">
            <v>0</v>
          </cell>
        </row>
        <row r="17">
          <cell r="E17">
            <v>249</v>
          </cell>
          <cell r="F17">
            <v>444</v>
          </cell>
          <cell r="G17">
            <v>490</v>
          </cell>
          <cell r="H17">
            <v>259</v>
          </cell>
          <cell r="I17">
            <v>530</v>
          </cell>
          <cell r="J17">
            <v>179</v>
          </cell>
          <cell r="K17">
            <v>481</v>
          </cell>
          <cell r="L17">
            <v>316</v>
          </cell>
          <cell r="M17">
            <v>0</v>
          </cell>
          <cell r="N17">
            <v>0</v>
          </cell>
          <cell r="O17">
            <v>0</v>
          </cell>
          <cell r="P17">
            <v>0</v>
          </cell>
        </row>
        <row r="18">
          <cell r="E18">
            <v>7990</v>
          </cell>
          <cell r="F18">
            <v>6840</v>
          </cell>
          <cell r="G18">
            <v>6710</v>
          </cell>
          <cell r="H18">
            <v>6686</v>
          </cell>
          <cell r="I18">
            <v>7476</v>
          </cell>
          <cell r="J18">
            <v>6793</v>
          </cell>
          <cell r="K18">
            <v>6574</v>
          </cell>
          <cell r="L18">
            <v>5807</v>
          </cell>
          <cell r="M18">
            <v>0</v>
          </cell>
          <cell r="N18">
            <v>0</v>
          </cell>
          <cell r="O18">
            <v>0</v>
          </cell>
          <cell r="P18">
            <v>0</v>
          </cell>
        </row>
        <row r="19">
          <cell r="E19">
            <v>49.41</v>
          </cell>
          <cell r="F19">
            <v>56.679999999999993</v>
          </cell>
          <cell r="G19">
            <v>66.77</v>
          </cell>
          <cell r="H19">
            <v>247.48</v>
          </cell>
          <cell r="I19">
            <v>202.54</v>
          </cell>
          <cell r="J19">
            <v>146.58000000000001</v>
          </cell>
          <cell r="K19">
            <v>161.72</v>
          </cell>
          <cell r="L19">
            <v>124.59</v>
          </cell>
          <cell r="M19">
            <v>0</v>
          </cell>
          <cell r="N19">
            <v>0</v>
          </cell>
          <cell r="O19">
            <v>0</v>
          </cell>
          <cell r="P19">
            <v>0</v>
          </cell>
        </row>
        <row r="20">
          <cell r="E20">
            <v>444.90694999999999</v>
          </cell>
          <cell r="F20">
            <v>189.24333999999999</v>
          </cell>
          <cell r="G20">
            <v>135.79169999999999</v>
          </cell>
          <cell r="H20">
            <v>255.32065999999998</v>
          </cell>
          <cell r="I20">
            <v>146.97734</v>
          </cell>
          <cell r="J20">
            <v>211.6944</v>
          </cell>
          <cell r="K20">
            <v>177.48301999999998</v>
          </cell>
          <cell r="L20">
            <v>181.41500000000002</v>
          </cell>
          <cell r="M20">
            <v>0</v>
          </cell>
          <cell r="N20">
            <v>0</v>
          </cell>
          <cell r="O20">
            <v>0</v>
          </cell>
          <cell r="P20">
            <v>0</v>
          </cell>
        </row>
        <row r="21">
          <cell r="E21">
            <v>494.31695000000002</v>
          </cell>
          <cell r="F21">
            <v>245.92334</v>
          </cell>
          <cell r="G21">
            <v>202.56169999999997</v>
          </cell>
          <cell r="H21">
            <v>502.80065999999999</v>
          </cell>
          <cell r="I21">
            <v>349.51733999999999</v>
          </cell>
          <cell r="J21">
            <v>358.27440000000001</v>
          </cell>
          <cell r="K21">
            <v>339.20301999999998</v>
          </cell>
          <cell r="L21">
            <v>306.005</v>
          </cell>
          <cell r="M21">
            <v>0</v>
          </cell>
          <cell r="N21">
            <v>0</v>
          </cell>
          <cell r="O21">
            <v>0</v>
          </cell>
          <cell r="P21">
            <v>0</v>
          </cell>
        </row>
        <row r="22">
          <cell r="E22">
            <v>24559</v>
          </cell>
          <cell r="F22">
            <v>22670</v>
          </cell>
          <cell r="G22">
            <v>23573</v>
          </cell>
          <cell r="H22">
            <v>21101</v>
          </cell>
          <cell r="I22">
            <v>22543</v>
          </cell>
          <cell r="J22">
            <v>22838</v>
          </cell>
          <cell r="K22">
            <v>22272</v>
          </cell>
          <cell r="L22">
            <v>21741</v>
          </cell>
          <cell r="M22">
            <v>0</v>
          </cell>
          <cell r="N22">
            <v>0</v>
          </cell>
          <cell r="O22">
            <v>0</v>
          </cell>
          <cell r="P22">
            <v>0</v>
          </cell>
        </row>
        <row r="23">
          <cell r="E23">
            <v>20012.863926984021</v>
          </cell>
          <cell r="F23">
            <v>17980.182825496682</v>
          </cell>
          <cell r="G23">
            <v>12836.875342876989</v>
          </cell>
          <cell r="H23">
            <v>21047.492503886184</v>
          </cell>
          <cell r="I23">
            <v>23485.771732859594</v>
          </cell>
          <cell r="J23">
            <v>21911.058886416435</v>
          </cell>
          <cell r="K23">
            <v>7788.3882025831863</v>
          </cell>
          <cell r="L23">
            <v>15537.997540948347</v>
          </cell>
          <cell r="M23">
            <v>0</v>
          </cell>
          <cell r="N23">
            <v>0</v>
          </cell>
          <cell r="O23">
            <v>0</v>
          </cell>
          <cell r="P23">
            <v>0</v>
          </cell>
        </row>
        <row r="24">
          <cell r="E24">
            <v>8.1488920261346231E-4</v>
          </cell>
          <cell r="F24">
            <v>7.9312672366549104E-4</v>
          </cell>
          <cell r="G24">
            <v>5.4455840762215207E-4</v>
          </cell>
          <cell r="H24">
            <v>9.9746421988939791E-4</v>
          </cell>
          <cell r="I24">
            <v>1.0418210412482631E-3</v>
          </cell>
          <cell r="J24">
            <v>9.5941233411053664E-4</v>
          </cell>
          <cell r="K24">
            <v>3.4969415421081117E-4</v>
          </cell>
          <cell r="L24">
            <v>7.1468642385117277E-4</v>
          </cell>
          <cell r="M24"/>
          <cell r="N24"/>
          <cell r="O24"/>
          <cell r="P24"/>
        </row>
        <row r="25">
          <cell r="E25">
            <v>9.3044253186387409E-4</v>
          </cell>
          <cell r="F25">
            <v>9.2697480054278723E-4</v>
          </cell>
          <cell r="G25">
            <v>9.2367159494698506E-4</v>
          </cell>
          <cell r="H25">
            <v>9.1557915527342359E-4</v>
          </cell>
          <cell r="I25">
            <v>9.1358350291464606E-4</v>
          </cell>
          <cell r="J25">
            <v>9.2183740105777315E-4</v>
          </cell>
          <cell r="K25">
            <v>9.1990993281465137E-4</v>
          </cell>
          <cell r="L25">
            <v>9.1543063056612878E-4</v>
          </cell>
          <cell r="M25">
            <v>9.1130624404000692E-4</v>
          </cell>
          <cell r="N25">
            <v>9.1757905848169276E-4</v>
          </cell>
          <cell r="O25">
            <v>9.1873138600976126E-4</v>
          </cell>
          <cell r="P25">
            <v>9.1828536583009562E-4</v>
          </cell>
        </row>
      </sheetData>
      <sheetData sheetId="1">
        <row r="5">
          <cell r="G5">
            <v>44287</v>
          </cell>
          <cell r="H5"/>
          <cell r="I5">
            <v>44317</v>
          </cell>
          <cell r="J5"/>
          <cell r="K5">
            <v>44348</v>
          </cell>
          <cell r="L5"/>
          <cell r="M5">
            <v>44378</v>
          </cell>
          <cell r="N5"/>
          <cell r="O5">
            <v>44409</v>
          </cell>
          <cell r="P5"/>
          <cell r="Q5">
            <v>44440</v>
          </cell>
          <cell r="R5"/>
          <cell r="S5">
            <v>44470</v>
          </cell>
          <cell r="T5"/>
          <cell r="U5">
            <v>44501</v>
          </cell>
          <cell r="V5"/>
          <cell r="W5">
            <v>44531</v>
          </cell>
          <cell r="X5"/>
          <cell r="Y5">
            <v>44562</v>
          </cell>
          <cell r="Z5"/>
          <cell r="AA5">
            <v>44593</v>
          </cell>
          <cell r="AB5"/>
          <cell r="AC5">
            <v>44621</v>
          </cell>
          <cell r="AD5"/>
        </row>
        <row r="6">
          <cell r="G6" t="str">
            <v xml:space="preserve">Plan </v>
          </cell>
          <cell r="H6" t="str">
            <v>Actual</v>
          </cell>
          <cell r="I6" t="str">
            <v xml:space="preserve">Plan </v>
          </cell>
          <cell r="J6" t="str">
            <v>Actual</v>
          </cell>
          <cell r="K6" t="str">
            <v xml:space="preserve">Plan </v>
          </cell>
          <cell r="L6" t="str">
            <v>Actual</v>
          </cell>
          <cell r="M6" t="str">
            <v xml:space="preserve">Plan </v>
          </cell>
          <cell r="N6" t="str">
            <v>Actual</v>
          </cell>
          <cell r="O6" t="str">
            <v xml:space="preserve">Plan </v>
          </cell>
          <cell r="P6" t="str">
            <v>Actual</v>
          </cell>
          <cell r="Q6" t="str">
            <v xml:space="preserve">Plan </v>
          </cell>
          <cell r="R6" t="str">
            <v>Actual</v>
          </cell>
          <cell r="S6" t="str">
            <v xml:space="preserve">Plan </v>
          </cell>
          <cell r="T6" t="str">
            <v>Actual</v>
          </cell>
          <cell r="U6" t="str">
            <v xml:space="preserve">Plan </v>
          </cell>
          <cell r="V6" t="str">
            <v>Actual</v>
          </cell>
          <cell r="W6" t="str">
            <v xml:space="preserve">Plan </v>
          </cell>
          <cell r="X6" t="str">
            <v>Actual</v>
          </cell>
          <cell r="Y6" t="str">
            <v xml:space="preserve">Plan </v>
          </cell>
          <cell r="Z6" t="str">
            <v>Actual</v>
          </cell>
          <cell r="AA6" t="str">
            <v xml:space="preserve">Plan </v>
          </cell>
          <cell r="AB6" t="str">
            <v>Actual</v>
          </cell>
          <cell r="AC6" t="str">
            <v xml:space="preserve">Plan </v>
          </cell>
          <cell r="AD6" t="str">
            <v>Actual</v>
          </cell>
        </row>
        <row r="7">
          <cell r="G7">
            <v>15349</v>
          </cell>
          <cell r="H7">
            <v>24559</v>
          </cell>
          <cell r="I7">
            <v>17023</v>
          </cell>
          <cell r="J7">
            <v>22670</v>
          </cell>
          <cell r="K7">
            <v>12285</v>
          </cell>
          <cell r="L7">
            <v>23573</v>
          </cell>
          <cell r="M7">
            <v>15335</v>
          </cell>
          <cell r="N7">
            <v>21101</v>
          </cell>
          <cell r="O7">
            <v>15339</v>
          </cell>
          <cell r="P7">
            <v>22543</v>
          </cell>
          <cell r="Q7">
            <v>18101</v>
          </cell>
          <cell r="R7">
            <v>22838</v>
          </cell>
          <cell r="S7">
            <v>20334</v>
          </cell>
          <cell r="T7">
            <v>22272</v>
          </cell>
          <cell r="U7">
            <v>19672</v>
          </cell>
          <cell r="V7">
            <v>21741</v>
          </cell>
          <cell r="W7">
            <v>15010</v>
          </cell>
          <cell r="X7">
            <v>0</v>
          </cell>
          <cell r="Y7">
            <v>12838</v>
          </cell>
          <cell r="Z7">
            <v>0</v>
          </cell>
          <cell r="AA7">
            <v>13313</v>
          </cell>
          <cell r="AB7">
            <v>0</v>
          </cell>
          <cell r="AC7">
            <v>15668</v>
          </cell>
          <cell r="AD7">
            <v>0</v>
          </cell>
        </row>
        <row r="8">
          <cell r="G8">
            <v>14276</v>
          </cell>
          <cell r="H8">
            <v>23436</v>
          </cell>
          <cell r="I8">
            <v>15953</v>
          </cell>
          <cell r="J8">
            <v>20975</v>
          </cell>
          <cell r="K8">
            <v>11222</v>
          </cell>
          <cell r="L8">
            <v>21999</v>
          </cell>
          <cell r="M8">
            <v>14235</v>
          </cell>
          <cell r="N8">
            <v>19467</v>
          </cell>
          <cell r="O8">
            <v>14239</v>
          </cell>
          <cell r="P8">
            <v>21437</v>
          </cell>
          <cell r="Q8">
            <v>16802</v>
          </cell>
          <cell r="R8">
            <v>21701</v>
          </cell>
          <cell r="S8">
            <v>19007</v>
          </cell>
          <cell r="T8">
            <v>21024</v>
          </cell>
          <cell r="U8">
            <v>18345</v>
          </cell>
          <cell r="V8">
            <v>20110</v>
          </cell>
          <cell r="W8">
            <v>13710</v>
          </cell>
          <cell r="X8">
            <v>0</v>
          </cell>
          <cell r="Y8">
            <v>11916</v>
          </cell>
          <cell r="Z8">
            <v>0</v>
          </cell>
          <cell r="AA8">
            <v>12375</v>
          </cell>
          <cell r="AB8">
            <v>0</v>
          </cell>
          <cell r="AC8">
            <v>14527</v>
          </cell>
          <cell r="AD8">
            <v>0</v>
          </cell>
        </row>
        <row r="9">
          <cell r="G9">
            <v>1073</v>
          </cell>
          <cell r="H9">
            <v>1123</v>
          </cell>
          <cell r="I9">
            <v>1070</v>
          </cell>
          <cell r="J9">
            <v>1695</v>
          </cell>
          <cell r="K9">
            <v>1063</v>
          </cell>
          <cell r="L9">
            <v>1574</v>
          </cell>
          <cell r="M9">
            <v>1100</v>
          </cell>
          <cell r="N9">
            <v>1634</v>
          </cell>
          <cell r="O9">
            <v>1100</v>
          </cell>
          <cell r="P9">
            <v>1106</v>
          </cell>
          <cell r="Q9">
            <v>1299</v>
          </cell>
          <cell r="R9">
            <v>1137</v>
          </cell>
          <cell r="S9">
            <v>1327</v>
          </cell>
          <cell r="T9">
            <v>1248</v>
          </cell>
          <cell r="U9">
            <v>1327</v>
          </cell>
          <cell r="V9">
            <v>1631</v>
          </cell>
          <cell r="W9">
            <v>1300</v>
          </cell>
          <cell r="X9">
            <v>0</v>
          </cell>
          <cell r="Y9">
            <v>922</v>
          </cell>
          <cell r="Z9">
            <v>0</v>
          </cell>
          <cell r="AA9">
            <v>938</v>
          </cell>
          <cell r="AB9">
            <v>0</v>
          </cell>
          <cell r="AC9">
            <v>1141</v>
          </cell>
          <cell r="AD9">
            <v>0</v>
          </cell>
        </row>
        <row r="10">
          <cell r="G10"/>
          <cell r="H10"/>
          <cell r="I10"/>
          <cell r="J10"/>
          <cell r="K10"/>
          <cell r="L10"/>
          <cell r="M10"/>
          <cell r="N10"/>
          <cell r="O10"/>
          <cell r="P10"/>
          <cell r="Q10"/>
          <cell r="R10"/>
          <cell r="S10"/>
          <cell r="T10"/>
          <cell r="U10"/>
          <cell r="V10"/>
          <cell r="W10"/>
          <cell r="X10"/>
          <cell r="Y10"/>
          <cell r="Z10"/>
          <cell r="AA10"/>
          <cell r="AB10"/>
          <cell r="AC10"/>
          <cell r="AD10"/>
        </row>
        <row r="11">
          <cell r="G11">
            <v>271.50416212461431</v>
          </cell>
          <cell r="H11">
            <v>253.57999999999998</v>
          </cell>
          <cell r="I11">
            <v>294.55947307034933</v>
          </cell>
          <cell r="J11">
            <v>132.25</v>
          </cell>
          <cell r="K11">
            <v>268.90321513751502</v>
          </cell>
          <cell r="L11">
            <v>211.62</v>
          </cell>
          <cell r="M11">
            <v>288.41377977456767</v>
          </cell>
          <cell r="N11">
            <v>430.70000000000005</v>
          </cell>
          <cell r="O11">
            <v>237.08110028351228</v>
          </cell>
          <cell r="P11">
            <v>314.14</v>
          </cell>
          <cell r="Q11">
            <v>340.49346933264138</v>
          </cell>
          <cell r="R11">
            <v>191.44</v>
          </cell>
          <cell r="S11">
            <v>343.42979322074245</v>
          </cell>
          <cell r="T11">
            <v>464.77</v>
          </cell>
          <cell r="U11">
            <v>361.90091127077659</v>
          </cell>
          <cell r="V11">
            <v>226.95</v>
          </cell>
          <cell r="W11">
            <v>321.06601840193088</v>
          </cell>
          <cell r="X11">
            <v>0</v>
          </cell>
          <cell r="Y11">
            <v>227.08924041551944</v>
          </cell>
          <cell r="Z11">
            <v>0</v>
          </cell>
          <cell r="AA11">
            <v>240.52178883192173</v>
          </cell>
          <cell r="AB11">
            <v>0</v>
          </cell>
          <cell r="AC11">
            <v>309.38088829157795</v>
          </cell>
          <cell r="AD11">
            <v>0</v>
          </cell>
        </row>
        <row r="12">
          <cell r="G12">
            <v>271.50416212461431</v>
          </cell>
          <cell r="H12">
            <v>253.57999999999998</v>
          </cell>
          <cell r="I12">
            <v>294.55947307034933</v>
          </cell>
          <cell r="J12">
            <v>132.25</v>
          </cell>
          <cell r="K12">
            <v>268.90321513751502</v>
          </cell>
          <cell r="L12">
            <v>211.62</v>
          </cell>
          <cell r="M12">
            <v>288.41377977456767</v>
          </cell>
          <cell r="N12">
            <v>430.70000000000005</v>
          </cell>
          <cell r="O12">
            <v>237.08110028351228</v>
          </cell>
          <cell r="P12">
            <v>314.14</v>
          </cell>
          <cell r="Q12">
            <v>340.49346933264138</v>
          </cell>
          <cell r="R12">
            <v>191.44</v>
          </cell>
          <cell r="S12">
            <v>343.42979322074245</v>
          </cell>
          <cell r="T12">
            <v>464.77</v>
          </cell>
          <cell r="U12">
            <v>361.90091127077659</v>
          </cell>
          <cell r="V12">
            <v>226.95</v>
          </cell>
          <cell r="W12">
            <v>321.06601840193088</v>
          </cell>
          <cell r="X12">
            <v>0</v>
          </cell>
          <cell r="Y12">
            <v>227.08924041551944</v>
          </cell>
          <cell r="Z12">
            <v>0</v>
          </cell>
          <cell r="AA12">
            <v>240.52178883192173</v>
          </cell>
          <cell r="AB12">
            <v>0</v>
          </cell>
          <cell r="AC12">
            <v>309.38088829157795</v>
          </cell>
          <cell r="AD12">
            <v>0</v>
          </cell>
        </row>
        <row r="13">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row>
        <row r="14">
          <cell r="G14">
            <v>14009.858259453989</v>
          </cell>
          <cell r="H14">
            <v>19759.283926984022</v>
          </cell>
          <cell r="I14">
            <v>15485.332556569518</v>
          </cell>
          <cell r="J14">
            <v>17847.932825496682</v>
          </cell>
          <cell r="K14">
            <v>11078.402328786195</v>
          </cell>
          <cell r="L14">
            <v>12625.255342876988</v>
          </cell>
          <cell r="M14">
            <v>13751.992566343381</v>
          </cell>
          <cell r="N14">
            <v>20616.792503886183</v>
          </cell>
          <cell r="O14">
            <v>13776.376250924244</v>
          </cell>
          <cell r="P14">
            <v>23171.631732859598</v>
          </cell>
          <cell r="Q14">
            <v>16345.685327214109</v>
          </cell>
          <cell r="R14">
            <v>21719.61888641644</v>
          </cell>
          <cell r="S14">
            <v>18362.018780632381</v>
          </cell>
          <cell r="T14">
            <v>7323.6182025831858</v>
          </cell>
          <cell r="U14">
            <v>17646.450453226109</v>
          </cell>
          <cell r="V14">
            <v>15311.047540948348</v>
          </cell>
          <cell r="W14">
            <v>13357.640704638572</v>
          </cell>
          <cell r="X14">
            <v>0</v>
          </cell>
          <cell r="Y14">
            <v>11552.790712372451</v>
          </cell>
          <cell r="Z14">
            <v>0</v>
          </cell>
          <cell r="AA14">
            <v>11990.54915311603</v>
          </cell>
          <cell r="AB14">
            <v>0</v>
          </cell>
          <cell r="AC14">
            <v>14078.314223534358</v>
          </cell>
          <cell r="AD14">
            <v>0</v>
          </cell>
        </row>
        <row r="15">
          <cell r="G15">
            <v>14281.362421578604</v>
          </cell>
          <cell r="H15">
            <v>20012.863926984024</v>
          </cell>
          <cell r="I15">
            <v>15779.892029639866</v>
          </cell>
          <cell r="J15">
            <v>17980.182825496682</v>
          </cell>
          <cell r="K15">
            <v>11347.305543923711</v>
          </cell>
          <cell r="L15">
            <v>12836.875342876989</v>
          </cell>
          <cell r="M15">
            <v>14040.406346117948</v>
          </cell>
          <cell r="N15">
            <v>21047.492503886184</v>
          </cell>
          <cell r="O15">
            <v>14013.457351207757</v>
          </cell>
          <cell r="P15">
            <v>23485.771732859597</v>
          </cell>
          <cell r="Q15">
            <v>16686.178796546752</v>
          </cell>
          <cell r="R15">
            <v>21911.058886416438</v>
          </cell>
          <cell r="S15">
            <v>18705.448573853122</v>
          </cell>
          <cell r="T15">
            <v>7788.3882025831863</v>
          </cell>
          <cell r="U15">
            <v>18008.351364496884</v>
          </cell>
          <cell r="V15">
            <v>15537.997540948349</v>
          </cell>
          <cell r="W15">
            <v>13678.706723040503</v>
          </cell>
          <cell r="X15">
            <v>0</v>
          </cell>
          <cell r="Y15">
            <v>11779.879952787971</v>
          </cell>
          <cell r="Z15">
            <v>0</v>
          </cell>
          <cell r="AA15">
            <v>12231.070941947952</v>
          </cell>
          <cell r="AB15">
            <v>0</v>
          </cell>
          <cell r="AC15">
            <v>14387.695111825937</v>
          </cell>
          <cell r="AD15">
            <v>0</v>
          </cell>
        </row>
        <row r="16">
          <cell r="G16">
            <v>9.3044253186387413E-2</v>
          </cell>
          <cell r="H16">
            <v>8.1488920261346243E-2</v>
          </cell>
          <cell r="I16">
            <v>9.2697480054278719E-2</v>
          </cell>
          <cell r="J16">
            <v>7.9312672366549111E-2</v>
          </cell>
          <cell r="K16">
            <v>9.2367159494698509E-2</v>
          </cell>
          <cell r="L16">
            <v>5.4455840762215199E-2</v>
          </cell>
          <cell r="M16">
            <v>9.1557915527342354E-2</v>
          </cell>
          <cell r="N16">
            <v>9.9746421988939779E-2</v>
          </cell>
          <cell r="O16">
            <v>9.1358350291464607E-2</v>
          </cell>
          <cell r="P16">
            <v>0.10418210412482631</v>
          </cell>
          <cell r="Q16">
            <v>9.2183740105777318E-2</v>
          </cell>
          <cell r="R16">
            <v>9.5941233411053678E-2</v>
          </cell>
          <cell r="S16">
            <v>9.1990993281465136E-2</v>
          </cell>
          <cell r="T16">
            <v>3.4969415421081118E-2</v>
          </cell>
          <cell r="U16">
            <v>9.1543063056612875E-2</v>
          </cell>
          <cell r="V16">
            <v>7.1468642385117284E-2</v>
          </cell>
          <cell r="W16">
            <v>9.1130624404000687E-2</v>
          </cell>
          <cell r="X16" t="e">
            <v>#DIV/0!</v>
          </cell>
          <cell r="Y16">
            <v>9.1757905848169272E-2</v>
          </cell>
          <cell r="Z16" t="e">
            <v>#DIV/0!</v>
          </cell>
          <cell r="AA16">
            <v>9.1873138600976123E-2</v>
          </cell>
          <cell r="AB16" t="e">
            <v>#DIV/0!</v>
          </cell>
          <cell r="AC16">
            <v>9.182853658300956E-2</v>
          </cell>
          <cell r="AD16" t="e">
            <v>#DIV/0!</v>
          </cell>
        </row>
        <row r="18">
          <cell r="G18">
            <v>11149.813054305501</v>
          </cell>
          <cell r="H18">
            <v>6933.404209889999</v>
          </cell>
          <cell r="I18">
            <v>14443.488772702103</v>
          </cell>
          <cell r="J18">
            <v>19609.192405462501</v>
          </cell>
          <cell r="K18">
            <v>12361.893362873312</v>
          </cell>
          <cell r="L18">
            <v>5500.4342037710021</v>
          </cell>
          <cell r="M18">
            <v>13533.842445568313</v>
          </cell>
          <cell r="N18">
            <v>9411.7645605092748</v>
          </cell>
          <cell r="O18">
            <v>11224.281431312484</v>
          </cell>
          <cell r="P18">
            <v>13817.118896321699</v>
          </cell>
          <cell r="Q18">
            <v>16070.266808993279</v>
          </cell>
          <cell r="R18">
            <v>14656.417514801225</v>
          </cell>
          <cell r="S18">
            <v>13974.830509624218</v>
          </cell>
          <cell r="T18">
            <v>17922.838387530915</v>
          </cell>
          <cell r="U18">
            <v>18753.72235157547</v>
          </cell>
          <cell r="V18">
            <v>10027.193630390038</v>
          </cell>
          <cell r="W18">
            <v>27228.329883378326</v>
          </cell>
          <cell r="X18">
            <v>0</v>
          </cell>
          <cell r="Y18">
            <v>18533.319690344968</v>
          </cell>
          <cell r="Z18">
            <v>0</v>
          </cell>
          <cell r="AA18">
            <v>10948.444306594318</v>
          </cell>
          <cell r="AB18">
            <v>0</v>
          </cell>
          <cell r="AC18">
            <v>16374.485721838326</v>
          </cell>
          <cell r="AD18">
            <v>0</v>
          </cell>
        </row>
        <row r="27">
          <cell r="G27">
            <v>44287</v>
          </cell>
          <cell r="H27"/>
          <cell r="I27">
            <v>44319</v>
          </cell>
          <cell r="J27"/>
          <cell r="K27">
            <v>44348</v>
          </cell>
          <cell r="L27"/>
          <cell r="M27">
            <v>44378</v>
          </cell>
          <cell r="N27"/>
          <cell r="O27">
            <v>44409</v>
          </cell>
          <cell r="P27"/>
          <cell r="Q27">
            <v>44440</v>
          </cell>
          <cell r="R27"/>
          <cell r="S27">
            <v>44470</v>
          </cell>
          <cell r="T27"/>
          <cell r="U27">
            <v>44501</v>
          </cell>
          <cell r="V27"/>
          <cell r="W27">
            <v>44531</v>
          </cell>
          <cell r="X27"/>
          <cell r="Y27">
            <v>44562</v>
          </cell>
          <cell r="Z27"/>
          <cell r="AA27">
            <v>44593</v>
          </cell>
          <cell r="AB27"/>
          <cell r="AC27">
            <v>44621</v>
          </cell>
          <cell r="AD27"/>
        </row>
      </sheetData>
      <sheetData sheetId="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0000FF"/>
    <pageSetUpPr fitToPage="1"/>
  </sheetPr>
  <dimension ref="B1:Y24"/>
  <sheetViews>
    <sheetView tabSelected="1" topLeftCell="K7" zoomScale="70" zoomScaleNormal="70" workbookViewId="0">
      <selection activeCell="O18" sqref="O18"/>
    </sheetView>
  </sheetViews>
  <sheetFormatPr defaultColWidth="8.85546875" defaultRowHeight="15.75"/>
  <cols>
    <col min="1" max="1" width="2.140625" style="1" customWidth="1"/>
    <col min="2" max="2" width="8.85546875" style="1" customWidth="1"/>
    <col min="3" max="4" width="15.85546875" style="1" customWidth="1"/>
    <col min="5" max="12" width="10.7109375" style="1" customWidth="1"/>
    <col min="13" max="13" width="20" style="1" customWidth="1"/>
    <col min="14" max="14" width="21.7109375" style="1" customWidth="1"/>
    <col min="15" max="15" width="27.140625" style="1" customWidth="1"/>
    <col min="16" max="17" width="55.7109375" style="1" customWidth="1"/>
    <col min="18" max="18" width="20.7109375" style="1" customWidth="1"/>
    <col min="19" max="19" width="22.42578125" style="1" customWidth="1"/>
    <col min="20" max="20" width="24.5703125" style="1" customWidth="1"/>
    <col min="21" max="23" width="8.85546875" style="1"/>
    <col min="24" max="24" width="9.7109375" style="1" customWidth="1"/>
    <col min="25" max="25" width="19.42578125" style="1" hidden="1" customWidth="1"/>
    <col min="26" max="16384" width="8.85546875" style="1"/>
  </cols>
  <sheetData>
    <row r="1" spans="2:25" ht="16.5" thickBot="1"/>
    <row r="2" spans="2:25" ht="29.45" customHeight="1" thickBot="1">
      <c r="B2" s="121" t="s">
        <v>0</v>
      </c>
      <c r="C2" s="121"/>
      <c r="D2" s="121"/>
      <c r="E2" s="121"/>
      <c r="G2" s="122" t="s">
        <v>24</v>
      </c>
      <c r="H2" s="123"/>
      <c r="I2" s="124" t="s">
        <v>9</v>
      </c>
      <c r="J2" s="125"/>
      <c r="N2" s="24"/>
      <c r="O2" s="24"/>
    </row>
    <row r="3" spans="2:25" ht="35.450000000000003" customHeight="1" thickBot="1">
      <c r="B3" s="2" t="s">
        <v>58</v>
      </c>
      <c r="C3" s="2"/>
      <c r="D3" s="2"/>
      <c r="F3" s="3"/>
      <c r="G3" s="3"/>
      <c r="H3" s="3"/>
      <c r="I3" s="3"/>
      <c r="J3" s="3"/>
      <c r="K3" s="3"/>
      <c r="L3" s="3"/>
      <c r="M3" s="4"/>
      <c r="N3" s="4"/>
      <c r="O3" s="4"/>
      <c r="P3" s="4"/>
      <c r="Q3" s="4"/>
      <c r="R3" s="4"/>
      <c r="S3" s="4"/>
      <c r="T3" s="3"/>
    </row>
    <row r="4" spans="2:25" ht="31.15" customHeight="1">
      <c r="B4" s="5"/>
      <c r="C4" s="126" t="s">
        <v>62</v>
      </c>
      <c r="D4" s="127"/>
      <c r="E4" s="128" t="s">
        <v>65</v>
      </c>
      <c r="F4" s="129"/>
      <c r="G4" s="129"/>
      <c r="H4" s="130"/>
      <c r="I4" s="131" t="s">
        <v>37</v>
      </c>
      <c r="J4" s="131"/>
      <c r="K4" s="131"/>
      <c r="L4" s="132"/>
      <c r="M4" s="117" t="s">
        <v>54</v>
      </c>
      <c r="N4" s="118"/>
      <c r="O4" s="118"/>
      <c r="P4" s="118"/>
      <c r="Q4" s="118"/>
      <c r="R4" s="118"/>
      <c r="S4" s="84"/>
      <c r="T4" s="119" t="s">
        <v>40</v>
      </c>
      <c r="X4" s="23"/>
      <c r="Y4" s="21" t="s">
        <v>3</v>
      </c>
    </row>
    <row r="5" spans="2:25" ht="87" customHeight="1" thickBot="1">
      <c r="B5" s="16" t="s">
        <v>31</v>
      </c>
      <c r="C5" s="12" t="s">
        <v>30</v>
      </c>
      <c r="D5" s="13" t="s">
        <v>33</v>
      </c>
      <c r="E5" s="12" t="s">
        <v>29</v>
      </c>
      <c r="F5" s="13" t="s">
        <v>32</v>
      </c>
      <c r="G5" s="83" t="s">
        <v>36</v>
      </c>
      <c r="H5" s="78" t="s">
        <v>34</v>
      </c>
      <c r="I5" s="68" t="s">
        <v>29</v>
      </c>
      <c r="J5" s="13" t="s">
        <v>32</v>
      </c>
      <c r="K5" s="83" t="s">
        <v>35</v>
      </c>
      <c r="L5" s="78" t="s">
        <v>34</v>
      </c>
      <c r="M5" s="14" t="s">
        <v>41</v>
      </c>
      <c r="N5" s="15" t="s">
        <v>45</v>
      </c>
      <c r="O5" s="81" t="s">
        <v>64</v>
      </c>
      <c r="P5" s="15" t="s">
        <v>47</v>
      </c>
      <c r="Q5" s="81" t="s">
        <v>46</v>
      </c>
      <c r="R5" s="81" t="s">
        <v>53</v>
      </c>
      <c r="S5" s="91" t="s">
        <v>57</v>
      </c>
      <c r="T5" s="120"/>
      <c r="X5" s="23"/>
      <c r="Y5" s="21" t="s">
        <v>4</v>
      </c>
    </row>
    <row r="6" spans="2:25" ht="61.15" customHeight="1" thickBot="1">
      <c r="B6" s="75" t="s">
        <v>26</v>
      </c>
      <c r="C6" s="29">
        <v>216.35300000000001</v>
      </c>
      <c r="D6" s="29">
        <v>226.91399999999999</v>
      </c>
      <c r="E6" s="27">
        <v>1.151</v>
      </c>
      <c r="F6" s="26">
        <v>0.97799999999999998</v>
      </c>
      <c r="G6" s="30">
        <f>F6-E6</f>
        <v>-0.17300000000000004</v>
      </c>
      <c r="H6" s="71" t="str">
        <f>IF(G6="","",IF(E6&lt;F6,"×","〇"))</f>
        <v>〇</v>
      </c>
      <c r="I6" s="69">
        <f t="shared" ref="I6:J21" si="0">E6/C6*100</f>
        <v>0.53200094290349564</v>
      </c>
      <c r="J6" s="31">
        <f t="shared" si="0"/>
        <v>0.43100029085909197</v>
      </c>
      <c r="K6" s="30">
        <f>J6-I6</f>
        <v>-0.10100065204440367</v>
      </c>
      <c r="L6" s="40" t="str">
        <f t="shared" ref="L6:L21" si="1">IF(K6="","",IF(I6&lt;J6,"×","〇"))</f>
        <v>〇</v>
      </c>
      <c r="M6" s="17"/>
      <c r="N6" s="11"/>
      <c r="O6" s="11"/>
      <c r="P6" s="11"/>
      <c r="Q6" s="11"/>
      <c r="R6" s="92"/>
      <c r="S6" s="89"/>
      <c r="T6" s="19"/>
      <c r="X6" s="22"/>
      <c r="Y6" s="21" t="s">
        <v>5</v>
      </c>
    </row>
    <row r="7" spans="2:25" ht="61.15" customHeight="1" thickBot="1">
      <c r="B7" s="75" t="s">
        <v>25</v>
      </c>
      <c r="C7" s="32">
        <v>226.91399999999999</v>
      </c>
      <c r="D7" s="29">
        <v>216.35300000000001</v>
      </c>
      <c r="E7" s="25">
        <v>0.97799999999999998</v>
      </c>
      <c r="F7" s="26">
        <v>1.151</v>
      </c>
      <c r="G7" s="30">
        <f>F7-E7</f>
        <v>0.17300000000000004</v>
      </c>
      <c r="H7" s="71" t="str">
        <f t="shared" ref="H7:H21" si="2">IF(G7="","",IF(E7&lt;F7,"×","〇"))</f>
        <v>×</v>
      </c>
      <c r="I7" s="69">
        <f t="shared" si="0"/>
        <v>0.43100029085909197</v>
      </c>
      <c r="J7" s="31">
        <f t="shared" si="0"/>
        <v>0.53200094290349564</v>
      </c>
      <c r="K7" s="30">
        <f>J7-I7</f>
        <v>0.10100065204440367</v>
      </c>
      <c r="L7" s="40" t="str">
        <f t="shared" si="1"/>
        <v>×</v>
      </c>
      <c r="M7" s="57" t="s">
        <v>1</v>
      </c>
      <c r="N7" s="60" t="s">
        <v>44</v>
      </c>
      <c r="O7" s="58">
        <v>1000</v>
      </c>
      <c r="P7" s="60" t="s">
        <v>48</v>
      </c>
      <c r="Q7" s="60" t="s">
        <v>49</v>
      </c>
      <c r="R7" s="58" t="s">
        <v>50</v>
      </c>
      <c r="S7" s="85">
        <v>500</v>
      </c>
      <c r="T7" s="39" t="s">
        <v>52</v>
      </c>
      <c r="Y7" s="21" t="s">
        <v>6</v>
      </c>
    </row>
    <row r="8" spans="2:25" ht="63" customHeight="1" thickBot="1">
      <c r="B8" s="76" t="s">
        <v>27</v>
      </c>
      <c r="C8" s="51">
        <v>183.83500000000001</v>
      </c>
      <c r="D8" s="51">
        <v>267.053</v>
      </c>
      <c r="E8" s="52">
        <v>0.97799999999999998</v>
      </c>
      <c r="F8" s="53">
        <v>1.151</v>
      </c>
      <c r="G8" s="54">
        <f>F8-E8</f>
        <v>0.17300000000000004</v>
      </c>
      <c r="H8" s="72" t="str">
        <f t="shared" si="2"/>
        <v>×</v>
      </c>
      <c r="I8" s="70">
        <f t="shared" si="0"/>
        <v>0.53199880327467564</v>
      </c>
      <c r="J8" s="56">
        <f t="shared" si="0"/>
        <v>0.43100058789828238</v>
      </c>
      <c r="K8" s="54">
        <f>J8-I8</f>
        <v>-0.10099821537639325</v>
      </c>
      <c r="L8" s="55" t="str">
        <f t="shared" si="1"/>
        <v>〇</v>
      </c>
      <c r="M8" s="59" t="s">
        <v>2</v>
      </c>
      <c r="N8" s="58" t="s">
        <v>23</v>
      </c>
      <c r="O8" s="58" t="s">
        <v>23</v>
      </c>
      <c r="P8" s="60" t="s">
        <v>42</v>
      </c>
      <c r="Q8" s="58" t="s">
        <v>23</v>
      </c>
      <c r="R8" s="58" t="s">
        <v>23</v>
      </c>
      <c r="S8" s="85" t="s">
        <v>23</v>
      </c>
      <c r="T8" s="39" t="s">
        <v>51</v>
      </c>
      <c r="Y8" s="21" t="s">
        <v>7</v>
      </c>
    </row>
    <row r="9" spans="2:25" ht="63" customHeight="1" thickBot="1">
      <c r="B9" s="77" t="s">
        <v>28</v>
      </c>
      <c r="C9" s="48">
        <v>267.053</v>
      </c>
      <c r="D9" s="48">
        <v>183.834</v>
      </c>
      <c r="E9" s="49">
        <v>1.151</v>
      </c>
      <c r="F9" s="50">
        <v>0.97799999999999998</v>
      </c>
      <c r="G9" s="28">
        <f>F9-E9</f>
        <v>-0.17300000000000004</v>
      </c>
      <c r="H9" s="74" t="str">
        <f t="shared" si="2"/>
        <v>〇</v>
      </c>
      <c r="I9" s="73">
        <f t="shared" si="0"/>
        <v>0.43100058789828238</v>
      </c>
      <c r="J9" s="64">
        <f t="shared" si="0"/>
        <v>0.53200169718332846</v>
      </c>
      <c r="K9" s="28">
        <f>J9-I9</f>
        <v>0.10100110928504608</v>
      </c>
      <c r="L9" s="63" t="str">
        <f t="shared" si="1"/>
        <v>×</v>
      </c>
      <c r="M9" s="61" t="s">
        <v>1</v>
      </c>
      <c r="N9" s="62" t="s">
        <v>22</v>
      </c>
      <c r="O9" s="62" t="s">
        <v>22</v>
      </c>
      <c r="P9" s="65" t="s">
        <v>43</v>
      </c>
      <c r="Q9" s="66" t="s">
        <v>23</v>
      </c>
      <c r="R9" s="58" t="s">
        <v>23</v>
      </c>
      <c r="S9" s="86" t="s">
        <v>23</v>
      </c>
      <c r="T9" s="20" t="s">
        <v>51</v>
      </c>
      <c r="Y9" s="21" t="s">
        <v>8</v>
      </c>
    </row>
    <row r="10" spans="2:25" ht="61.15" customHeight="1" thickBot="1">
      <c r="B10" s="79">
        <v>4</v>
      </c>
      <c r="C10" s="95">
        <v>15349.000000000004</v>
      </c>
      <c r="D10" s="41">
        <f>'Input Form_E 2) Internal Loss'!D10</f>
        <v>24559</v>
      </c>
      <c r="E10" s="93">
        <v>0.27150416212461403</v>
      </c>
      <c r="F10" s="44" cm="1">
        <f t="array" ref="F10">INDEX([1]Sheet_E!$G$5:$AD$18,7,MATCH(U10,[1]Sheet_E!$G$5:$AD$5,0)+1)/1000</f>
        <v>0.25357999999999997</v>
      </c>
      <c r="G10" s="30">
        <f t="shared" ref="G10:G21" si="3">F10-E10</f>
        <v>-1.7924162124614063E-2</v>
      </c>
      <c r="H10" s="71" t="str">
        <f t="shared" si="2"/>
        <v>〇</v>
      </c>
      <c r="I10" s="69">
        <f t="shared" si="0"/>
        <v>1.7688719924725648E-3</v>
      </c>
      <c r="J10" s="31">
        <f t="shared" si="0"/>
        <v>1.0325338979600145E-3</v>
      </c>
      <c r="K10" s="30">
        <f t="shared" ref="K10:K21" si="4">J10-I10</f>
        <v>-7.3633809451255036E-4</v>
      </c>
      <c r="L10" s="40" t="str">
        <f t="shared" si="1"/>
        <v>〇</v>
      </c>
      <c r="M10" s="105" t="s">
        <v>70</v>
      </c>
      <c r="N10" s="106" t="s">
        <v>70</v>
      </c>
      <c r="O10" s="106" t="s">
        <v>70</v>
      </c>
      <c r="P10" s="106" t="s">
        <v>70</v>
      </c>
      <c r="Q10" s="106" t="s">
        <v>70</v>
      </c>
      <c r="R10" s="107" t="s">
        <v>70</v>
      </c>
      <c r="S10" s="108" t="s">
        <v>70</v>
      </c>
      <c r="T10" s="9"/>
      <c r="U10" s="114">
        <f>'Input Form_E 2) Internal Loss'!T10</f>
        <v>44287</v>
      </c>
      <c r="Y10" s="21" t="s">
        <v>9</v>
      </c>
    </row>
    <row r="11" spans="2:25" ht="60.6" customHeight="1" thickBot="1">
      <c r="B11" s="79">
        <v>5</v>
      </c>
      <c r="C11" s="95">
        <v>17023</v>
      </c>
      <c r="D11" s="41">
        <f>'Input Form_E 2) Internal Loss'!D11</f>
        <v>22670</v>
      </c>
      <c r="E11" s="93">
        <v>0.29455947307034902</v>
      </c>
      <c r="F11" s="44" cm="1">
        <f t="array" ref="F11">INDEX([1]Sheet_E!$G$5:$AD$18,7,MATCH(U11,[1]Sheet_E!$G$27:$AD$27,0)+1)/1000</f>
        <v>0.13225000000000001</v>
      </c>
      <c r="G11" s="30">
        <f t="shared" si="3"/>
        <v>-0.16230947307034901</v>
      </c>
      <c r="H11" s="71" t="str">
        <f t="shared" si="2"/>
        <v>〇</v>
      </c>
      <c r="I11" s="69">
        <f t="shared" si="0"/>
        <v>1.7303617051656526E-3</v>
      </c>
      <c r="J11" s="31">
        <f t="shared" si="0"/>
        <v>5.8337009263343623E-4</v>
      </c>
      <c r="K11" s="30">
        <f t="shared" si="4"/>
        <v>-1.1469916125322163E-3</v>
      </c>
      <c r="L11" s="40" t="str">
        <f t="shared" si="1"/>
        <v>〇</v>
      </c>
      <c r="M11" s="105" t="s">
        <v>70</v>
      </c>
      <c r="N11" s="106" t="s">
        <v>70</v>
      </c>
      <c r="O11" s="106" t="s">
        <v>70</v>
      </c>
      <c r="P11" s="106" t="s">
        <v>70</v>
      </c>
      <c r="Q11" s="106" t="s">
        <v>70</v>
      </c>
      <c r="R11" s="109" t="s">
        <v>70</v>
      </c>
      <c r="S11" s="108" t="s">
        <v>70</v>
      </c>
      <c r="T11" s="9"/>
      <c r="U11" s="114">
        <f>'Input Form_E 2) Internal Loss'!T11</f>
        <v>44319</v>
      </c>
      <c r="Y11" s="21" t="s">
        <v>10</v>
      </c>
    </row>
    <row r="12" spans="2:25" ht="60.6" customHeight="1" thickBot="1">
      <c r="B12" s="79">
        <v>6</v>
      </c>
      <c r="C12" s="95">
        <v>12285</v>
      </c>
      <c r="D12" s="41">
        <f>'Input Form_E 2) Internal Loss'!D12</f>
        <v>23573</v>
      </c>
      <c r="E12" s="93">
        <v>0.26890321513751497</v>
      </c>
      <c r="F12" s="44" cm="1">
        <f t="array" ref="F12">INDEX([1]Sheet_E!$G$5:$AD$18,7,MATCH(U12,[1]Sheet_E!$G$5:$AD$5,0)+1)/1000</f>
        <v>0.21162</v>
      </c>
      <c r="G12" s="30">
        <f t="shared" si="3"/>
        <v>-5.728321513751497E-2</v>
      </c>
      <c r="H12" s="71" t="str">
        <f t="shared" si="2"/>
        <v>〇</v>
      </c>
      <c r="I12" s="69">
        <f t="shared" si="0"/>
        <v>2.1888743600937321E-3</v>
      </c>
      <c r="J12" s="31">
        <f t="shared" si="0"/>
        <v>8.9772197005048154E-4</v>
      </c>
      <c r="K12" s="30">
        <f t="shared" si="4"/>
        <v>-1.2911523900432506E-3</v>
      </c>
      <c r="L12" s="40" t="str">
        <f t="shared" si="1"/>
        <v>〇</v>
      </c>
      <c r="M12" s="105" t="s">
        <v>70</v>
      </c>
      <c r="N12" s="106" t="s">
        <v>70</v>
      </c>
      <c r="O12" s="106" t="s">
        <v>70</v>
      </c>
      <c r="P12" s="106" t="s">
        <v>70</v>
      </c>
      <c r="Q12" s="106" t="s">
        <v>70</v>
      </c>
      <c r="R12" s="109" t="s">
        <v>70</v>
      </c>
      <c r="S12" s="108" t="s">
        <v>70</v>
      </c>
      <c r="T12" s="9"/>
      <c r="U12" s="114">
        <f>'Input Form_E 2) Internal Loss'!T12</f>
        <v>44348</v>
      </c>
      <c r="Y12" s="21" t="s">
        <v>11</v>
      </c>
    </row>
    <row r="13" spans="2:25" ht="61.15" customHeight="1" thickBot="1">
      <c r="B13" s="79">
        <v>7</v>
      </c>
      <c r="C13" s="95">
        <v>15335</v>
      </c>
      <c r="D13" s="41">
        <f>'Input Form_E 2) Internal Loss'!D13</f>
        <v>21101</v>
      </c>
      <c r="E13" s="93">
        <v>0.28841377977456795</v>
      </c>
      <c r="F13" s="44" cm="1">
        <f t="array" ref="F13">INDEX([1]Sheet_E!$G$5:$AD$18,7,MATCH(U13,[1]Sheet_E!$G$5:$AD$5,0)+1)/1000</f>
        <v>0.43070000000000003</v>
      </c>
      <c r="G13" s="30">
        <f t="shared" si="3"/>
        <v>0.14228622022543208</v>
      </c>
      <c r="H13" s="71" t="str">
        <f t="shared" si="2"/>
        <v>×</v>
      </c>
      <c r="I13" s="69">
        <f t="shared" si="0"/>
        <v>1.8807550034207236E-3</v>
      </c>
      <c r="J13" s="31">
        <f t="shared" si="0"/>
        <v>2.0411354912089476E-3</v>
      </c>
      <c r="K13" s="30">
        <f t="shared" si="4"/>
        <v>1.6038048778822399E-4</v>
      </c>
      <c r="L13" s="40" t="str">
        <f t="shared" si="1"/>
        <v>×</v>
      </c>
      <c r="M13" s="6" t="s">
        <v>76</v>
      </c>
      <c r="N13" s="7" t="s">
        <v>77</v>
      </c>
      <c r="O13" s="112">
        <v>0.43099999999999999</v>
      </c>
      <c r="P13" s="7" t="s">
        <v>78</v>
      </c>
      <c r="Q13" s="7" t="s">
        <v>79</v>
      </c>
      <c r="R13" s="7" t="s">
        <v>80</v>
      </c>
      <c r="S13" s="108">
        <v>142</v>
      </c>
      <c r="T13" s="9" t="s">
        <v>51</v>
      </c>
      <c r="U13" s="114">
        <f>'Input Form_E 2) Internal Loss'!T13</f>
        <v>44378</v>
      </c>
      <c r="Y13" s="21" t="s">
        <v>12</v>
      </c>
    </row>
    <row r="14" spans="2:25" ht="61.15" customHeight="1" thickBot="1">
      <c r="B14" s="79">
        <v>8</v>
      </c>
      <c r="C14" s="95">
        <v>15339</v>
      </c>
      <c r="D14" s="41">
        <f>'Input Form_E 2) Internal Loss'!D14</f>
        <v>22543</v>
      </c>
      <c r="E14" s="93">
        <v>0.23708110028351201</v>
      </c>
      <c r="F14" s="44" cm="1">
        <f t="array" ref="F14">INDEX([1]Sheet_E!$G$5:$AD$18,7,MATCH(U14,[1]Sheet_E!$G$5:$AD$5,0)+1)/1000</f>
        <v>0.31413999999999997</v>
      </c>
      <c r="G14" s="30">
        <f t="shared" si="3"/>
        <v>7.7058899716487966E-2</v>
      </c>
      <c r="H14" s="71" t="str">
        <f t="shared" si="2"/>
        <v>×</v>
      </c>
      <c r="I14" s="69">
        <f t="shared" si="0"/>
        <v>1.5456098851523046E-3</v>
      </c>
      <c r="J14" s="31">
        <f t="shared" si="0"/>
        <v>1.3935146165106682E-3</v>
      </c>
      <c r="K14" s="30">
        <f t="shared" si="4"/>
        <v>-1.5209526864163637E-4</v>
      </c>
      <c r="L14" s="40" t="str">
        <f t="shared" si="1"/>
        <v>〇</v>
      </c>
      <c r="M14" s="6" t="s">
        <v>76</v>
      </c>
      <c r="N14" s="7" t="s">
        <v>84</v>
      </c>
      <c r="O14" s="112">
        <v>0.20200000000000001</v>
      </c>
      <c r="P14" s="7" t="s">
        <v>85</v>
      </c>
      <c r="Q14" s="7"/>
      <c r="R14" s="7" t="s">
        <v>80</v>
      </c>
      <c r="S14" s="108">
        <v>77</v>
      </c>
      <c r="T14" s="9" t="s">
        <v>51</v>
      </c>
      <c r="U14" s="114">
        <f>'Input Form_E 2) Internal Loss'!T14</f>
        <v>44409</v>
      </c>
      <c r="Y14" s="21" t="s">
        <v>13</v>
      </c>
    </row>
    <row r="15" spans="2:25" ht="63" customHeight="1" thickBot="1">
      <c r="B15" s="79">
        <v>9</v>
      </c>
      <c r="C15" s="95">
        <v>18101</v>
      </c>
      <c r="D15" s="41">
        <f>'Input Form_E 2) Internal Loss'!D15</f>
        <v>22838</v>
      </c>
      <c r="E15" s="93">
        <v>0.34049346933264102</v>
      </c>
      <c r="F15" s="44" cm="1">
        <f t="array" ref="F15">INDEX([1]Sheet_E!$G$5:$AD$18,7,MATCH(U15,[1]Sheet_E!$G$5:$AD$5,0)+1)/1000</f>
        <v>0.19144</v>
      </c>
      <c r="G15" s="30">
        <f t="shared" si="3"/>
        <v>-0.14905346933264102</v>
      </c>
      <c r="H15" s="71" t="str">
        <f t="shared" si="2"/>
        <v>〇</v>
      </c>
      <c r="I15" s="69">
        <f t="shared" si="0"/>
        <v>1.8810754617570357E-3</v>
      </c>
      <c r="J15" s="31">
        <f t="shared" si="0"/>
        <v>8.3825203608021721E-4</v>
      </c>
      <c r="K15" s="30">
        <f t="shared" si="4"/>
        <v>-1.0428234256768185E-3</v>
      </c>
      <c r="L15" s="40" t="str">
        <f t="shared" si="1"/>
        <v>〇</v>
      </c>
      <c r="M15" s="105" t="s">
        <v>70</v>
      </c>
      <c r="N15" s="106" t="s">
        <v>70</v>
      </c>
      <c r="O15" s="106" t="s">
        <v>70</v>
      </c>
      <c r="P15" s="106" t="s">
        <v>70</v>
      </c>
      <c r="Q15" s="106" t="s">
        <v>70</v>
      </c>
      <c r="R15" s="109" t="s">
        <v>70</v>
      </c>
      <c r="S15" s="108" t="s">
        <v>70</v>
      </c>
      <c r="T15" s="9" t="s">
        <v>51</v>
      </c>
      <c r="U15" s="114">
        <f>'Input Form_E 2) Internal Loss'!T15</f>
        <v>44440</v>
      </c>
      <c r="Y15" s="1" t="s">
        <v>14</v>
      </c>
    </row>
    <row r="16" spans="2:25" ht="61.9" customHeight="1" thickBot="1">
      <c r="B16" s="79">
        <v>10</v>
      </c>
      <c r="C16" s="95">
        <v>20334</v>
      </c>
      <c r="D16" s="41">
        <f>'Input Form_E 2) Internal Loss'!D16</f>
        <v>22272</v>
      </c>
      <c r="E16" s="93">
        <v>0.34342979322074202</v>
      </c>
      <c r="F16" s="44" cm="1">
        <f t="array" ref="F16">INDEX([1]Sheet_E!$G$5:$AD$18,7,MATCH(U16,[1]Sheet_E!$G$5:$AD$5,0)+1)/1000</f>
        <v>0.46476999999999996</v>
      </c>
      <c r="G16" s="30">
        <f t="shared" si="3"/>
        <v>0.12134020677925794</v>
      </c>
      <c r="H16" s="71" t="str">
        <f t="shared" si="2"/>
        <v>×</v>
      </c>
      <c r="I16" s="69">
        <f t="shared" si="0"/>
        <v>1.6889436078525721E-3</v>
      </c>
      <c r="J16" s="31">
        <f t="shared" si="0"/>
        <v>2.0867905890804596E-3</v>
      </c>
      <c r="K16" s="30">
        <f t="shared" si="4"/>
        <v>3.9784698122788745E-4</v>
      </c>
      <c r="L16" s="40" t="str">
        <f t="shared" si="1"/>
        <v>×</v>
      </c>
      <c r="M16" s="6" t="s">
        <v>76</v>
      </c>
      <c r="N16" s="7" t="s">
        <v>77</v>
      </c>
      <c r="O16" s="112">
        <v>0.46500000000000002</v>
      </c>
      <c r="P16" s="7" t="s">
        <v>78</v>
      </c>
      <c r="Q16" s="7" t="s">
        <v>96</v>
      </c>
      <c r="R16" s="7" t="s">
        <v>80</v>
      </c>
      <c r="S16" s="108">
        <v>121</v>
      </c>
      <c r="T16" s="9" t="s">
        <v>51</v>
      </c>
      <c r="U16" s="114">
        <f>'Input Form_E 2) Internal Loss'!T16</f>
        <v>44470</v>
      </c>
      <c r="Y16" s="1" t="s">
        <v>15</v>
      </c>
    </row>
    <row r="17" spans="2:25" ht="61.15" customHeight="1" thickBot="1">
      <c r="B17" s="79">
        <v>11</v>
      </c>
      <c r="C17" s="95">
        <v>19671.999999999996</v>
      </c>
      <c r="D17" s="41">
        <f>'Input Form_E 2) Internal Loss'!D17</f>
        <v>21741</v>
      </c>
      <c r="E17" s="93">
        <v>0.361900911270777</v>
      </c>
      <c r="F17" s="44" cm="1">
        <f t="array" ref="F17">INDEX([1]Sheet_E!$G$5:$AD$18,7,MATCH(U17,[1]Sheet_E!$G$5:$AD$5,0)+1)/1000</f>
        <v>0.22694999999999999</v>
      </c>
      <c r="G17" s="30">
        <f t="shared" si="3"/>
        <v>-0.13495091127077702</v>
      </c>
      <c r="H17" s="71" t="str">
        <f t="shared" si="2"/>
        <v>〇</v>
      </c>
      <c r="I17" s="69">
        <f t="shared" si="0"/>
        <v>1.8396752301279842E-3</v>
      </c>
      <c r="J17" s="31">
        <f t="shared" si="0"/>
        <v>1.0438802263005381E-3</v>
      </c>
      <c r="K17" s="30">
        <f t="shared" si="4"/>
        <v>-7.9579500382744614E-4</v>
      </c>
      <c r="L17" s="40" t="str">
        <f t="shared" si="1"/>
        <v>〇</v>
      </c>
      <c r="M17" s="105" t="s">
        <v>70</v>
      </c>
      <c r="N17" s="106" t="s">
        <v>70</v>
      </c>
      <c r="O17" s="106" t="s">
        <v>70</v>
      </c>
      <c r="P17" s="106" t="s">
        <v>70</v>
      </c>
      <c r="Q17" s="106" t="s">
        <v>70</v>
      </c>
      <c r="R17" s="109" t="s">
        <v>70</v>
      </c>
      <c r="S17" s="108" t="s">
        <v>70</v>
      </c>
      <c r="T17" s="9" t="s">
        <v>51</v>
      </c>
      <c r="U17" s="114">
        <f>'Input Form_E 2) Internal Loss'!T17</f>
        <v>44501</v>
      </c>
      <c r="Y17" s="1" t="s">
        <v>16</v>
      </c>
    </row>
    <row r="18" spans="2:25" ht="61.9" customHeight="1" thickBot="1">
      <c r="B18" s="79">
        <v>12</v>
      </c>
      <c r="C18" s="95">
        <v>15010</v>
      </c>
      <c r="D18" s="41">
        <f>'Input Form_E 2) Internal Loss'!D18</f>
        <v>0</v>
      </c>
      <c r="E18" s="93">
        <v>0.321066018401931</v>
      </c>
      <c r="F18" s="44" cm="1">
        <f t="array" ref="F18">INDEX([1]Sheet_E!$G$5:$AD$18,7,MATCH(U18,[1]Sheet_E!$G$5:$AD$5,0)+1)/1000</f>
        <v>0</v>
      </c>
      <c r="G18" s="30">
        <f t="shared" si="3"/>
        <v>-0.321066018401931</v>
      </c>
      <c r="H18" s="71" t="str">
        <f t="shared" si="2"/>
        <v>〇</v>
      </c>
      <c r="I18" s="69">
        <f t="shared" si="0"/>
        <v>2.1390141132706926E-3</v>
      </c>
      <c r="J18" s="31" t="e">
        <f t="shared" si="0"/>
        <v>#DIV/0!</v>
      </c>
      <c r="K18" s="30" t="e">
        <f t="shared" si="4"/>
        <v>#DIV/0!</v>
      </c>
      <c r="L18" s="40" t="e">
        <f t="shared" si="1"/>
        <v>#DIV/0!</v>
      </c>
      <c r="M18" s="6"/>
      <c r="N18" s="7"/>
      <c r="O18" s="7"/>
      <c r="P18" s="7"/>
      <c r="Q18" s="7"/>
      <c r="R18" s="8"/>
      <c r="S18" s="87"/>
      <c r="T18" s="9"/>
      <c r="U18" s="114">
        <f>'Input Form_E 2) Internal Loss'!T18</f>
        <v>44531</v>
      </c>
      <c r="Y18" s="1" t="s">
        <v>17</v>
      </c>
    </row>
    <row r="19" spans="2:25" ht="63" customHeight="1" thickBot="1">
      <c r="B19" s="79">
        <v>1</v>
      </c>
      <c r="C19" s="95">
        <v>12838</v>
      </c>
      <c r="D19" s="41">
        <f>'Input Form_E 2) Internal Loss'!D19</f>
        <v>0</v>
      </c>
      <c r="E19" s="93">
        <v>0.22708924041551903</v>
      </c>
      <c r="F19" s="44" cm="1">
        <f t="array" ref="F19">INDEX([1]Sheet_E!$G$5:$AD$18,7,MATCH(U19,[1]Sheet_E!$G$5:$AD$5,0)+1)/1000</f>
        <v>0</v>
      </c>
      <c r="G19" s="30">
        <f t="shared" si="3"/>
        <v>-0.22708924041551903</v>
      </c>
      <c r="H19" s="71" t="str">
        <f t="shared" si="2"/>
        <v>〇</v>
      </c>
      <c r="I19" s="69">
        <f t="shared" si="0"/>
        <v>1.768883318394758E-3</v>
      </c>
      <c r="J19" s="31" t="e">
        <f t="shared" si="0"/>
        <v>#DIV/0!</v>
      </c>
      <c r="K19" s="30" t="e">
        <f t="shared" si="4"/>
        <v>#DIV/0!</v>
      </c>
      <c r="L19" s="40" t="e">
        <f t="shared" si="1"/>
        <v>#DIV/0!</v>
      </c>
      <c r="M19" s="6"/>
      <c r="N19" s="7"/>
      <c r="O19" s="7"/>
      <c r="P19" s="7"/>
      <c r="Q19" s="7"/>
      <c r="R19" s="8"/>
      <c r="S19" s="87"/>
      <c r="T19" s="9"/>
      <c r="U19" s="114">
        <f>'Input Form_E 2) Internal Loss'!T19</f>
        <v>44562</v>
      </c>
      <c r="Y19" s="1" t="s">
        <v>18</v>
      </c>
    </row>
    <row r="20" spans="2:25" ht="61.15" customHeight="1" thickBot="1">
      <c r="B20" s="79">
        <v>2</v>
      </c>
      <c r="C20" s="95">
        <v>13313</v>
      </c>
      <c r="D20" s="41">
        <f>'Input Form_E 2) Internal Loss'!D20</f>
        <v>0</v>
      </c>
      <c r="E20" s="93">
        <v>0.24052178883192196</v>
      </c>
      <c r="F20" s="44" cm="1">
        <f t="array" ref="F20">INDEX([1]Sheet_E!$G$5:$AD$18,7,MATCH(U20,[1]Sheet_E!$G$5:$AD$5,0)+1)/1000</f>
        <v>0</v>
      </c>
      <c r="G20" s="30">
        <f t="shared" si="3"/>
        <v>-0.24052178883192196</v>
      </c>
      <c r="H20" s="71" t="str">
        <f t="shared" si="2"/>
        <v>〇</v>
      </c>
      <c r="I20" s="69">
        <f t="shared" si="0"/>
        <v>1.8066685858328098E-3</v>
      </c>
      <c r="J20" s="31" t="e">
        <f t="shared" si="0"/>
        <v>#DIV/0!</v>
      </c>
      <c r="K20" s="30" t="e">
        <f t="shared" si="4"/>
        <v>#DIV/0!</v>
      </c>
      <c r="L20" s="40" t="e">
        <f t="shared" si="1"/>
        <v>#DIV/0!</v>
      </c>
      <c r="M20" s="6"/>
      <c r="N20" s="7"/>
      <c r="O20" s="7"/>
      <c r="P20" s="7"/>
      <c r="Q20" s="7"/>
      <c r="R20" s="8"/>
      <c r="S20" s="87"/>
      <c r="T20" s="9"/>
      <c r="U20" s="114">
        <f>'Input Form_E 2) Internal Loss'!T20</f>
        <v>44593</v>
      </c>
      <c r="Y20" s="1" t="s">
        <v>19</v>
      </c>
    </row>
    <row r="21" spans="2:25" ht="61.9" customHeight="1" thickBot="1">
      <c r="B21" s="80">
        <v>3</v>
      </c>
      <c r="C21" s="96">
        <v>15668</v>
      </c>
      <c r="D21" s="41">
        <f>'Input Form_E 2) Internal Loss'!D21</f>
        <v>0</v>
      </c>
      <c r="E21" s="94">
        <v>0.309380888291578</v>
      </c>
      <c r="F21" s="46" cm="1">
        <f t="array" ref="F21">INDEX([1]Sheet_E!$G$5:$AD$18,7,MATCH(U21,[1]Sheet_E!$G$5:$AD$5,0)+1)/1000</f>
        <v>0</v>
      </c>
      <c r="G21" s="54">
        <f t="shared" si="3"/>
        <v>-0.309380888291578</v>
      </c>
      <c r="H21" s="72" t="str">
        <f t="shared" si="2"/>
        <v>〇</v>
      </c>
      <c r="I21" s="69">
        <f t="shared" si="0"/>
        <v>1.9746035760248785E-3</v>
      </c>
      <c r="J21" s="31" t="e">
        <f t="shared" si="0"/>
        <v>#DIV/0!</v>
      </c>
      <c r="K21" s="30" t="e">
        <f t="shared" si="4"/>
        <v>#DIV/0!</v>
      </c>
      <c r="L21" s="40" t="e">
        <f t="shared" si="1"/>
        <v>#DIV/0!</v>
      </c>
      <c r="M21" s="34"/>
      <c r="N21" s="35"/>
      <c r="O21" s="35"/>
      <c r="P21" s="35"/>
      <c r="Q21" s="35"/>
      <c r="R21" s="36"/>
      <c r="S21" s="88"/>
      <c r="T21" s="37"/>
      <c r="U21" s="114">
        <f>'Input Form_E 2) Internal Loss'!T21</f>
        <v>44621</v>
      </c>
      <c r="Y21" s="1" t="s">
        <v>20</v>
      </c>
    </row>
    <row r="22" spans="2:25">
      <c r="E22" s="47"/>
      <c r="F22" s="47"/>
      <c r="G22" s="33"/>
      <c r="H22" s="33"/>
      <c r="I22" s="33"/>
      <c r="J22" s="33"/>
      <c r="K22" s="33"/>
      <c r="L22" s="33"/>
      <c r="M22" s="10"/>
      <c r="N22" s="10"/>
      <c r="O22" s="10"/>
      <c r="P22" s="10"/>
      <c r="Q22" s="10"/>
      <c r="R22" s="10"/>
      <c r="S22" s="10"/>
      <c r="T22" s="10"/>
      <c r="Y22" s="1" t="s">
        <v>21</v>
      </c>
    </row>
    <row r="23" spans="2:25">
      <c r="E23" s="10"/>
      <c r="F23" s="10"/>
      <c r="G23" s="10"/>
      <c r="H23" s="10"/>
      <c r="I23" s="10"/>
      <c r="J23" s="10"/>
      <c r="K23" s="10"/>
      <c r="L23" s="10"/>
      <c r="M23" s="10"/>
      <c r="N23" s="10"/>
      <c r="O23" s="10"/>
      <c r="P23" s="10"/>
      <c r="Q23" s="10"/>
      <c r="R23" s="10"/>
      <c r="S23" s="10"/>
      <c r="T23" s="10"/>
    </row>
    <row r="24" spans="2:25">
      <c r="E24" s="10"/>
      <c r="F24" s="10"/>
      <c r="G24" s="10"/>
      <c r="H24" s="10"/>
      <c r="I24" s="10"/>
      <c r="J24" s="10"/>
      <c r="K24" s="10"/>
      <c r="L24" s="10"/>
      <c r="M24" s="10"/>
      <c r="N24" s="10"/>
      <c r="O24" s="10"/>
      <c r="P24" s="10"/>
      <c r="Q24" s="10"/>
      <c r="R24" s="10"/>
      <c r="S24" s="10"/>
      <c r="T24" s="10"/>
    </row>
  </sheetData>
  <mergeCells count="8">
    <mergeCell ref="M4:R4"/>
    <mergeCell ref="T4:T5"/>
    <mergeCell ref="B2:E2"/>
    <mergeCell ref="G2:H2"/>
    <mergeCell ref="I2:J2"/>
    <mergeCell ref="C4:D4"/>
    <mergeCell ref="E4:H4"/>
    <mergeCell ref="I4:L4"/>
  </mergeCells>
  <phoneticPr fontId="2"/>
  <dataValidations disablePrompts="1" count="1">
    <dataValidation type="list" allowBlank="1" showInputMessage="1" showErrorMessage="1" sqref="I2:J2" xr:uid="{00000000-0002-0000-0000-000000000000}">
      <formula1>$Y$4:$Y$22</formula1>
    </dataValidation>
  </dataValidations>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rgb="FFFFFF00"/>
    <pageSetUpPr fitToPage="1"/>
  </sheetPr>
  <dimension ref="B1:X41"/>
  <sheetViews>
    <sheetView topLeftCell="A13" zoomScale="70" zoomScaleNormal="70" workbookViewId="0">
      <selection activeCell="P18" sqref="P18"/>
    </sheetView>
  </sheetViews>
  <sheetFormatPr defaultColWidth="8.85546875" defaultRowHeight="15.75"/>
  <cols>
    <col min="1" max="1" width="2.140625" style="1" customWidth="1"/>
    <col min="2" max="2" width="8.85546875" style="1" customWidth="1"/>
    <col min="3" max="4" width="15.42578125" style="1" customWidth="1"/>
    <col min="5" max="5" width="12" style="1" bestFit="1" customWidth="1"/>
    <col min="6" max="6" width="17.28515625" style="1" bestFit="1" customWidth="1"/>
    <col min="7" max="7" width="17" style="1" bestFit="1" customWidth="1"/>
    <col min="8" max="12" width="10.7109375" style="1" customWidth="1"/>
    <col min="13" max="13" width="20" style="1" customWidth="1"/>
    <col min="14" max="14" width="21.7109375" style="1" customWidth="1"/>
    <col min="15" max="15" width="27.140625" style="1" customWidth="1"/>
    <col min="16" max="17" width="55.7109375" style="1" customWidth="1"/>
    <col min="18" max="18" width="20.7109375" style="1" customWidth="1"/>
    <col min="19" max="19" width="24.5703125" style="1" customWidth="1"/>
    <col min="20" max="22" width="8.85546875" style="1"/>
    <col min="23" max="23" width="9.7109375" style="1" customWidth="1"/>
    <col min="24" max="24" width="19.42578125" style="1" hidden="1" customWidth="1"/>
    <col min="25" max="16384" width="8.85546875" style="1"/>
  </cols>
  <sheetData>
    <row r="1" spans="2:24" ht="16.5" thickBot="1"/>
    <row r="2" spans="2:24" ht="29.45" customHeight="1" thickBot="1">
      <c r="B2" s="121" t="s">
        <v>0</v>
      </c>
      <c r="C2" s="121"/>
      <c r="D2" s="121"/>
      <c r="E2" s="121"/>
      <c r="G2" s="122" t="s">
        <v>24</v>
      </c>
      <c r="H2" s="123"/>
      <c r="I2" s="124" t="s">
        <v>9</v>
      </c>
      <c r="J2" s="125"/>
      <c r="N2" s="24"/>
      <c r="O2" s="24"/>
    </row>
    <row r="3" spans="2:24" ht="35.450000000000003" customHeight="1" thickBot="1">
      <c r="B3" s="2" t="s">
        <v>39</v>
      </c>
      <c r="C3" s="2"/>
      <c r="D3" s="2"/>
      <c r="F3" s="3"/>
      <c r="G3" s="3"/>
      <c r="H3" s="3"/>
      <c r="I3" s="3"/>
      <c r="J3" s="3"/>
      <c r="K3" s="3"/>
      <c r="L3" s="3"/>
      <c r="M3" s="4"/>
      <c r="N3" s="4"/>
      <c r="O3" s="4"/>
      <c r="P3" s="4"/>
      <c r="Q3" s="4"/>
      <c r="R3" s="4"/>
      <c r="S3" s="3"/>
    </row>
    <row r="4" spans="2:24" ht="31.15" customHeight="1">
      <c r="B4" s="5"/>
      <c r="C4" s="126" t="s">
        <v>62</v>
      </c>
      <c r="D4" s="127"/>
      <c r="E4" s="128" t="s">
        <v>63</v>
      </c>
      <c r="F4" s="129"/>
      <c r="G4" s="129"/>
      <c r="H4" s="130"/>
      <c r="I4" s="131" t="s">
        <v>37</v>
      </c>
      <c r="J4" s="131"/>
      <c r="K4" s="131"/>
      <c r="L4" s="132"/>
      <c r="M4" s="117" t="s">
        <v>54</v>
      </c>
      <c r="N4" s="118"/>
      <c r="O4" s="118"/>
      <c r="P4" s="118"/>
      <c r="Q4" s="118"/>
      <c r="R4" s="118"/>
      <c r="S4" s="119" t="s">
        <v>40</v>
      </c>
      <c r="W4" s="23"/>
      <c r="X4" s="21" t="s">
        <v>3</v>
      </c>
    </row>
    <row r="5" spans="2:24" ht="83.25" customHeight="1" thickBot="1">
      <c r="B5" s="16" t="s">
        <v>31</v>
      </c>
      <c r="C5" s="12" t="s">
        <v>30</v>
      </c>
      <c r="D5" s="13" t="s">
        <v>33</v>
      </c>
      <c r="E5" s="12" t="s">
        <v>29</v>
      </c>
      <c r="F5" s="13" t="s">
        <v>32</v>
      </c>
      <c r="G5" s="83" t="s">
        <v>36</v>
      </c>
      <c r="H5" s="78" t="s">
        <v>34</v>
      </c>
      <c r="I5" s="68" t="s">
        <v>29</v>
      </c>
      <c r="J5" s="13" t="s">
        <v>32</v>
      </c>
      <c r="K5" s="83" t="s">
        <v>35</v>
      </c>
      <c r="L5" s="78" t="s">
        <v>34</v>
      </c>
      <c r="M5" s="14" t="s">
        <v>41</v>
      </c>
      <c r="N5" s="15" t="s">
        <v>45</v>
      </c>
      <c r="O5" s="81" t="s">
        <v>64</v>
      </c>
      <c r="P5" s="15" t="s">
        <v>47</v>
      </c>
      <c r="Q5" s="81" t="s">
        <v>46</v>
      </c>
      <c r="R5" s="82" t="s">
        <v>53</v>
      </c>
      <c r="S5" s="133"/>
      <c r="W5" s="23"/>
      <c r="X5" s="21" t="s">
        <v>4</v>
      </c>
    </row>
    <row r="6" spans="2:24" ht="61.15" customHeight="1" thickBot="1">
      <c r="B6" s="75" t="s">
        <v>26</v>
      </c>
      <c r="C6" s="29">
        <v>216.35300000000001</v>
      </c>
      <c r="D6" s="29">
        <v>226.91399999999999</v>
      </c>
      <c r="E6" s="27">
        <v>1.151</v>
      </c>
      <c r="F6" s="26">
        <v>0.97799999999999998</v>
      </c>
      <c r="G6" s="30">
        <f>F6-E6</f>
        <v>-0.17300000000000004</v>
      </c>
      <c r="H6" s="71" t="str">
        <f>IF(G6="","",IF(E6&lt;F6,"×","〇"))</f>
        <v>〇</v>
      </c>
      <c r="I6" s="69">
        <f t="shared" ref="I6:J21" si="0">E6/C6*100</f>
        <v>0.53200094290349564</v>
      </c>
      <c r="J6" s="31">
        <f t="shared" si="0"/>
        <v>0.43100029085909197</v>
      </c>
      <c r="K6" s="30">
        <f>J6-I6</f>
        <v>-0.10100065204440367</v>
      </c>
      <c r="L6" s="40" t="str">
        <f t="shared" ref="L6:L21" si="1">IF(K6="","",IF(I6&lt;J6,"×","〇"))</f>
        <v>〇</v>
      </c>
      <c r="M6" s="17"/>
      <c r="N6" s="11"/>
      <c r="O6" s="11"/>
      <c r="P6" s="11"/>
      <c r="Q6" s="11"/>
      <c r="R6" s="18"/>
      <c r="S6" s="19"/>
      <c r="W6" s="22"/>
      <c r="X6" s="21" t="s">
        <v>5</v>
      </c>
    </row>
    <row r="7" spans="2:24" ht="61.15" customHeight="1" thickBot="1">
      <c r="B7" s="75" t="s">
        <v>25</v>
      </c>
      <c r="C7" s="32">
        <v>226.91399999999999</v>
      </c>
      <c r="D7" s="29">
        <v>216.35300000000001</v>
      </c>
      <c r="E7" s="25">
        <v>0.97799999999999998</v>
      </c>
      <c r="F7" s="26">
        <v>1.151</v>
      </c>
      <c r="G7" s="30">
        <f>F7-E7</f>
        <v>0.17300000000000004</v>
      </c>
      <c r="H7" s="71" t="str">
        <f t="shared" ref="H7:H21" si="2">IF(G7="","",IF(E7&lt;F7,"×","〇"))</f>
        <v>×</v>
      </c>
      <c r="I7" s="69">
        <f t="shared" si="0"/>
        <v>0.43100029085909197</v>
      </c>
      <c r="J7" s="31">
        <f t="shared" si="0"/>
        <v>0.53200094290349564</v>
      </c>
      <c r="K7" s="30">
        <f>J7-I7</f>
        <v>0.10100065204440367</v>
      </c>
      <c r="L7" s="40" t="str">
        <f t="shared" si="1"/>
        <v>×</v>
      </c>
      <c r="M7" s="57" t="s">
        <v>1</v>
      </c>
      <c r="N7" s="60" t="s">
        <v>44</v>
      </c>
      <c r="O7" s="58">
        <v>1000</v>
      </c>
      <c r="P7" s="60" t="s">
        <v>48</v>
      </c>
      <c r="Q7" s="60" t="s">
        <v>49</v>
      </c>
      <c r="R7" s="38" t="s">
        <v>50</v>
      </c>
      <c r="S7" s="39" t="s">
        <v>52</v>
      </c>
      <c r="X7" s="21" t="s">
        <v>6</v>
      </c>
    </row>
    <row r="8" spans="2:24" ht="63" customHeight="1" thickBot="1">
      <c r="B8" s="76" t="s">
        <v>27</v>
      </c>
      <c r="C8" s="51">
        <v>183.83500000000001</v>
      </c>
      <c r="D8" s="51">
        <v>267.053</v>
      </c>
      <c r="E8" s="52">
        <v>0.97799999999999998</v>
      </c>
      <c r="F8" s="53">
        <v>1.151</v>
      </c>
      <c r="G8" s="54">
        <f>F8-E8</f>
        <v>0.17300000000000004</v>
      </c>
      <c r="H8" s="72" t="str">
        <f t="shared" si="2"/>
        <v>×</v>
      </c>
      <c r="I8" s="70">
        <f t="shared" si="0"/>
        <v>0.53199880327467564</v>
      </c>
      <c r="J8" s="56">
        <f t="shared" si="0"/>
        <v>0.43100058789828238</v>
      </c>
      <c r="K8" s="54">
        <f>J8-I8</f>
        <v>-0.10099821537639325</v>
      </c>
      <c r="L8" s="55" t="str">
        <f t="shared" si="1"/>
        <v>〇</v>
      </c>
      <c r="M8" s="59" t="s">
        <v>2</v>
      </c>
      <c r="N8" s="58" t="s">
        <v>23</v>
      </c>
      <c r="O8" s="58" t="s">
        <v>23</v>
      </c>
      <c r="P8" s="60" t="s">
        <v>42</v>
      </c>
      <c r="Q8" s="58" t="s">
        <v>23</v>
      </c>
      <c r="R8" s="38" t="s">
        <v>23</v>
      </c>
      <c r="S8" s="39" t="s">
        <v>51</v>
      </c>
      <c r="X8" s="21" t="s">
        <v>7</v>
      </c>
    </row>
    <row r="9" spans="2:24" ht="63" customHeight="1" thickBot="1">
      <c r="B9" s="77" t="s">
        <v>28</v>
      </c>
      <c r="C9" s="48">
        <v>267.053</v>
      </c>
      <c r="D9" s="48">
        <v>183.834</v>
      </c>
      <c r="E9" s="49">
        <v>1.151</v>
      </c>
      <c r="F9" s="50">
        <v>0.97799999999999998</v>
      </c>
      <c r="G9" s="28">
        <f>F9-E9</f>
        <v>-0.17300000000000004</v>
      </c>
      <c r="H9" s="74" t="str">
        <f t="shared" si="2"/>
        <v>〇</v>
      </c>
      <c r="I9" s="73">
        <f t="shared" si="0"/>
        <v>0.43100058789828238</v>
      </c>
      <c r="J9" s="64">
        <f t="shared" si="0"/>
        <v>0.53200169718332846</v>
      </c>
      <c r="K9" s="28">
        <f>J9-I9</f>
        <v>0.10100110928504608</v>
      </c>
      <c r="L9" s="63" t="str">
        <f t="shared" si="1"/>
        <v>×</v>
      </c>
      <c r="M9" s="61" t="s">
        <v>1</v>
      </c>
      <c r="N9" s="62" t="s">
        <v>22</v>
      </c>
      <c r="O9" s="62" t="s">
        <v>22</v>
      </c>
      <c r="P9" s="65" t="s">
        <v>43</v>
      </c>
      <c r="Q9" s="66" t="s">
        <v>23</v>
      </c>
      <c r="R9" s="67" t="s">
        <v>23</v>
      </c>
      <c r="S9" s="20" t="s">
        <v>51</v>
      </c>
      <c r="X9" s="21" t="s">
        <v>8</v>
      </c>
    </row>
    <row r="10" spans="2:24" ht="61.15" customHeight="1" thickBot="1">
      <c r="B10" s="79">
        <v>4</v>
      </c>
      <c r="C10" s="95">
        <v>15349.000000000004</v>
      </c>
      <c r="D10" s="41">
        <f>INDEX('[1]QLoss Breakdown'!$E$3:$P$25,20,MATCH(B10,'[1]QLoss Breakdown'!$E$3:$P$3,0))</f>
        <v>24559</v>
      </c>
      <c r="E10" s="110">
        <v>14.009858259453999</v>
      </c>
      <c r="F10" s="111" cm="1">
        <f t="array" ref="F10">INDEX([1]Sheet_E!$G$5:$AD$18,10,MATCH(T10,[1]Sheet_E!$G$5:$AD$5,0)+1)/1000</f>
        <v>19.759283926984022</v>
      </c>
      <c r="G10" s="30">
        <f>F10-E10</f>
        <v>5.7494256675300228</v>
      </c>
      <c r="H10" s="71" t="str">
        <f t="shared" si="2"/>
        <v>×</v>
      </c>
      <c r="I10" s="69">
        <f t="shared" si="0"/>
        <v>9.1275381193914887E-2</v>
      </c>
      <c r="J10" s="31">
        <f t="shared" si="0"/>
        <v>8.0456386363386229E-2</v>
      </c>
      <c r="K10" s="30">
        <f t="shared" ref="K10:K21" si="3">J10-I10</f>
        <v>-1.0818994830528658E-2</v>
      </c>
      <c r="L10" s="40" t="str">
        <f t="shared" si="1"/>
        <v>〇</v>
      </c>
      <c r="M10" s="101" t="s">
        <v>66</v>
      </c>
      <c r="N10" s="97" t="s">
        <v>67</v>
      </c>
      <c r="O10" s="102">
        <v>2365.6831155</v>
      </c>
      <c r="P10" s="102" t="s">
        <v>68</v>
      </c>
      <c r="Q10" s="97" t="s" cm="1">
        <v>69</v>
      </c>
      <c r="R10" s="98">
        <v>44336</v>
      </c>
      <c r="S10" s="99"/>
      <c r="T10" s="113">
        <v>44287</v>
      </c>
      <c r="X10" s="21" t="s">
        <v>9</v>
      </c>
    </row>
    <row r="11" spans="2:24" ht="60.6" customHeight="1" thickBot="1">
      <c r="B11" s="79">
        <v>5</v>
      </c>
      <c r="C11" s="95">
        <v>17023</v>
      </c>
      <c r="D11" s="41">
        <f>INDEX('[1]QLoss Breakdown'!$E$3:$P$25,20,MATCH(B11,'[1]QLoss Breakdown'!$E$3:$P$3,0))</f>
        <v>22670</v>
      </c>
      <c r="E11" s="93">
        <v>15.485332556569498</v>
      </c>
      <c r="F11" s="100" cm="1">
        <f t="array" ref="F11">INDEX([1]Sheet_E!$G$5:$AD$18,10,MATCH(T11,[1]Sheet_E!$G$27:$AD$27,0)+1)/1000</f>
        <v>17.847932825496681</v>
      </c>
      <c r="G11" s="30">
        <f t="shared" ref="G11:G21" si="4">F11-E11</f>
        <v>2.3626002689271832</v>
      </c>
      <c r="H11" s="71" t="str">
        <f t="shared" si="2"/>
        <v>×</v>
      </c>
      <c r="I11" s="69">
        <f t="shared" si="0"/>
        <v>9.096711834911296E-2</v>
      </c>
      <c r="J11" s="31">
        <f t="shared" si="0"/>
        <v>7.8729302273915655E-2</v>
      </c>
      <c r="K11" s="30">
        <f t="shared" si="3"/>
        <v>-1.2237816075197305E-2</v>
      </c>
      <c r="L11" s="40" t="str">
        <f t="shared" si="1"/>
        <v>〇</v>
      </c>
      <c r="M11" s="101" t="s">
        <v>66</v>
      </c>
      <c r="N11" s="102" t="s">
        <v>70</v>
      </c>
      <c r="O11" s="102" t="s">
        <v>70</v>
      </c>
      <c r="P11" s="104" t="s">
        <v>71</v>
      </c>
      <c r="Q11" s="102" t="s">
        <v>70</v>
      </c>
      <c r="R11" s="103" t="s">
        <v>70</v>
      </c>
      <c r="S11" s="99" t="s">
        <v>51</v>
      </c>
      <c r="T11" s="113">
        <v>44319</v>
      </c>
      <c r="X11" s="21" t="s">
        <v>10</v>
      </c>
    </row>
    <row r="12" spans="2:24" ht="60.6" customHeight="1" thickBot="1">
      <c r="B12" s="79">
        <v>6</v>
      </c>
      <c r="C12" s="95">
        <v>12285</v>
      </c>
      <c r="D12" s="41">
        <f>INDEX('[1]QLoss Breakdown'!$E$3:$P$25,20,MATCH(B12,'[1]QLoss Breakdown'!$E$3:$P$3,0))</f>
        <v>23573</v>
      </c>
      <c r="E12" s="93">
        <v>11.078402328786201</v>
      </c>
      <c r="F12" s="100" cm="1">
        <f t="array" ref="F12">INDEX([1]Sheet_E!$G$5:$AD$18,10,MATCH(T12,[1]Sheet_E!$G$5:$AD$5,0)+1)/1000</f>
        <v>12.625255342876988</v>
      </c>
      <c r="G12" s="30">
        <f t="shared" si="4"/>
        <v>1.5468530140907877</v>
      </c>
      <c r="H12" s="71" t="str">
        <f t="shared" si="2"/>
        <v>×</v>
      </c>
      <c r="I12" s="69">
        <f t="shared" si="0"/>
        <v>9.017828513460481E-2</v>
      </c>
      <c r="J12" s="31">
        <f t="shared" si="0"/>
        <v>5.3558118792164711E-2</v>
      </c>
      <c r="K12" s="30">
        <f t="shared" si="3"/>
        <v>-3.66201663424401E-2</v>
      </c>
      <c r="L12" s="40" t="str">
        <f t="shared" si="1"/>
        <v>〇</v>
      </c>
      <c r="M12" s="101" t="s">
        <v>66</v>
      </c>
      <c r="N12" s="102" t="s">
        <v>73</v>
      </c>
      <c r="O12" s="102">
        <v>1588</v>
      </c>
      <c r="P12" s="104" t="s">
        <v>72</v>
      </c>
      <c r="Q12" s="102" t="s">
        <v>70</v>
      </c>
      <c r="R12" s="103" t="s">
        <v>70</v>
      </c>
      <c r="S12" s="99" t="s">
        <v>51</v>
      </c>
      <c r="T12" s="113">
        <v>44348</v>
      </c>
      <c r="X12" s="21" t="s">
        <v>11</v>
      </c>
    </row>
    <row r="13" spans="2:24" ht="71.25" customHeight="1" thickBot="1">
      <c r="B13" s="79">
        <v>7</v>
      </c>
      <c r="C13" s="95">
        <v>15335</v>
      </c>
      <c r="D13" s="41">
        <f>INDEX('[1]QLoss Breakdown'!$E$3:$P$25,20,MATCH(B13,'[1]QLoss Breakdown'!$E$3:$P$3,0))</f>
        <v>21101</v>
      </c>
      <c r="E13" s="93">
        <v>13.751992566343398</v>
      </c>
      <c r="F13" s="100" cm="1">
        <f t="array" ref="F13">INDEX([1]Sheet_E!$G$5:$AD$18,10,MATCH(T13,[1]Sheet_E!$G$5:$AD$5,0)+1)/1000</f>
        <v>20.616792503886185</v>
      </c>
      <c r="G13" s="30">
        <f t="shared" si="4"/>
        <v>6.8647999375427862</v>
      </c>
      <c r="H13" s="71" t="str">
        <f t="shared" si="2"/>
        <v>×</v>
      </c>
      <c r="I13" s="69">
        <f t="shared" si="0"/>
        <v>8.9677160523921731E-2</v>
      </c>
      <c r="J13" s="31">
        <f t="shared" si="0"/>
        <v>9.7705286497730845E-2</v>
      </c>
      <c r="K13" s="30">
        <f t="shared" si="3"/>
        <v>8.0281259738091137E-3</v>
      </c>
      <c r="L13" s="40" t="str">
        <f t="shared" si="1"/>
        <v>×</v>
      </c>
      <c r="M13" s="105" t="s">
        <v>81</v>
      </c>
      <c r="N13" s="106" t="s">
        <v>74</v>
      </c>
      <c r="O13" s="104">
        <v>6105</v>
      </c>
      <c r="P13" s="106" t="s">
        <v>82</v>
      </c>
      <c r="Q13" s="106" t="s">
        <v>83</v>
      </c>
      <c r="R13" s="109" t="s">
        <v>75</v>
      </c>
      <c r="S13" s="9" t="s">
        <v>51</v>
      </c>
      <c r="T13" s="113">
        <v>44378</v>
      </c>
      <c r="X13" s="21" t="s">
        <v>12</v>
      </c>
    </row>
    <row r="14" spans="2:24" ht="61.15" customHeight="1" thickBot="1">
      <c r="B14" s="79">
        <v>8</v>
      </c>
      <c r="C14" s="95">
        <v>15339</v>
      </c>
      <c r="D14" s="41">
        <f>INDEX('[1]QLoss Breakdown'!$E$3:$P$25,20,MATCH(B14,'[1]QLoss Breakdown'!$E$3:$P$3,0))</f>
        <v>22543</v>
      </c>
      <c r="E14" s="93">
        <v>13.776376250924201</v>
      </c>
      <c r="F14" s="100" cm="1">
        <f t="array" ref="F14">INDEX([1]Sheet_E!$G$5:$AD$18,10,MATCH(T14,[1]Sheet_E!$G$5:$AD$5,0)+1)/1000</f>
        <v>23.171631732859598</v>
      </c>
      <c r="G14" s="30">
        <f t="shared" si="4"/>
        <v>9.3952554819353971</v>
      </c>
      <c r="H14" s="71" t="str">
        <f t="shared" si="2"/>
        <v>×</v>
      </c>
      <c r="I14" s="69">
        <f t="shared" si="0"/>
        <v>8.9812740406312028E-2</v>
      </c>
      <c r="J14" s="31">
        <f t="shared" si="0"/>
        <v>0.10278858950831565</v>
      </c>
      <c r="K14" s="30">
        <f t="shared" si="3"/>
        <v>1.2975849102003625E-2</v>
      </c>
      <c r="L14" s="40" t="str">
        <f t="shared" si="1"/>
        <v>×</v>
      </c>
      <c r="M14" s="105" t="s">
        <v>86</v>
      </c>
      <c r="N14" s="106" t="s">
        <v>87</v>
      </c>
      <c r="O14" s="112">
        <v>6.1790000000000003</v>
      </c>
      <c r="P14" s="106" t="s">
        <v>88</v>
      </c>
      <c r="Q14" s="7" t="s">
        <v>89</v>
      </c>
      <c r="R14" s="7" t="s">
        <v>80</v>
      </c>
      <c r="S14" s="9" t="s">
        <v>51</v>
      </c>
      <c r="T14" s="113">
        <v>44409</v>
      </c>
      <c r="X14" s="21" t="s">
        <v>13</v>
      </c>
    </row>
    <row r="15" spans="2:24" ht="63" customHeight="1" thickBot="1">
      <c r="B15" s="79">
        <v>9</v>
      </c>
      <c r="C15" s="95">
        <v>18101</v>
      </c>
      <c r="D15" s="41">
        <f>INDEX('[1]QLoss Breakdown'!$E$3:$P$25,20,MATCH(B15,'[1]QLoss Breakdown'!$E$3:$P$3,0))</f>
        <v>22838</v>
      </c>
      <c r="E15" s="93">
        <v>16.345685327214103</v>
      </c>
      <c r="F15" s="100" cm="1">
        <f t="array" ref="F15">INDEX([1]Sheet_E!$G$5:$AD$18,10,MATCH(T15,[1]Sheet_E!$G$5:$AD$5,0)+1)/1000</f>
        <v>21.719618886416441</v>
      </c>
      <c r="G15" s="30">
        <f t="shared" si="4"/>
        <v>5.3739335592023387</v>
      </c>
      <c r="H15" s="71" t="str">
        <f t="shared" si="2"/>
        <v>×</v>
      </c>
      <c r="I15" s="69">
        <f t="shared" si="0"/>
        <v>9.0302664644020245E-2</v>
      </c>
      <c r="J15" s="31">
        <f t="shared" si="0"/>
        <v>9.5102981374973472E-2</v>
      </c>
      <c r="K15" s="30">
        <f t="shared" si="3"/>
        <v>4.8003167309532274E-3</v>
      </c>
      <c r="L15" s="40" t="str">
        <f t="shared" si="1"/>
        <v>×</v>
      </c>
      <c r="M15" s="6" t="s">
        <v>90</v>
      </c>
      <c r="N15" s="7" t="s">
        <v>91</v>
      </c>
      <c r="O15" s="112">
        <v>5.9189999999999996</v>
      </c>
      <c r="P15" s="106" t="s">
        <v>93</v>
      </c>
      <c r="Q15" s="106" t="s">
        <v>92</v>
      </c>
      <c r="R15" s="7" t="s">
        <v>80</v>
      </c>
      <c r="S15" s="9" t="s">
        <v>51</v>
      </c>
      <c r="T15" s="113">
        <v>44440</v>
      </c>
      <c r="X15" s="1" t="s">
        <v>14</v>
      </c>
    </row>
    <row r="16" spans="2:24" ht="132.75" customHeight="1" thickBot="1">
      <c r="B16" s="79">
        <v>10</v>
      </c>
      <c r="C16" s="95">
        <v>20334</v>
      </c>
      <c r="D16" s="41">
        <f>INDEX('[1]QLoss Breakdown'!$E$3:$P$25,20,MATCH(B16,'[1]QLoss Breakdown'!$E$3:$P$3,0))</f>
        <v>22272</v>
      </c>
      <c r="E16" s="93">
        <v>18.3620187806324</v>
      </c>
      <c r="F16" s="100" cm="1">
        <f t="array" ref="F16">INDEX([1]Sheet_E!$G$5:$AD$18,10,MATCH(T16,[1]Sheet_E!$G$5:$AD$5,0)+1)/1000</f>
        <v>7.3236182025831855</v>
      </c>
      <c r="G16" s="30">
        <f t="shared" si="4"/>
        <v>-11.038400578049215</v>
      </c>
      <c r="H16" s="71" t="str">
        <f t="shared" si="2"/>
        <v>〇</v>
      </c>
      <c r="I16" s="69">
        <f t="shared" si="0"/>
        <v>9.0302049673612661E-2</v>
      </c>
      <c r="J16" s="31">
        <f t="shared" si="0"/>
        <v>3.2882624832000655E-2</v>
      </c>
      <c r="K16" s="30">
        <f t="shared" si="3"/>
        <v>-5.7419424841612006E-2</v>
      </c>
      <c r="L16" s="40" t="str">
        <f t="shared" si="1"/>
        <v>〇</v>
      </c>
      <c r="M16" s="6" t="s">
        <v>94</v>
      </c>
      <c r="N16" s="116" t="s">
        <v>95</v>
      </c>
      <c r="O16" s="106" t="s">
        <v>70</v>
      </c>
      <c r="P16" s="106" t="s">
        <v>70</v>
      </c>
      <c r="Q16" s="106" t="s">
        <v>70</v>
      </c>
      <c r="R16" s="109" t="s">
        <v>70</v>
      </c>
      <c r="S16" s="9" t="s">
        <v>51</v>
      </c>
      <c r="T16" s="113">
        <v>44470</v>
      </c>
      <c r="X16" s="1" t="s">
        <v>15</v>
      </c>
    </row>
    <row r="17" spans="2:24" ht="61.15" customHeight="1" thickBot="1">
      <c r="B17" s="79">
        <v>11</v>
      </c>
      <c r="C17" s="95">
        <v>19671.999999999996</v>
      </c>
      <c r="D17" s="41">
        <f>INDEX('[1]QLoss Breakdown'!$E$3:$P$25,20,MATCH(B17,'[1]QLoss Breakdown'!$E$3:$P$3,0))</f>
        <v>21741</v>
      </c>
      <c r="E17" s="93">
        <v>17.646450453226105</v>
      </c>
      <c r="F17" s="100" cm="1">
        <f t="array" ref="F17">INDEX([1]Sheet_E!$G$5:$AD$18,10,MATCH(T17,[1]Sheet_E!$G$5:$AD$5,0)+1)/1000</f>
        <v>15.311047540948348</v>
      </c>
      <c r="G17" s="30">
        <f t="shared" si="4"/>
        <v>-2.3354029122777575</v>
      </c>
      <c r="H17" s="71" t="str">
        <f t="shared" si="2"/>
        <v>〇</v>
      </c>
      <c r="I17" s="69">
        <f t="shared" si="0"/>
        <v>8.970338782648489E-2</v>
      </c>
      <c r="J17" s="31">
        <f t="shared" si="0"/>
        <v>7.0424762158816739E-2</v>
      </c>
      <c r="K17" s="30">
        <f t="shared" si="3"/>
        <v>-1.9278625667668151E-2</v>
      </c>
      <c r="L17" s="40" t="str">
        <f t="shared" si="1"/>
        <v>〇</v>
      </c>
      <c r="M17" s="105" t="s">
        <v>70</v>
      </c>
      <c r="N17" s="106" t="s">
        <v>70</v>
      </c>
      <c r="O17" s="106" t="s">
        <v>70</v>
      </c>
      <c r="P17" s="106" t="s">
        <v>70</v>
      </c>
      <c r="Q17" s="106" t="s">
        <v>70</v>
      </c>
      <c r="R17" s="109" t="s">
        <v>70</v>
      </c>
      <c r="S17" s="9" t="s">
        <v>51</v>
      </c>
      <c r="T17" s="113">
        <v>44501</v>
      </c>
      <c r="X17" s="1" t="s">
        <v>16</v>
      </c>
    </row>
    <row r="18" spans="2:24" ht="61.9" customHeight="1" thickBot="1">
      <c r="B18" s="79">
        <v>12</v>
      </c>
      <c r="C18" s="95">
        <v>15010</v>
      </c>
      <c r="D18" s="41">
        <f>INDEX('[1]QLoss Breakdown'!$E$3:$P$25,20,MATCH(B18,'[1]QLoss Breakdown'!$E$3:$P$3,0))</f>
        <v>0</v>
      </c>
      <c r="E18" s="93">
        <v>13.3576407046386</v>
      </c>
      <c r="F18" s="100" cm="1">
        <f t="array" ref="F18">INDEX([1]Sheet_E!$G$5:$AD$18,10,MATCH(T18,[1]Sheet_E!$G$5:$AD$5,0)+1)/1000</f>
        <v>0</v>
      </c>
      <c r="G18" s="30">
        <f t="shared" si="4"/>
        <v>-13.3576407046386</v>
      </c>
      <c r="H18" s="71" t="str">
        <f t="shared" si="2"/>
        <v>〇</v>
      </c>
      <c r="I18" s="69">
        <f t="shared" si="0"/>
        <v>8.8991610290730175E-2</v>
      </c>
      <c r="J18" s="31" t="e">
        <f t="shared" si="0"/>
        <v>#DIV/0!</v>
      </c>
      <c r="K18" s="30" t="e">
        <f t="shared" si="3"/>
        <v>#DIV/0!</v>
      </c>
      <c r="L18" s="40" t="e">
        <f t="shared" si="1"/>
        <v>#DIV/0!</v>
      </c>
      <c r="M18" s="6"/>
      <c r="N18" s="7"/>
      <c r="O18" s="7"/>
      <c r="P18" s="7"/>
      <c r="Q18" s="7"/>
      <c r="R18" s="8"/>
      <c r="S18" s="9"/>
      <c r="T18" s="113">
        <v>44531</v>
      </c>
      <c r="X18" s="1" t="s">
        <v>17</v>
      </c>
    </row>
    <row r="19" spans="2:24" ht="63" customHeight="1" thickBot="1">
      <c r="B19" s="79">
        <v>1</v>
      </c>
      <c r="C19" s="95">
        <v>12838</v>
      </c>
      <c r="D19" s="41">
        <f>INDEX('[1]QLoss Breakdown'!$E$3:$P$25,20,MATCH(B19,'[1]QLoss Breakdown'!$E$3:$P$3,0))</f>
        <v>0</v>
      </c>
      <c r="E19" s="93">
        <v>11.5527907123725</v>
      </c>
      <c r="F19" s="100" cm="1">
        <f t="array" ref="F19">INDEX([1]Sheet_E!$G$5:$AD$18,10,MATCH(T19,[1]Sheet_E!$G$5:$AD$5,0)+1)/1000</f>
        <v>0</v>
      </c>
      <c r="G19" s="30">
        <f t="shared" si="4"/>
        <v>-11.5527907123725</v>
      </c>
      <c r="H19" s="71" t="str">
        <f t="shared" si="2"/>
        <v>〇</v>
      </c>
      <c r="I19" s="69">
        <f t="shared" si="0"/>
        <v>8.9989022529774892E-2</v>
      </c>
      <c r="J19" s="31" t="e">
        <f t="shared" si="0"/>
        <v>#DIV/0!</v>
      </c>
      <c r="K19" s="30" t="e">
        <f t="shared" si="3"/>
        <v>#DIV/0!</v>
      </c>
      <c r="L19" s="40" t="e">
        <f t="shared" si="1"/>
        <v>#DIV/0!</v>
      </c>
      <c r="M19" s="6"/>
      <c r="N19" s="7"/>
      <c r="O19" s="7"/>
      <c r="P19" s="7"/>
      <c r="Q19" s="7"/>
      <c r="R19" s="8"/>
      <c r="S19" s="9"/>
      <c r="T19" s="113">
        <v>44562</v>
      </c>
      <c r="X19" s="1" t="s">
        <v>18</v>
      </c>
    </row>
    <row r="20" spans="2:24" ht="61.15" customHeight="1" thickBot="1">
      <c r="B20" s="79">
        <v>2</v>
      </c>
      <c r="C20" s="95">
        <v>13313</v>
      </c>
      <c r="D20" s="41">
        <f>INDEX('[1]QLoss Breakdown'!$E$3:$P$25,20,MATCH(B20,'[1]QLoss Breakdown'!$E$3:$P$3,0))</f>
        <v>0</v>
      </c>
      <c r="E20" s="93">
        <v>11.990549153116</v>
      </c>
      <c r="F20" s="100" cm="1">
        <f t="array" ref="F20">INDEX([1]Sheet_E!$G$5:$AD$18,10,MATCH(T20,[1]Sheet_E!$G$5:$AD$5,0)+1)/1000</f>
        <v>0</v>
      </c>
      <c r="G20" s="30">
        <f t="shared" si="4"/>
        <v>-11.990549153116</v>
      </c>
      <c r="H20" s="71" t="str">
        <f t="shared" si="2"/>
        <v>〇</v>
      </c>
      <c r="I20" s="69">
        <f t="shared" si="0"/>
        <v>9.0066470015143091E-2</v>
      </c>
      <c r="J20" s="31" t="e">
        <f t="shared" si="0"/>
        <v>#DIV/0!</v>
      </c>
      <c r="K20" s="30" t="e">
        <f t="shared" si="3"/>
        <v>#DIV/0!</v>
      </c>
      <c r="L20" s="40" t="e">
        <f t="shared" si="1"/>
        <v>#DIV/0!</v>
      </c>
      <c r="M20" s="6"/>
      <c r="N20" s="7"/>
      <c r="O20" s="7"/>
      <c r="P20" s="7"/>
      <c r="Q20" s="7"/>
      <c r="R20" s="8"/>
      <c r="S20" s="9"/>
      <c r="T20" s="113">
        <v>44593</v>
      </c>
      <c r="X20" s="1" t="s">
        <v>19</v>
      </c>
    </row>
    <row r="21" spans="2:24" ht="61.9" customHeight="1" thickBot="1">
      <c r="B21" s="80">
        <v>3</v>
      </c>
      <c r="C21" s="96">
        <v>15668</v>
      </c>
      <c r="D21" s="42">
        <f>INDEX('[1]QLoss Breakdown'!$E$3:$P$25,20,MATCH(B21,'[1]QLoss Breakdown'!$E$3:$P$3,0))</f>
        <v>0</v>
      </c>
      <c r="E21" s="94">
        <v>14.078314223534402</v>
      </c>
      <c r="F21" s="115" cm="1">
        <f t="array" ref="F21">INDEX([1]Sheet_E!$G$5:$AD$18,10,MATCH(T21,[1]Sheet_E!$G$5:$AD$5,0)+1)/1000</f>
        <v>0</v>
      </c>
      <c r="G21" s="54">
        <f t="shared" si="4"/>
        <v>-14.078314223534402</v>
      </c>
      <c r="H21" s="72" t="str">
        <f t="shared" si="2"/>
        <v>〇</v>
      </c>
      <c r="I21" s="70">
        <f t="shared" si="0"/>
        <v>8.9853933006984951E-2</v>
      </c>
      <c r="J21" s="56" t="e">
        <f t="shared" si="0"/>
        <v>#DIV/0!</v>
      </c>
      <c r="K21" s="54" t="e">
        <f t="shared" si="3"/>
        <v>#DIV/0!</v>
      </c>
      <c r="L21" s="55" t="e">
        <f t="shared" si="1"/>
        <v>#DIV/0!</v>
      </c>
      <c r="M21" s="34"/>
      <c r="N21" s="35"/>
      <c r="O21" s="35"/>
      <c r="P21" s="35"/>
      <c r="Q21" s="35"/>
      <c r="R21" s="36"/>
      <c r="S21" s="37"/>
      <c r="T21" s="113">
        <v>44621</v>
      </c>
      <c r="X21" s="1" t="s">
        <v>20</v>
      </c>
    </row>
    <row r="22" spans="2:24">
      <c r="E22" s="47"/>
      <c r="F22" s="47"/>
      <c r="G22" s="33"/>
      <c r="H22" s="33"/>
      <c r="I22" s="33"/>
      <c r="J22" s="33"/>
      <c r="K22" s="33"/>
      <c r="L22" s="33"/>
      <c r="M22" s="10"/>
      <c r="N22" s="10"/>
      <c r="O22" s="10"/>
      <c r="P22" s="10"/>
      <c r="Q22" s="10"/>
      <c r="R22" s="10"/>
      <c r="S22" s="10"/>
      <c r="X22" s="1" t="s">
        <v>21</v>
      </c>
    </row>
    <row r="23" spans="2:24">
      <c r="E23" s="10"/>
      <c r="F23" s="10"/>
      <c r="G23" s="10"/>
      <c r="H23" s="10"/>
      <c r="I23" s="10"/>
      <c r="J23" s="10"/>
      <c r="K23" s="10"/>
      <c r="L23" s="10"/>
      <c r="M23" s="10"/>
      <c r="N23" s="10"/>
      <c r="O23" s="10"/>
      <c r="P23" s="10"/>
      <c r="Q23" s="10"/>
      <c r="R23" s="10"/>
      <c r="S23" s="10"/>
    </row>
    <row r="24" spans="2:24">
      <c r="E24" s="10"/>
      <c r="F24" s="10"/>
      <c r="G24" s="10"/>
      <c r="H24" s="10"/>
      <c r="I24" s="10"/>
      <c r="J24" s="10"/>
      <c r="K24" s="10"/>
      <c r="L24" s="10"/>
      <c r="M24" s="10"/>
      <c r="N24" s="10"/>
      <c r="O24" s="10"/>
      <c r="P24" s="10"/>
      <c r="Q24" s="10"/>
      <c r="R24" s="10"/>
      <c r="S24" s="10"/>
    </row>
    <row r="33" spans="2:3">
      <c r="B33" s="10"/>
      <c r="C33" s="10"/>
    </row>
    <row r="34" spans="2:3">
      <c r="B34" s="10"/>
      <c r="C34" s="10"/>
    </row>
    <row r="35" spans="2:3">
      <c r="B35" s="10"/>
      <c r="C35" s="10"/>
    </row>
    <row r="36" spans="2:3">
      <c r="B36" s="10"/>
      <c r="C36" s="10"/>
    </row>
    <row r="37" spans="2:3">
      <c r="B37" s="10"/>
      <c r="C37" s="10"/>
    </row>
    <row r="38" spans="2:3">
      <c r="B38" s="10"/>
      <c r="C38" s="10"/>
    </row>
    <row r="39" spans="2:3">
      <c r="B39" s="10"/>
      <c r="C39" s="10"/>
    </row>
    <row r="40" spans="2:3">
      <c r="B40" s="10"/>
      <c r="C40" s="10"/>
    </row>
    <row r="41" spans="2:3">
      <c r="B41" s="10"/>
      <c r="C41" s="10"/>
    </row>
  </sheetData>
  <mergeCells count="8">
    <mergeCell ref="M4:R4"/>
    <mergeCell ref="S4:S5"/>
    <mergeCell ref="B2:E2"/>
    <mergeCell ref="G2:H2"/>
    <mergeCell ref="I2:J2"/>
    <mergeCell ref="C4:D4"/>
    <mergeCell ref="E4:H4"/>
    <mergeCell ref="I4:L4"/>
  </mergeCells>
  <phoneticPr fontId="2"/>
  <dataValidations disablePrompts="1" count="1">
    <dataValidation type="list" allowBlank="1" showInputMessage="1" showErrorMessage="1" sqref="I2:J2" xr:uid="{00000000-0002-0000-0100-000000000000}">
      <formula1>$X$4:$X$22</formula1>
    </dataValidation>
  </dataValidations>
  <pageMargins left="0.70866141732283472" right="0.70866141732283472" top="0.74803149606299213" bottom="0.74803149606299213" header="0.31496062992125984" footer="0.31496062992125984"/>
  <pageSetup paperSize="9" scale="35"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00B0F0"/>
    <pageSetUpPr fitToPage="1"/>
  </sheetPr>
  <dimension ref="B1:Y24"/>
  <sheetViews>
    <sheetView zoomScale="70" zoomScaleNormal="70" workbookViewId="0">
      <selection activeCell="R28" sqref="R28"/>
    </sheetView>
  </sheetViews>
  <sheetFormatPr defaultColWidth="8.85546875" defaultRowHeight="15.75"/>
  <cols>
    <col min="1" max="1" width="2.140625" style="1" customWidth="1"/>
    <col min="2" max="2" width="8.85546875" style="1" customWidth="1"/>
    <col min="3" max="3" width="12.42578125" style="1" customWidth="1"/>
    <col min="4" max="4" width="13" style="1" customWidth="1"/>
    <col min="5" max="12" width="10.7109375" style="1" customWidth="1"/>
    <col min="13" max="13" width="20" style="1" customWidth="1"/>
    <col min="14" max="14" width="21.7109375" style="1" customWidth="1"/>
    <col min="15" max="15" width="27.140625" style="1" customWidth="1"/>
    <col min="16" max="17" width="55.7109375" style="1" customWidth="1"/>
    <col min="18" max="18" width="20.7109375" style="1" customWidth="1"/>
    <col min="19" max="19" width="22.42578125" style="1" customWidth="1"/>
    <col min="20" max="20" width="24.5703125" style="1" customWidth="1"/>
    <col min="21" max="23" width="8.85546875" style="1"/>
    <col min="24" max="24" width="9.7109375" style="1" customWidth="1"/>
    <col min="25" max="25" width="19.42578125" style="1" hidden="1" customWidth="1"/>
    <col min="26" max="16384" width="8.85546875" style="1"/>
  </cols>
  <sheetData>
    <row r="1" spans="2:25" ht="16.5" thickBot="1"/>
    <row r="2" spans="2:25" ht="29.45" customHeight="1" thickBot="1">
      <c r="B2" s="121" t="s">
        <v>0</v>
      </c>
      <c r="C2" s="121"/>
      <c r="D2" s="121"/>
      <c r="E2" s="121"/>
      <c r="G2" s="122" t="s">
        <v>24</v>
      </c>
      <c r="H2" s="123"/>
      <c r="I2" s="124" t="s">
        <v>6</v>
      </c>
      <c r="J2" s="125"/>
      <c r="N2" s="24"/>
      <c r="O2" s="24"/>
    </row>
    <row r="3" spans="2:25" ht="35.450000000000003" customHeight="1" thickBot="1">
      <c r="B3" s="2" t="s">
        <v>58</v>
      </c>
      <c r="C3" s="2"/>
      <c r="D3" s="2"/>
      <c r="F3" s="3"/>
      <c r="G3" s="3"/>
      <c r="H3" s="3"/>
      <c r="I3" s="3"/>
      <c r="J3" s="3"/>
      <c r="K3" s="3"/>
      <c r="L3" s="3"/>
      <c r="M3" s="4"/>
      <c r="N3" s="4"/>
      <c r="O3" s="4"/>
      <c r="P3" s="4"/>
      <c r="Q3" s="4"/>
      <c r="R3" s="4"/>
      <c r="S3" s="4"/>
      <c r="T3" s="3"/>
    </row>
    <row r="4" spans="2:25" ht="31.15" customHeight="1">
      <c r="B4" s="5"/>
      <c r="C4" s="126" t="s">
        <v>61</v>
      </c>
      <c r="D4" s="127"/>
      <c r="E4" s="128" t="s">
        <v>55</v>
      </c>
      <c r="F4" s="129"/>
      <c r="G4" s="129"/>
      <c r="H4" s="130"/>
      <c r="I4" s="131" t="s">
        <v>37</v>
      </c>
      <c r="J4" s="131"/>
      <c r="K4" s="131"/>
      <c r="L4" s="132"/>
      <c r="M4" s="117" t="s">
        <v>54</v>
      </c>
      <c r="N4" s="118"/>
      <c r="O4" s="118"/>
      <c r="P4" s="118"/>
      <c r="Q4" s="118"/>
      <c r="R4" s="118"/>
      <c r="S4" s="84"/>
      <c r="T4" s="119" t="s">
        <v>40</v>
      </c>
      <c r="X4" s="23"/>
      <c r="Y4" s="21" t="s">
        <v>3</v>
      </c>
    </row>
    <row r="5" spans="2:25" ht="92.25" customHeight="1" thickBot="1">
      <c r="B5" s="16" t="s">
        <v>31</v>
      </c>
      <c r="C5" s="12" t="s">
        <v>30</v>
      </c>
      <c r="D5" s="13" t="s">
        <v>33</v>
      </c>
      <c r="E5" s="12" t="s">
        <v>29</v>
      </c>
      <c r="F5" s="13" t="s">
        <v>32</v>
      </c>
      <c r="G5" s="83" t="s">
        <v>36</v>
      </c>
      <c r="H5" s="78" t="s">
        <v>34</v>
      </c>
      <c r="I5" s="68" t="s">
        <v>29</v>
      </c>
      <c r="J5" s="13" t="s">
        <v>32</v>
      </c>
      <c r="K5" s="83" t="s">
        <v>35</v>
      </c>
      <c r="L5" s="78" t="s">
        <v>34</v>
      </c>
      <c r="M5" s="14" t="s">
        <v>41</v>
      </c>
      <c r="N5" s="15" t="s">
        <v>45</v>
      </c>
      <c r="O5" s="81" t="s">
        <v>59</v>
      </c>
      <c r="P5" s="15" t="s">
        <v>47</v>
      </c>
      <c r="Q5" s="81" t="s">
        <v>46</v>
      </c>
      <c r="R5" s="81" t="s">
        <v>53</v>
      </c>
      <c r="S5" s="91" t="s">
        <v>57</v>
      </c>
      <c r="T5" s="120"/>
      <c r="X5" s="23"/>
      <c r="Y5" s="21" t="s">
        <v>4</v>
      </c>
    </row>
    <row r="6" spans="2:25" ht="61.15" customHeight="1" thickBot="1">
      <c r="B6" s="75" t="s">
        <v>26</v>
      </c>
      <c r="C6" s="29">
        <v>216.35300000000001</v>
      </c>
      <c r="D6" s="29">
        <v>226.91399999999999</v>
      </c>
      <c r="E6" s="27">
        <v>1.151</v>
      </c>
      <c r="F6" s="26">
        <v>0.97799999999999998</v>
      </c>
      <c r="G6" s="30">
        <f>F6-E6</f>
        <v>-0.17300000000000004</v>
      </c>
      <c r="H6" s="71" t="str">
        <f>IF(G6="","",IF(E6&lt;F6,"×","〇"))</f>
        <v>〇</v>
      </c>
      <c r="I6" s="69">
        <f t="shared" ref="I6:J21" si="0">E6/C6*100</f>
        <v>0.53200094290349564</v>
      </c>
      <c r="J6" s="31">
        <f t="shared" si="0"/>
        <v>0.43100029085909197</v>
      </c>
      <c r="K6" s="30">
        <f>J6-I6</f>
        <v>-0.10100065204440367</v>
      </c>
      <c r="L6" s="40" t="str">
        <f t="shared" ref="L6:L21" si="1">IF(K6="","",IF(I6&lt;J6,"×","〇"))</f>
        <v>〇</v>
      </c>
      <c r="M6" s="17"/>
      <c r="N6" s="11"/>
      <c r="O6" s="11"/>
      <c r="P6" s="11"/>
      <c r="Q6" s="11"/>
      <c r="R6" s="92"/>
      <c r="S6" s="89"/>
      <c r="T6" s="19"/>
      <c r="X6" s="22"/>
      <c r="Y6" s="21" t="s">
        <v>5</v>
      </c>
    </row>
    <row r="7" spans="2:25" ht="61.15" customHeight="1" thickBot="1">
      <c r="B7" s="75" t="s">
        <v>25</v>
      </c>
      <c r="C7" s="32">
        <v>226.91399999999999</v>
      </c>
      <c r="D7" s="29">
        <v>216.35300000000001</v>
      </c>
      <c r="E7" s="25">
        <v>0.97799999999999998</v>
      </c>
      <c r="F7" s="26">
        <v>1.151</v>
      </c>
      <c r="G7" s="30">
        <f>F7-E7</f>
        <v>0.17300000000000004</v>
      </c>
      <c r="H7" s="71" t="str">
        <f t="shared" ref="H7:H21" si="2">IF(G7="","",IF(E7&lt;F7,"×","〇"))</f>
        <v>×</v>
      </c>
      <c r="I7" s="69">
        <f t="shared" si="0"/>
        <v>0.43100029085909197</v>
      </c>
      <c r="J7" s="31">
        <f t="shared" si="0"/>
        <v>0.53200094290349564</v>
      </c>
      <c r="K7" s="30">
        <f>J7-I7</f>
        <v>0.10100065204440367</v>
      </c>
      <c r="L7" s="40" t="str">
        <f t="shared" si="1"/>
        <v>×</v>
      </c>
      <c r="M7" s="57" t="s">
        <v>1</v>
      </c>
      <c r="N7" s="60" t="s">
        <v>44</v>
      </c>
      <c r="O7" s="58">
        <v>1000</v>
      </c>
      <c r="P7" s="60" t="s">
        <v>48</v>
      </c>
      <c r="Q7" s="60" t="s">
        <v>49</v>
      </c>
      <c r="R7" s="58" t="s">
        <v>50</v>
      </c>
      <c r="S7" s="85">
        <v>500</v>
      </c>
      <c r="T7" s="39" t="s">
        <v>52</v>
      </c>
      <c r="Y7" s="21" t="s">
        <v>6</v>
      </c>
    </row>
    <row r="8" spans="2:25" ht="63" customHeight="1" thickBot="1">
      <c r="B8" s="76" t="s">
        <v>27</v>
      </c>
      <c r="C8" s="51">
        <v>183.83500000000001</v>
      </c>
      <c r="D8" s="51">
        <v>267.053</v>
      </c>
      <c r="E8" s="52">
        <v>0.97799999999999998</v>
      </c>
      <c r="F8" s="53">
        <v>1.151</v>
      </c>
      <c r="G8" s="54">
        <f>F8-E8</f>
        <v>0.17300000000000004</v>
      </c>
      <c r="H8" s="72" t="str">
        <f t="shared" si="2"/>
        <v>×</v>
      </c>
      <c r="I8" s="70">
        <f t="shared" si="0"/>
        <v>0.53199880327467564</v>
      </c>
      <c r="J8" s="56">
        <f t="shared" si="0"/>
        <v>0.43100058789828238</v>
      </c>
      <c r="K8" s="54">
        <f>J8-I8</f>
        <v>-0.10099821537639325</v>
      </c>
      <c r="L8" s="55" t="str">
        <f t="shared" si="1"/>
        <v>〇</v>
      </c>
      <c r="M8" s="59" t="s">
        <v>2</v>
      </c>
      <c r="N8" s="58" t="s">
        <v>23</v>
      </c>
      <c r="O8" s="58" t="s">
        <v>23</v>
      </c>
      <c r="P8" s="60" t="s">
        <v>42</v>
      </c>
      <c r="Q8" s="58" t="s">
        <v>23</v>
      </c>
      <c r="R8" s="58" t="s">
        <v>23</v>
      </c>
      <c r="S8" s="85" t="s">
        <v>23</v>
      </c>
      <c r="T8" s="39" t="s">
        <v>51</v>
      </c>
      <c r="Y8" s="21" t="s">
        <v>7</v>
      </c>
    </row>
    <row r="9" spans="2:25" ht="63" customHeight="1" thickBot="1">
      <c r="B9" s="77" t="s">
        <v>28</v>
      </c>
      <c r="C9" s="48">
        <v>267.053</v>
      </c>
      <c r="D9" s="48">
        <v>183.834</v>
      </c>
      <c r="E9" s="49">
        <v>1.151</v>
      </c>
      <c r="F9" s="50">
        <v>0.97799999999999998</v>
      </c>
      <c r="G9" s="28">
        <f>F9-E9</f>
        <v>-0.17300000000000004</v>
      </c>
      <c r="H9" s="74" t="str">
        <f t="shared" si="2"/>
        <v>〇</v>
      </c>
      <c r="I9" s="73">
        <f t="shared" si="0"/>
        <v>0.43100058789828238</v>
      </c>
      <c r="J9" s="64">
        <f t="shared" si="0"/>
        <v>0.53200169718332846</v>
      </c>
      <c r="K9" s="28">
        <f>J9-I9</f>
        <v>0.10100110928504608</v>
      </c>
      <c r="L9" s="63" t="str">
        <f t="shared" si="1"/>
        <v>×</v>
      </c>
      <c r="M9" s="61" t="s">
        <v>1</v>
      </c>
      <c r="N9" s="62" t="s">
        <v>22</v>
      </c>
      <c r="O9" s="62" t="s">
        <v>22</v>
      </c>
      <c r="P9" s="65" t="s">
        <v>43</v>
      </c>
      <c r="Q9" s="66" t="s">
        <v>23</v>
      </c>
      <c r="R9" s="58" t="s">
        <v>23</v>
      </c>
      <c r="S9" s="86" t="s">
        <v>23</v>
      </c>
      <c r="T9" s="20" t="s">
        <v>51</v>
      </c>
      <c r="Y9" s="21" t="s">
        <v>8</v>
      </c>
    </row>
    <row r="10" spans="2:25" ht="61.15" customHeight="1" thickBot="1">
      <c r="B10" s="79">
        <v>4</v>
      </c>
      <c r="C10" s="41"/>
      <c r="D10" s="41"/>
      <c r="E10" s="43"/>
      <c r="F10" s="44"/>
      <c r="G10" s="30">
        <f t="shared" ref="G10:G21" si="3">F10-E10</f>
        <v>0</v>
      </c>
      <c r="H10" s="71" t="str">
        <f t="shared" si="2"/>
        <v>〇</v>
      </c>
      <c r="I10" s="69" t="e">
        <f t="shared" si="0"/>
        <v>#DIV/0!</v>
      </c>
      <c r="J10" s="31" t="e">
        <f t="shared" si="0"/>
        <v>#DIV/0!</v>
      </c>
      <c r="K10" s="30" t="e">
        <f t="shared" ref="K10:K21" si="4">J10-I10</f>
        <v>#DIV/0!</v>
      </c>
      <c r="L10" s="40" t="e">
        <f t="shared" si="1"/>
        <v>#DIV/0!</v>
      </c>
      <c r="M10" s="6"/>
      <c r="N10" s="7"/>
      <c r="O10" s="7"/>
      <c r="P10" s="7"/>
      <c r="Q10" s="7"/>
      <c r="R10" s="90"/>
      <c r="S10" s="87"/>
      <c r="T10" s="9"/>
      <c r="Y10" s="21" t="s">
        <v>9</v>
      </c>
    </row>
    <row r="11" spans="2:25" ht="60.6" hidden="1" customHeight="1" thickBot="1">
      <c r="B11" s="79">
        <v>5</v>
      </c>
      <c r="C11" s="41"/>
      <c r="D11" s="41"/>
      <c r="E11" s="43"/>
      <c r="F11" s="44"/>
      <c r="G11" s="30">
        <f t="shared" si="3"/>
        <v>0</v>
      </c>
      <c r="H11" s="71" t="str">
        <f t="shared" si="2"/>
        <v>〇</v>
      </c>
      <c r="I11" s="69" t="e">
        <f t="shared" si="0"/>
        <v>#DIV/0!</v>
      </c>
      <c r="J11" s="31" t="e">
        <f t="shared" si="0"/>
        <v>#DIV/0!</v>
      </c>
      <c r="K11" s="30" t="e">
        <f t="shared" si="4"/>
        <v>#DIV/0!</v>
      </c>
      <c r="L11" s="40" t="e">
        <f t="shared" si="1"/>
        <v>#DIV/0!</v>
      </c>
      <c r="M11" s="6"/>
      <c r="N11" s="7"/>
      <c r="O11" s="7"/>
      <c r="P11" s="7"/>
      <c r="Q11" s="7"/>
      <c r="R11" s="8"/>
      <c r="S11" s="87"/>
      <c r="T11" s="9"/>
      <c r="Y11" s="21" t="s">
        <v>10</v>
      </c>
    </row>
    <row r="12" spans="2:25" ht="60.6" hidden="1" customHeight="1" thickBot="1">
      <c r="B12" s="79">
        <v>6</v>
      </c>
      <c r="C12" s="41"/>
      <c r="D12" s="41"/>
      <c r="E12" s="43"/>
      <c r="F12" s="44"/>
      <c r="G12" s="30">
        <f t="shared" si="3"/>
        <v>0</v>
      </c>
      <c r="H12" s="71" t="str">
        <f t="shared" si="2"/>
        <v>〇</v>
      </c>
      <c r="I12" s="69" t="e">
        <f t="shared" si="0"/>
        <v>#DIV/0!</v>
      </c>
      <c r="J12" s="31" t="e">
        <f t="shared" si="0"/>
        <v>#DIV/0!</v>
      </c>
      <c r="K12" s="30" t="e">
        <f t="shared" si="4"/>
        <v>#DIV/0!</v>
      </c>
      <c r="L12" s="40" t="e">
        <f t="shared" si="1"/>
        <v>#DIV/0!</v>
      </c>
      <c r="M12" s="6"/>
      <c r="N12" s="7"/>
      <c r="O12" s="7"/>
      <c r="P12" s="7"/>
      <c r="Q12" s="7"/>
      <c r="R12" s="8"/>
      <c r="S12" s="87"/>
      <c r="T12" s="9"/>
      <c r="Y12" s="21" t="s">
        <v>11</v>
      </c>
    </row>
    <row r="13" spans="2:25" ht="61.15" hidden="1" customHeight="1" thickBot="1">
      <c r="B13" s="79">
        <v>7</v>
      </c>
      <c r="C13" s="41"/>
      <c r="D13" s="41"/>
      <c r="E13" s="43"/>
      <c r="F13" s="44"/>
      <c r="G13" s="30">
        <f t="shared" si="3"/>
        <v>0</v>
      </c>
      <c r="H13" s="71" t="str">
        <f t="shared" si="2"/>
        <v>〇</v>
      </c>
      <c r="I13" s="69" t="e">
        <f t="shared" si="0"/>
        <v>#DIV/0!</v>
      </c>
      <c r="J13" s="31" t="e">
        <f t="shared" si="0"/>
        <v>#DIV/0!</v>
      </c>
      <c r="K13" s="30" t="e">
        <f t="shared" si="4"/>
        <v>#DIV/0!</v>
      </c>
      <c r="L13" s="40" t="e">
        <f t="shared" si="1"/>
        <v>#DIV/0!</v>
      </c>
      <c r="M13" s="6"/>
      <c r="N13" s="7"/>
      <c r="O13" s="7"/>
      <c r="P13" s="7"/>
      <c r="Q13" s="7"/>
      <c r="R13" s="8"/>
      <c r="S13" s="87"/>
      <c r="T13" s="9"/>
      <c r="Y13" s="21" t="s">
        <v>12</v>
      </c>
    </row>
    <row r="14" spans="2:25" ht="61.15" hidden="1" customHeight="1" thickBot="1">
      <c r="B14" s="79">
        <v>8</v>
      </c>
      <c r="C14" s="41"/>
      <c r="D14" s="41"/>
      <c r="E14" s="43"/>
      <c r="F14" s="44"/>
      <c r="G14" s="30">
        <f t="shared" si="3"/>
        <v>0</v>
      </c>
      <c r="H14" s="71" t="str">
        <f t="shared" si="2"/>
        <v>〇</v>
      </c>
      <c r="I14" s="69" t="e">
        <f t="shared" si="0"/>
        <v>#DIV/0!</v>
      </c>
      <c r="J14" s="31" t="e">
        <f t="shared" si="0"/>
        <v>#DIV/0!</v>
      </c>
      <c r="K14" s="30" t="e">
        <f t="shared" si="4"/>
        <v>#DIV/0!</v>
      </c>
      <c r="L14" s="40" t="e">
        <f t="shared" si="1"/>
        <v>#DIV/0!</v>
      </c>
      <c r="M14" s="6"/>
      <c r="N14" s="7"/>
      <c r="O14" s="7"/>
      <c r="P14" s="7"/>
      <c r="Q14" s="7"/>
      <c r="R14" s="8"/>
      <c r="S14" s="87"/>
      <c r="T14" s="9"/>
      <c r="Y14" s="21" t="s">
        <v>13</v>
      </c>
    </row>
    <row r="15" spans="2:25" ht="63" hidden="1" customHeight="1" thickBot="1">
      <c r="B15" s="79">
        <v>9</v>
      </c>
      <c r="C15" s="41"/>
      <c r="D15" s="41"/>
      <c r="E15" s="43"/>
      <c r="F15" s="44"/>
      <c r="G15" s="30">
        <f t="shared" si="3"/>
        <v>0</v>
      </c>
      <c r="H15" s="71" t="str">
        <f t="shared" si="2"/>
        <v>〇</v>
      </c>
      <c r="I15" s="69" t="e">
        <f t="shared" si="0"/>
        <v>#DIV/0!</v>
      </c>
      <c r="J15" s="31" t="e">
        <f t="shared" si="0"/>
        <v>#DIV/0!</v>
      </c>
      <c r="K15" s="30" t="e">
        <f t="shared" si="4"/>
        <v>#DIV/0!</v>
      </c>
      <c r="L15" s="40" t="e">
        <f t="shared" si="1"/>
        <v>#DIV/0!</v>
      </c>
      <c r="M15" s="6"/>
      <c r="N15" s="7"/>
      <c r="O15" s="7"/>
      <c r="P15" s="7"/>
      <c r="Q15" s="7"/>
      <c r="R15" s="8"/>
      <c r="S15" s="87"/>
      <c r="T15" s="9"/>
      <c r="Y15" s="1" t="s">
        <v>14</v>
      </c>
    </row>
    <row r="16" spans="2:25" ht="61.9" hidden="1" customHeight="1" thickBot="1">
      <c r="B16" s="79">
        <v>10</v>
      </c>
      <c r="C16" s="41"/>
      <c r="D16" s="41"/>
      <c r="E16" s="43"/>
      <c r="F16" s="44"/>
      <c r="G16" s="30">
        <f t="shared" si="3"/>
        <v>0</v>
      </c>
      <c r="H16" s="71" t="str">
        <f t="shared" si="2"/>
        <v>〇</v>
      </c>
      <c r="I16" s="69" t="e">
        <f t="shared" si="0"/>
        <v>#DIV/0!</v>
      </c>
      <c r="J16" s="31" t="e">
        <f t="shared" si="0"/>
        <v>#DIV/0!</v>
      </c>
      <c r="K16" s="30" t="e">
        <f t="shared" si="4"/>
        <v>#DIV/0!</v>
      </c>
      <c r="L16" s="40" t="e">
        <f t="shared" si="1"/>
        <v>#DIV/0!</v>
      </c>
      <c r="M16" s="6"/>
      <c r="N16" s="7"/>
      <c r="O16" s="7"/>
      <c r="P16" s="7"/>
      <c r="Q16" s="7"/>
      <c r="R16" s="8"/>
      <c r="S16" s="87"/>
      <c r="T16" s="9"/>
      <c r="Y16" s="1" t="s">
        <v>15</v>
      </c>
    </row>
    <row r="17" spans="2:25" ht="61.15" hidden="1" customHeight="1" thickBot="1">
      <c r="B17" s="79">
        <v>11</v>
      </c>
      <c r="C17" s="41"/>
      <c r="D17" s="41"/>
      <c r="E17" s="43"/>
      <c r="F17" s="44"/>
      <c r="G17" s="30">
        <f t="shared" si="3"/>
        <v>0</v>
      </c>
      <c r="H17" s="71" t="str">
        <f t="shared" si="2"/>
        <v>〇</v>
      </c>
      <c r="I17" s="69" t="e">
        <f t="shared" si="0"/>
        <v>#DIV/0!</v>
      </c>
      <c r="J17" s="31" t="e">
        <f t="shared" si="0"/>
        <v>#DIV/0!</v>
      </c>
      <c r="K17" s="30" t="e">
        <f t="shared" si="4"/>
        <v>#DIV/0!</v>
      </c>
      <c r="L17" s="40" t="e">
        <f t="shared" si="1"/>
        <v>#DIV/0!</v>
      </c>
      <c r="M17" s="6"/>
      <c r="N17" s="7"/>
      <c r="O17" s="7"/>
      <c r="P17" s="7"/>
      <c r="Q17" s="7"/>
      <c r="R17" s="8"/>
      <c r="S17" s="87"/>
      <c r="T17" s="9"/>
      <c r="Y17" s="1" t="s">
        <v>16</v>
      </c>
    </row>
    <row r="18" spans="2:25" ht="61.9" hidden="1" customHeight="1" thickBot="1">
      <c r="B18" s="79">
        <v>12</v>
      </c>
      <c r="C18" s="41"/>
      <c r="D18" s="41"/>
      <c r="E18" s="43"/>
      <c r="F18" s="44"/>
      <c r="G18" s="30">
        <f t="shared" si="3"/>
        <v>0</v>
      </c>
      <c r="H18" s="71" t="str">
        <f t="shared" si="2"/>
        <v>〇</v>
      </c>
      <c r="I18" s="69" t="e">
        <f t="shared" si="0"/>
        <v>#DIV/0!</v>
      </c>
      <c r="J18" s="31" t="e">
        <f t="shared" si="0"/>
        <v>#DIV/0!</v>
      </c>
      <c r="K18" s="30" t="e">
        <f t="shared" si="4"/>
        <v>#DIV/0!</v>
      </c>
      <c r="L18" s="40" t="e">
        <f t="shared" si="1"/>
        <v>#DIV/0!</v>
      </c>
      <c r="M18" s="6"/>
      <c r="N18" s="7"/>
      <c r="O18" s="7"/>
      <c r="P18" s="7"/>
      <c r="Q18" s="7"/>
      <c r="R18" s="8"/>
      <c r="S18" s="87"/>
      <c r="T18" s="9"/>
      <c r="Y18" s="1" t="s">
        <v>17</v>
      </c>
    </row>
    <row r="19" spans="2:25" ht="63" hidden="1" customHeight="1" thickBot="1">
      <c r="B19" s="79">
        <v>1</v>
      </c>
      <c r="C19" s="41"/>
      <c r="D19" s="41"/>
      <c r="E19" s="43"/>
      <c r="F19" s="44"/>
      <c r="G19" s="30">
        <f t="shared" si="3"/>
        <v>0</v>
      </c>
      <c r="H19" s="71" t="str">
        <f t="shared" si="2"/>
        <v>〇</v>
      </c>
      <c r="I19" s="69" t="e">
        <f t="shared" si="0"/>
        <v>#DIV/0!</v>
      </c>
      <c r="J19" s="31" t="e">
        <f t="shared" si="0"/>
        <v>#DIV/0!</v>
      </c>
      <c r="K19" s="30" t="e">
        <f t="shared" si="4"/>
        <v>#DIV/0!</v>
      </c>
      <c r="L19" s="40" t="e">
        <f t="shared" si="1"/>
        <v>#DIV/0!</v>
      </c>
      <c r="M19" s="6"/>
      <c r="N19" s="7"/>
      <c r="O19" s="7"/>
      <c r="P19" s="7"/>
      <c r="Q19" s="7"/>
      <c r="R19" s="8"/>
      <c r="S19" s="87"/>
      <c r="T19" s="9"/>
      <c r="Y19" s="1" t="s">
        <v>18</v>
      </c>
    </row>
    <row r="20" spans="2:25" ht="61.15" hidden="1" customHeight="1" thickBot="1">
      <c r="B20" s="79">
        <v>2</v>
      </c>
      <c r="C20" s="41"/>
      <c r="D20" s="41"/>
      <c r="E20" s="43"/>
      <c r="F20" s="44"/>
      <c r="G20" s="30">
        <f t="shared" si="3"/>
        <v>0</v>
      </c>
      <c r="H20" s="71" t="str">
        <f t="shared" si="2"/>
        <v>〇</v>
      </c>
      <c r="I20" s="69" t="e">
        <f t="shared" si="0"/>
        <v>#DIV/0!</v>
      </c>
      <c r="J20" s="31" t="e">
        <f t="shared" si="0"/>
        <v>#DIV/0!</v>
      </c>
      <c r="K20" s="30" t="e">
        <f t="shared" si="4"/>
        <v>#DIV/0!</v>
      </c>
      <c r="L20" s="40" t="e">
        <f t="shared" si="1"/>
        <v>#DIV/0!</v>
      </c>
      <c r="M20" s="6"/>
      <c r="N20" s="7"/>
      <c r="O20" s="7"/>
      <c r="P20" s="7"/>
      <c r="Q20" s="7"/>
      <c r="R20" s="8"/>
      <c r="S20" s="87"/>
      <c r="T20" s="9"/>
      <c r="Y20" s="1" t="s">
        <v>19</v>
      </c>
    </row>
    <row r="21" spans="2:25" ht="61.9" customHeight="1" thickBot="1">
      <c r="B21" s="80">
        <v>3</v>
      </c>
      <c r="C21" s="42"/>
      <c r="D21" s="42"/>
      <c r="E21" s="45"/>
      <c r="F21" s="46"/>
      <c r="G21" s="54">
        <f t="shared" si="3"/>
        <v>0</v>
      </c>
      <c r="H21" s="72" t="str">
        <f t="shared" si="2"/>
        <v>〇</v>
      </c>
      <c r="I21" s="69" t="e">
        <f t="shared" si="0"/>
        <v>#DIV/0!</v>
      </c>
      <c r="J21" s="31" t="e">
        <f t="shared" si="0"/>
        <v>#DIV/0!</v>
      </c>
      <c r="K21" s="30" t="e">
        <f t="shared" si="4"/>
        <v>#DIV/0!</v>
      </c>
      <c r="L21" s="40" t="e">
        <f t="shared" si="1"/>
        <v>#DIV/0!</v>
      </c>
      <c r="M21" s="34"/>
      <c r="N21" s="35"/>
      <c r="O21" s="35"/>
      <c r="P21" s="35"/>
      <c r="Q21" s="35"/>
      <c r="R21" s="36"/>
      <c r="S21" s="88"/>
      <c r="T21" s="37"/>
      <c r="Y21" s="1" t="s">
        <v>20</v>
      </c>
    </row>
    <row r="22" spans="2:25">
      <c r="E22" s="47"/>
      <c r="F22" s="47"/>
      <c r="G22" s="33"/>
      <c r="H22" s="33"/>
      <c r="I22" s="33"/>
      <c r="J22" s="33"/>
      <c r="K22" s="33"/>
      <c r="L22" s="33"/>
      <c r="M22" s="10"/>
      <c r="N22" s="10"/>
      <c r="O22" s="10"/>
      <c r="P22" s="10"/>
      <c r="Q22" s="10"/>
      <c r="R22" s="10"/>
      <c r="S22" s="10"/>
      <c r="T22" s="10"/>
      <c r="Y22" s="1" t="s">
        <v>21</v>
      </c>
    </row>
    <row r="23" spans="2:25">
      <c r="E23" s="10"/>
      <c r="F23" s="10"/>
      <c r="G23" s="10"/>
      <c r="H23" s="10"/>
      <c r="I23" s="10"/>
      <c r="J23" s="10"/>
      <c r="K23" s="10"/>
      <c r="L23" s="10"/>
      <c r="M23" s="10"/>
      <c r="N23" s="10"/>
      <c r="O23" s="10"/>
      <c r="P23" s="10"/>
      <c r="Q23" s="10"/>
      <c r="R23" s="10"/>
      <c r="S23" s="10"/>
      <c r="T23" s="10"/>
    </row>
    <row r="24" spans="2:25">
      <c r="E24" s="10"/>
      <c r="F24" s="10"/>
      <c r="G24" s="10"/>
      <c r="H24" s="10"/>
      <c r="I24" s="10"/>
      <c r="J24" s="10"/>
      <c r="K24" s="10"/>
      <c r="L24" s="10"/>
      <c r="M24" s="10"/>
      <c r="N24" s="10"/>
      <c r="O24" s="10"/>
      <c r="P24" s="10"/>
      <c r="Q24" s="10"/>
      <c r="R24" s="10"/>
      <c r="S24" s="10"/>
      <c r="T24" s="10"/>
    </row>
  </sheetData>
  <mergeCells count="8">
    <mergeCell ref="M4:R4"/>
    <mergeCell ref="T4:T5"/>
    <mergeCell ref="B2:E2"/>
    <mergeCell ref="G2:H2"/>
    <mergeCell ref="I2:J2"/>
    <mergeCell ref="C4:D4"/>
    <mergeCell ref="E4:H4"/>
    <mergeCell ref="I4:L4"/>
  </mergeCells>
  <phoneticPr fontId="2"/>
  <dataValidations count="1">
    <dataValidation type="list" allowBlank="1" showInputMessage="1" showErrorMessage="1" sqref="I2:J2" xr:uid="{00000000-0002-0000-0200-000000000000}">
      <formula1>$Y$4:$Y$22</formula1>
    </dataValidation>
  </dataValidations>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C000"/>
    <pageSetUpPr fitToPage="1"/>
  </sheetPr>
  <dimension ref="B1:X24"/>
  <sheetViews>
    <sheetView zoomScale="70" zoomScaleNormal="70" workbookViewId="0">
      <selection activeCell="E21" sqref="E21"/>
    </sheetView>
  </sheetViews>
  <sheetFormatPr defaultColWidth="8.85546875" defaultRowHeight="15.75"/>
  <cols>
    <col min="1" max="1" width="2.140625" style="1" customWidth="1"/>
    <col min="2" max="2" width="8.85546875" style="1" customWidth="1"/>
    <col min="3" max="3" width="12.42578125" style="1" customWidth="1"/>
    <col min="4" max="4" width="13" style="1" customWidth="1"/>
    <col min="5" max="12" width="10.7109375" style="1" customWidth="1"/>
    <col min="13" max="13" width="20" style="1" customWidth="1"/>
    <col min="14" max="14" width="21.7109375" style="1" customWidth="1"/>
    <col min="15" max="15" width="27.140625" style="1" customWidth="1"/>
    <col min="16" max="17" width="55.7109375" style="1" customWidth="1"/>
    <col min="18" max="18" width="20.7109375" style="1" customWidth="1"/>
    <col min="19" max="19" width="24.5703125" style="1" customWidth="1"/>
    <col min="20" max="22" width="8.85546875" style="1"/>
    <col min="23" max="23" width="9.7109375" style="1" customWidth="1"/>
    <col min="24" max="24" width="19.42578125" style="1" hidden="1" customWidth="1"/>
    <col min="25" max="16384" width="8.85546875" style="1"/>
  </cols>
  <sheetData>
    <row r="1" spans="2:24" ht="16.5" thickBot="1"/>
    <row r="2" spans="2:24" ht="29.45" customHeight="1" thickBot="1">
      <c r="B2" s="121" t="s">
        <v>0</v>
      </c>
      <c r="C2" s="121"/>
      <c r="D2" s="121"/>
      <c r="E2" s="121"/>
      <c r="G2" s="122" t="s">
        <v>24</v>
      </c>
      <c r="H2" s="123"/>
      <c r="I2" s="124" t="s">
        <v>6</v>
      </c>
      <c r="J2" s="125"/>
      <c r="N2" s="24"/>
      <c r="O2" s="24"/>
    </row>
    <row r="3" spans="2:24" ht="35.450000000000003" customHeight="1" thickBot="1">
      <c r="B3" s="2" t="s">
        <v>39</v>
      </c>
      <c r="C3" s="2"/>
      <c r="D3" s="2"/>
      <c r="F3" s="3"/>
      <c r="G3" s="3"/>
      <c r="H3" s="3"/>
      <c r="I3" s="3"/>
      <c r="J3" s="3"/>
      <c r="K3" s="3"/>
      <c r="L3" s="3"/>
      <c r="M3" s="4"/>
      <c r="N3" s="4"/>
      <c r="O3" s="4"/>
      <c r="P3" s="4"/>
      <c r="Q3" s="4"/>
      <c r="R3" s="4"/>
      <c r="S3" s="3"/>
    </row>
    <row r="4" spans="2:24" ht="31.15" customHeight="1">
      <c r="B4" s="5"/>
      <c r="C4" s="126" t="s">
        <v>38</v>
      </c>
      <c r="D4" s="127"/>
      <c r="E4" s="128" t="s">
        <v>56</v>
      </c>
      <c r="F4" s="129"/>
      <c r="G4" s="129"/>
      <c r="H4" s="130"/>
      <c r="I4" s="131" t="s">
        <v>37</v>
      </c>
      <c r="J4" s="131"/>
      <c r="K4" s="131"/>
      <c r="L4" s="132"/>
      <c r="M4" s="117" t="s">
        <v>54</v>
      </c>
      <c r="N4" s="118"/>
      <c r="O4" s="118"/>
      <c r="P4" s="118"/>
      <c r="Q4" s="118"/>
      <c r="R4" s="118"/>
      <c r="S4" s="119" t="s">
        <v>40</v>
      </c>
      <c r="W4" s="23"/>
      <c r="X4" s="21" t="s">
        <v>3</v>
      </c>
    </row>
    <row r="5" spans="2:24" ht="61.9" customHeight="1" thickBot="1">
      <c r="B5" s="16" t="s">
        <v>31</v>
      </c>
      <c r="C5" s="12" t="s">
        <v>30</v>
      </c>
      <c r="D5" s="13" t="s">
        <v>33</v>
      </c>
      <c r="E5" s="12" t="s">
        <v>29</v>
      </c>
      <c r="F5" s="13" t="s">
        <v>32</v>
      </c>
      <c r="G5" s="83" t="s">
        <v>36</v>
      </c>
      <c r="H5" s="78" t="s">
        <v>34</v>
      </c>
      <c r="I5" s="68" t="s">
        <v>29</v>
      </c>
      <c r="J5" s="13" t="s">
        <v>32</v>
      </c>
      <c r="K5" s="83" t="s">
        <v>35</v>
      </c>
      <c r="L5" s="78" t="s">
        <v>34</v>
      </c>
      <c r="M5" s="14" t="s">
        <v>41</v>
      </c>
      <c r="N5" s="15" t="s">
        <v>45</v>
      </c>
      <c r="O5" s="81" t="s">
        <v>60</v>
      </c>
      <c r="P5" s="15" t="s">
        <v>47</v>
      </c>
      <c r="Q5" s="81" t="s">
        <v>46</v>
      </c>
      <c r="R5" s="82" t="s">
        <v>53</v>
      </c>
      <c r="S5" s="133"/>
      <c r="W5" s="23"/>
      <c r="X5" s="21" t="s">
        <v>4</v>
      </c>
    </row>
    <row r="6" spans="2:24" ht="61.15" customHeight="1" thickBot="1">
      <c r="B6" s="75" t="s">
        <v>26</v>
      </c>
      <c r="C6" s="29">
        <v>216.35300000000001</v>
      </c>
      <c r="D6" s="29">
        <v>226.91399999999999</v>
      </c>
      <c r="E6" s="27">
        <v>1.151</v>
      </c>
      <c r="F6" s="26">
        <v>0.97799999999999998</v>
      </c>
      <c r="G6" s="30">
        <f>F6-E6</f>
        <v>-0.17300000000000004</v>
      </c>
      <c r="H6" s="71" t="str">
        <f>IF(G6="","",IF(E6&lt;F6,"×","〇"))</f>
        <v>〇</v>
      </c>
      <c r="I6" s="69">
        <f t="shared" ref="I6:J9" si="0">E6/C6*100</f>
        <v>0.53200094290349564</v>
      </c>
      <c r="J6" s="31">
        <f t="shared" si="0"/>
        <v>0.43100029085909197</v>
      </c>
      <c r="K6" s="30">
        <f>J6-I6</f>
        <v>-0.10100065204440367</v>
      </c>
      <c r="L6" s="40" t="str">
        <f t="shared" ref="L6:L9" si="1">IF(K6="","",IF(I6&lt;J6,"×","〇"))</f>
        <v>〇</v>
      </c>
      <c r="M6" s="17"/>
      <c r="N6" s="11"/>
      <c r="O6" s="11"/>
      <c r="P6" s="11"/>
      <c r="Q6" s="11"/>
      <c r="R6" s="18"/>
      <c r="S6" s="19"/>
      <c r="W6" s="22"/>
      <c r="X6" s="21" t="s">
        <v>5</v>
      </c>
    </row>
    <row r="7" spans="2:24" ht="61.15" customHeight="1" thickBot="1">
      <c r="B7" s="75" t="s">
        <v>25</v>
      </c>
      <c r="C7" s="32">
        <v>226.91399999999999</v>
      </c>
      <c r="D7" s="29">
        <v>216.35300000000001</v>
      </c>
      <c r="E7" s="25">
        <v>0.97799999999999998</v>
      </c>
      <c r="F7" s="26">
        <v>1.151</v>
      </c>
      <c r="G7" s="30">
        <f>F7-E7</f>
        <v>0.17300000000000004</v>
      </c>
      <c r="H7" s="71" t="str">
        <f t="shared" ref="H7:H21" si="2">IF(G7="","",IF(E7&lt;F7,"×","〇"))</f>
        <v>×</v>
      </c>
      <c r="I7" s="69">
        <f t="shared" si="0"/>
        <v>0.43100029085909197</v>
      </c>
      <c r="J7" s="31">
        <f t="shared" si="0"/>
        <v>0.53200094290349564</v>
      </c>
      <c r="K7" s="30">
        <f>J7-I7</f>
        <v>0.10100065204440367</v>
      </c>
      <c r="L7" s="40" t="str">
        <f t="shared" si="1"/>
        <v>×</v>
      </c>
      <c r="M7" s="57" t="s">
        <v>1</v>
      </c>
      <c r="N7" s="60" t="s">
        <v>44</v>
      </c>
      <c r="O7" s="58">
        <v>1000</v>
      </c>
      <c r="P7" s="60" t="s">
        <v>48</v>
      </c>
      <c r="Q7" s="60" t="s">
        <v>49</v>
      </c>
      <c r="R7" s="38" t="s">
        <v>50</v>
      </c>
      <c r="S7" s="39" t="s">
        <v>52</v>
      </c>
      <c r="X7" s="21" t="s">
        <v>6</v>
      </c>
    </row>
    <row r="8" spans="2:24" ht="63" customHeight="1" thickBot="1">
      <c r="B8" s="76" t="s">
        <v>27</v>
      </c>
      <c r="C8" s="51">
        <v>183.83500000000001</v>
      </c>
      <c r="D8" s="51">
        <v>267.053</v>
      </c>
      <c r="E8" s="52">
        <v>0.97799999999999998</v>
      </c>
      <c r="F8" s="53">
        <v>1.151</v>
      </c>
      <c r="G8" s="54">
        <f>F8-E8</f>
        <v>0.17300000000000004</v>
      </c>
      <c r="H8" s="72" t="str">
        <f t="shared" si="2"/>
        <v>×</v>
      </c>
      <c r="I8" s="70">
        <f t="shared" si="0"/>
        <v>0.53199880327467564</v>
      </c>
      <c r="J8" s="56">
        <f t="shared" si="0"/>
        <v>0.43100058789828238</v>
      </c>
      <c r="K8" s="54">
        <f>J8-I8</f>
        <v>-0.10099821537639325</v>
      </c>
      <c r="L8" s="55" t="str">
        <f t="shared" si="1"/>
        <v>〇</v>
      </c>
      <c r="M8" s="59" t="s">
        <v>2</v>
      </c>
      <c r="N8" s="58" t="s">
        <v>23</v>
      </c>
      <c r="O8" s="58" t="s">
        <v>23</v>
      </c>
      <c r="P8" s="60" t="s">
        <v>42</v>
      </c>
      <c r="Q8" s="58" t="s">
        <v>23</v>
      </c>
      <c r="R8" s="38" t="s">
        <v>23</v>
      </c>
      <c r="S8" s="39" t="s">
        <v>51</v>
      </c>
      <c r="X8" s="21" t="s">
        <v>7</v>
      </c>
    </row>
    <row r="9" spans="2:24" ht="63" customHeight="1" thickBot="1">
      <c r="B9" s="77" t="s">
        <v>28</v>
      </c>
      <c r="C9" s="48">
        <v>267.053</v>
      </c>
      <c r="D9" s="48">
        <v>183.834</v>
      </c>
      <c r="E9" s="49">
        <v>1.151</v>
      </c>
      <c r="F9" s="50">
        <v>0.97799999999999998</v>
      </c>
      <c r="G9" s="28">
        <f>F9-E9</f>
        <v>-0.17300000000000004</v>
      </c>
      <c r="H9" s="74" t="str">
        <f t="shared" si="2"/>
        <v>〇</v>
      </c>
      <c r="I9" s="73">
        <f t="shared" si="0"/>
        <v>0.43100058789828238</v>
      </c>
      <c r="J9" s="64">
        <f t="shared" si="0"/>
        <v>0.53200169718332846</v>
      </c>
      <c r="K9" s="28">
        <f>J9-I9</f>
        <v>0.10100110928504608</v>
      </c>
      <c r="L9" s="63" t="str">
        <f t="shared" si="1"/>
        <v>×</v>
      </c>
      <c r="M9" s="61" t="s">
        <v>1</v>
      </c>
      <c r="N9" s="62" t="s">
        <v>22</v>
      </c>
      <c r="O9" s="62" t="s">
        <v>22</v>
      </c>
      <c r="P9" s="65" t="s">
        <v>43</v>
      </c>
      <c r="Q9" s="66" t="s">
        <v>23</v>
      </c>
      <c r="R9" s="67" t="s">
        <v>23</v>
      </c>
      <c r="S9" s="20" t="s">
        <v>51</v>
      </c>
      <c r="X9" s="21" t="s">
        <v>8</v>
      </c>
    </row>
    <row r="10" spans="2:24" ht="61.15" customHeight="1" thickBot="1">
      <c r="B10" s="79">
        <v>4</v>
      </c>
      <c r="C10" s="41"/>
      <c r="D10" s="41"/>
      <c r="E10" s="43"/>
      <c r="F10" s="44"/>
      <c r="G10" s="30">
        <f t="shared" ref="G10:G21" si="3">F10-E10</f>
        <v>0</v>
      </c>
      <c r="H10" s="71" t="str">
        <f t="shared" si="2"/>
        <v>〇</v>
      </c>
      <c r="I10" s="69" t="e">
        <f t="shared" ref="I10:I21" si="4">E10/C10*100</f>
        <v>#DIV/0!</v>
      </c>
      <c r="J10" s="31" t="e">
        <f t="shared" ref="J10:J21" si="5">F10/D10*100</f>
        <v>#DIV/0!</v>
      </c>
      <c r="K10" s="30" t="e">
        <f t="shared" ref="K10:K21" si="6">J10-I10</f>
        <v>#DIV/0!</v>
      </c>
      <c r="L10" s="40" t="e">
        <f t="shared" ref="L10:L21" si="7">IF(K10="","",IF(I10&lt;J10,"×","〇"))</f>
        <v>#DIV/0!</v>
      </c>
      <c r="M10" s="6"/>
      <c r="N10" s="7"/>
      <c r="O10" s="7"/>
      <c r="P10" s="7"/>
      <c r="Q10" s="7"/>
      <c r="R10" s="8"/>
      <c r="S10" s="9"/>
      <c r="X10" s="21" t="s">
        <v>9</v>
      </c>
    </row>
    <row r="11" spans="2:24" ht="60.6" hidden="1" customHeight="1" thickBot="1">
      <c r="B11" s="79">
        <v>5</v>
      </c>
      <c r="C11" s="41"/>
      <c r="D11" s="41"/>
      <c r="E11" s="43"/>
      <c r="F11" s="44"/>
      <c r="G11" s="30">
        <f t="shared" si="3"/>
        <v>0</v>
      </c>
      <c r="H11" s="71" t="str">
        <f t="shared" si="2"/>
        <v>〇</v>
      </c>
      <c r="I11" s="69" t="e">
        <f t="shared" si="4"/>
        <v>#DIV/0!</v>
      </c>
      <c r="J11" s="31" t="e">
        <f t="shared" si="5"/>
        <v>#DIV/0!</v>
      </c>
      <c r="K11" s="30" t="e">
        <f t="shared" si="6"/>
        <v>#DIV/0!</v>
      </c>
      <c r="L11" s="40" t="e">
        <f t="shared" si="7"/>
        <v>#DIV/0!</v>
      </c>
      <c r="M11" s="6"/>
      <c r="N11" s="7"/>
      <c r="O11" s="7"/>
      <c r="P11" s="7"/>
      <c r="Q11" s="7"/>
      <c r="R11" s="8"/>
      <c r="S11" s="9"/>
      <c r="X11" s="21" t="s">
        <v>10</v>
      </c>
    </row>
    <row r="12" spans="2:24" ht="60.6" hidden="1" customHeight="1" thickBot="1">
      <c r="B12" s="79">
        <v>6</v>
      </c>
      <c r="C12" s="41"/>
      <c r="D12" s="41"/>
      <c r="E12" s="43"/>
      <c r="F12" s="44"/>
      <c r="G12" s="30">
        <f t="shared" si="3"/>
        <v>0</v>
      </c>
      <c r="H12" s="71" t="str">
        <f t="shared" si="2"/>
        <v>〇</v>
      </c>
      <c r="I12" s="69" t="e">
        <f t="shared" si="4"/>
        <v>#DIV/0!</v>
      </c>
      <c r="J12" s="31" t="e">
        <f t="shared" si="5"/>
        <v>#DIV/0!</v>
      </c>
      <c r="K12" s="30" t="e">
        <f t="shared" si="6"/>
        <v>#DIV/0!</v>
      </c>
      <c r="L12" s="40" t="e">
        <f t="shared" si="7"/>
        <v>#DIV/0!</v>
      </c>
      <c r="M12" s="6"/>
      <c r="N12" s="7"/>
      <c r="O12" s="7"/>
      <c r="P12" s="7"/>
      <c r="Q12" s="7"/>
      <c r="R12" s="8"/>
      <c r="S12" s="9"/>
      <c r="X12" s="21" t="s">
        <v>11</v>
      </c>
    </row>
    <row r="13" spans="2:24" ht="61.15" hidden="1" customHeight="1" thickBot="1">
      <c r="B13" s="79">
        <v>7</v>
      </c>
      <c r="C13" s="41"/>
      <c r="D13" s="41"/>
      <c r="E13" s="43"/>
      <c r="F13" s="44"/>
      <c r="G13" s="30">
        <f t="shared" si="3"/>
        <v>0</v>
      </c>
      <c r="H13" s="71" t="str">
        <f t="shared" si="2"/>
        <v>〇</v>
      </c>
      <c r="I13" s="69" t="e">
        <f t="shared" si="4"/>
        <v>#DIV/0!</v>
      </c>
      <c r="J13" s="31" t="e">
        <f t="shared" si="5"/>
        <v>#DIV/0!</v>
      </c>
      <c r="K13" s="30" t="e">
        <f t="shared" si="6"/>
        <v>#DIV/0!</v>
      </c>
      <c r="L13" s="40" t="e">
        <f t="shared" si="7"/>
        <v>#DIV/0!</v>
      </c>
      <c r="M13" s="6"/>
      <c r="N13" s="7"/>
      <c r="O13" s="7"/>
      <c r="P13" s="7"/>
      <c r="Q13" s="7"/>
      <c r="R13" s="8"/>
      <c r="S13" s="9"/>
      <c r="X13" s="21" t="s">
        <v>12</v>
      </c>
    </row>
    <row r="14" spans="2:24" ht="61.15" hidden="1" customHeight="1" thickBot="1">
      <c r="B14" s="79">
        <v>8</v>
      </c>
      <c r="C14" s="41"/>
      <c r="D14" s="41"/>
      <c r="E14" s="43"/>
      <c r="F14" s="44"/>
      <c r="G14" s="30">
        <f t="shared" si="3"/>
        <v>0</v>
      </c>
      <c r="H14" s="71" t="str">
        <f t="shared" si="2"/>
        <v>〇</v>
      </c>
      <c r="I14" s="69" t="e">
        <f t="shared" si="4"/>
        <v>#DIV/0!</v>
      </c>
      <c r="J14" s="31" t="e">
        <f t="shared" si="5"/>
        <v>#DIV/0!</v>
      </c>
      <c r="K14" s="30" t="e">
        <f t="shared" si="6"/>
        <v>#DIV/0!</v>
      </c>
      <c r="L14" s="40" t="e">
        <f t="shared" si="7"/>
        <v>#DIV/0!</v>
      </c>
      <c r="M14" s="6"/>
      <c r="N14" s="7"/>
      <c r="O14" s="7"/>
      <c r="P14" s="7"/>
      <c r="Q14" s="7"/>
      <c r="R14" s="8"/>
      <c r="S14" s="9"/>
      <c r="X14" s="21" t="s">
        <v>13</v>
      </c>
    </row>
    <row r="15" spans="2:24" ht="63" hidden="1" customHeight="1" thickBot="1">
      <c r="B15" s="79">
        <v>9</v>
      </c>
      <c r="C15" s="41"/>
      <c r="D15" s="41"/>
      <c r="E15" s="43"/>
      <c r="F15" s="44"/>
      <c r="G15" s="30">
        <f t="shared" si="3"/>
        <v>0</v>
      </c>
      <c r="H15" s="71" t="str">
        <f t="shared" si="2"/>
        <v>〇</v>
      </c>
      <c r="I15" s="69" t="e">
        <f t="shared" si="4"/>
        <v>#DIV/0!</v>
      </c>
      <c r="J15" s="31" t="e">
        <f t="shared" si="5"/>
        <v>#DIV/0!</v>
      </c>
      <c r="K15" s="30" t="e">
        <f t="shared" si="6"/>
        <v>#DIV/0!</v>
      </c>
      <c r="L15" s="40" t="e">
        <f t="shared" si="7"/>
        <v>#DIV/0!</v>
      </c>
      <c r="M15" s="6"/>
      <c r="N15" s="7"/>
      <c r="O15" s="7"/>
      <c r="P15" s="7"/>
      <c r="Q15" s="7"/>
      <c r="R15" s="8"/>
      <c r="S15" s="9"/>
      <c r="X15" s="1" t="s">
        <v>14</v>
      </c>
    </row>
    <row r="16" spans="2:24" ht="61.9" hidden="1" customHeight="1" thickBot="1">
      <c r="B16" s="79">
        <v>10</v>
      </c>
      <c r="C16" s="41"/>
      <c r="D16" s="41"/>
      <c r="E16" s="43"/>
      <c r="F16" s="44"/>
      <c r="G16" s="30">
        <f t="shared" si="3"/>
        <v>0</v>
      </c>
      <c r="H16" s="71" t="str">
        <f t="shared" si="2"/>
        <v>〇</v>
      </c>
      <c r="I16" s="69" t="e">
        <f t="shared" si="4"/>
        <v>#DIV/0!</v>
      </c>
      <c r="J16" s="31" t="e">
        <f t="shared" si="5"/>
        <v>#DIV/0!</v>
      </c>
      <c r="K16" s="30" t="e">
        <f t="shared" si="6"/>
        <v>#DIV/0!</v>
      </c>
      <c r="L16" s="40" t="e">
        <f t="shared" si="7"/>
        <v>#DIV/0!</v>
      </c>
      <c r="M16" s="6"/>
      <c r="N16" s="7"/>
      <c r="O16" s="7"/>
      <c r="P16" s="7"/>
      <c r="Q16" s="7"/>
      <c r="R16" s="8"/>
      <c r="S16" s="9"/>
      <c r="X16" s="1" t="s">
        <v>15</v>
      </c>
    </row>
    <row r="17" spans="2:24" ht="61.15" hidden="1" customHeight="1" thickBot="1">
      <c r="B17" s="79">
        <v>11</v>
      </c>
      <c r="C17" s="41"/>
      <c r="D17" s="41"/>
      <c r="E17" s="43"/>
      <c r="F17" s="44"/>
      <c r="G17" s="30">
        <f t="shared" si="3"/>
        <v>0</v>
      </c>
      <c r="H17" s="71" t="str">
        <f t="shared" si="2"/>
        <v>〇</v>
      </c>
      <c r="I17" s="69" t="e">
        <f t="shared" si="4"/>
        <v>#DIV/0!</v>
      </c>
      <c r="J17" s="31" t="e">
        <f t="shared" si="5"/>
        <v>#DIV/0!</v>
      </c>
      <c r="K17" s="30" t="e">
        <f t="shared" si="6"/>
        <v>#DIV/0!</v>
      </c>
      <c r="L17" s="40" t="e">
        <f t="shared" si="7"/>
        <v>#DIV/0!</v>
      </c>
      <c r="M17" s="6"/>
      <c r="N17" s="7"/>
      <c r="O17" s="7"/>
      <c r="P17" s="7"/>
      <c r="Q17" s="7"/>
      <c r="R17" s="8"/>
      <c r="S17" s="9"/>
      <c r="X17" s="1" t="s">
        <v>16</v>
      </c>
    </row>
    <row r="18" spans="2:24" ht="61.9" hidden="1" customHeight="1" thickBot="1">
      <c r="B18" s="79">
        <v>12</v>
      </c>
      <c r="C18" s="41"/>
      <c r="D18" s="41"/>
      <c r="E18" s="43"/>
      <c r="F18" s="44"/>
      <c r="G18" s="30">
        <f t="shared" si="3"/>
        <v>0</v>
      </c>
      <c r="H18" s="71" t="str">
        <f t="shared" si="2"/>
        <v>〇</v>
      </c>
      <c r="I18" s="69" t="e">
        <f t="shared" si="4"/>
        <v>#DIV/0!</v>
      </c>
      <c r="J18" s="31" t="e">
        <f t="shared" si="5"/>
        <v>#DIV/0!</v>
      </c>
      <c r="K18" s="30" t="e">
        <f t="shared" si="6"/>
        <v>#DIV/0!</v>
      </c>
      <c r="L18" s="40" t="e">
        <f t="shared" si="7"/>
        <v>#DIV/0!</v>
      </c>
      <c r="M18" s="6"/>
      <c r="N18" s="7"/>
      <c r="O18" s="7"/>
      <c r="P18" s="7"/>
      <c r="Q18" s="7"/>
      <c r="R18" s="8"/>
      <c r="S18" s="9"/>
      <c r="X18" s="1" t="s">
        <v>17</v>
      </c>
    </row>
    <row r="19" spans="2:24" ht="63" hidden="1" customHeight="1" thickBot="1">
      <c r="B19" s="79">
        <v>1</v>
      </c>
      <c r="C19" s="41"/>
      <c r="D19" s="41"/>
      <c r="E19" s="43"/>
      <c r="F19" s="44"/>
      <c r="G19" s="30">
        <f t="shared" si="3"/>
        <v>0</v>
      </c>
      <c r="H19" s="71" t="str">
        <f t="shared" si="2"/>
        <v>〇</v>
      </c>
      <c r="I19" s="69" t="e">
        <f t="shared" si="4"/>
        <v>#DIV/0!</v>
      </c>
      <c r="J19" s="31" t="e">
        <f t="shared" si="5"/>
        <v>#DIV/0!</v>
      </c>
      <c r="K19" s="30" t="e">
        <f t="shared" si="6"/>
        <v>#DIV/0!</v>
      </c>
      <c r="L19" s="40" t="e">
        <f t="shared" si="7"/>
        <v>#DIV/0!</v>
      </c>
      <c r="M19" s="6"/>
      <c r="N19" s="7"/>
      <c r="O19" s="7"/>
      <c r="P19" s="7"/>
      <c r="Q19" s="7"/>
      <c r="R19" s="8"/>
      <c r="S19" s="9"/>
      <c r="X19" s="1" t="s">
        <v>18</v>
      </c>
    </row>
    <row r="20" spans="2:24" ht="61.15" hidden="1" customHeight="1" thickBot="1">
      <c r="B20" s="79">
        <v>2</v>
      </c>
      <c r="C20" s="41"/>
      <c r="D20" s="41"/>
      <c r="E20" s="43"/>
      <c r="F20" s="44"/>
      <c r="G20" s="30">
        <f t="shared" si="3"/>
        <v>0</v>
      </c>
      <c r="H20" s="71" t="str">
        <f t="shared" si="2"/>
        <v>〇</v>
      </c>
      <c r="I20" s="69" t="e">
        <f t="shared" si="4"/>
        <v>#DIV/0!</v>
      </c>
      <c r="J20" s="31" t="e">
        <f t="shared" si="5"/>
        <v>#DIV/0!</v>
      </c>
      <c r="K20" s="30" t="e">
        <f t="shared" si="6"/>
        <v>#DIV/0!</v>
      </c>
      <c r="L20" s="40" t="e">
        <f t="shared" si="7"/>
        <v>#DIV/0!</v>
      </c>
      <c r="M20" s="6"/>
      <c r="N20" s="7"/>
      <c r="O20" s="7"/>
      <c r="P20" s="7"/>
      <c r="Q20" s="7"/>
      <c r="R20" s="8"/>
      <c r="S20" s="9"/>
      <c r="X20" s="1" t="s">
        <v>19</v>
      </c>
    </row>
    <row r="21" spans="2:24" ht="61.9" customHeight="1" thickBot="1">
      <c r="B21" s="80">
        <v>3</v>
      </c>
      <c r="C21" s="42"/>
      <c r="D21" s="42"/>
      <c r="E21" s="45"/>
      <c r="F21" s="46"/>
      <c r="G21" s="54">
        <f t="shared" si="3"/>
        <v>0</v>
      </c>
      <c r="H21" s="72" t="str">
        <f t="shared" si="2"/>
        <v>〇</v>
      </c>
      <c r="I21" s="69" t="e">
        <f t="shared" si="4"/>
        <v>#DIV/0!</v>
      </c>
      <c r="J21" s="31" t="e">
        <f t="shared" si="5"/>
        <v>#DIV/0!</v>
      </c>
      <c r="K21" s="30" t="e">
        <f t="shared" si="6"/>
        <v>#DIV/0!</v>
      </c>
      <c r="L21" s="40" t="e">
        <f t="shared" si="7"/>
        <v>#DIV/0!</v>
      </c>
      <c r="M21" s="34"/>
      <c r="N21" s="35"/>
      <c r="O21" s="35"/>
      <c r="P21" s="35"/>
      <c r="Q21" s="35"/>
      <c r="R21" s="36"/>
      <c r="S21" s="37"/>
      <c r="X21" s="1" t="s">
        <v>20</v>
      </c>
    </row>
    <row r="22" spans="2:24">
      <c r="E22" s="47"/>
      <c r="F22" s="47"/>
      <c r="G22" s="33"/>
      <c r="H22" s="33"/>
      <c r="I22" s="33"/>
      <c r="J22" s="33"/>
      <c r="K22" s="33"/>
      <c r="L22" s="33"/>
      <c r="M22" s="10"/>
      <c r="N22" s="10"/>
      <c r="O22" s="10"/>
      <c r="P22" s="10"/>
      <c r="Q22" s="10"/>
      <c r="R22" s="10"/>
      <c r="S22" s="10"/>
      <c r="X22" s="1" t="s">
        <v>21</v>
      </c>
    </row>
    <row r="23" spans="2:24">
      <c r="E23" s="10"/>
      <c r="F23" s="10"/>
      <c r="G23" s="10"/>
      <c r="H23" s="10"/>
      <c r="I23" s="10"/>
      <c r="J23" s="10"/>
      <c r="K23" s="10"/>
      <c r="L23" s="10"/>
      <c r="M23" s="10"/>
      <c r="N23" s="10"/>
      <c r="O23" s="10"/>
      <c r="P23" s="10"/>
      <c r="Q23" s="10"/>
      <c r="R23" s="10"/>
      <c r="S23" s="10"/>
    </row>
    <row r="24" spans="2:24">
      <c r="E24" s="10"/>
      <c r="F24" s="10"/>
      <c r="G24" s="10"/>
      <c r="H24" s="10"/>
      <c r="I24" s="10"/>
      <c r="J24" s="10"/>
      <c r="K24" s="10"/>
      <c r="L24" s="10"/>
      <c r="M24" s="10"/>
      <c r="N24" s="10"/>
      <c r="O24" s="10"/>
      <c r="P24" s="10"/>
      <c r="Q24" s="10"/>
      <c r="R24" s="10"/>
      <c r="S24" s="10"/>
    </row>
  </sheetData>
  <mergeCells count="8">
    <mergeCell ref="M4:R4"/>
    <mergeCell ref="S4:S5"/>
    <mergeCell ref="B2:E2"/>
    <mergeCell ref="I2:J2"/>
    <mergeCell ref="C4:D4"/>
    <mergeCell ref="I4:L4"/>
    <mergeCell ref="E4:H4"/>
    <mergeCell ref="G2:H2"/>
  </mergeCells>
  <phoneticPr fontId="2"/>
  <dataValidations count="1">
    <dataValidation type="list" allowBlank="1" showInputMessage="1" showErrorMessage="1" sqref="I2:J2" xr:uid="{00000000-0002-0000-0300-000000000000}">
      <formula1>$X$4:$X$22</formula1>
    </dataValidation>
  </dataValidations>
  <pageMargins left="0.70866141732283472" right="0.70866141732283472" top="0.74803149606299213" bottom="0.74803149606299213" header="0.31496062992125984" footer="0.31496062992125984"/>
  <pageSetup paperSize="9" scale="48"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Input Form_E 1) Market Loss</vt:lpstr>
      <vt:lpstr>Input Form_E 2) Internal Loss</vt:lpstr>
      <vt:lpstr> Input Explanation Market Loss</vt:lpstr>
      <vt:lpstr>Input Explanation Internal Loss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全社標準PC</dc:creator>
  <cp:lastModifiedBy>Osvaldo Martins Torquati</cp:lastModifiedBy>
  <cp:lastPrinted>2021-11-08T12:13:17Z</cp:lastPrinted>
  <dcterms:created xsi:type="dcterms:W3CDTF">2021-04-12T07:56:53Z</dcterms:created>
  <dcterms:modified xsi:type="dcterms:W3CDTF">2021-12-08T18:26:30Z</dcterms:modified>
</cp:coreProperties>
</file>