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PBR\"/>
    </mc:Choice>
  </mc:AlternateContent>
  <xr:revisionPtr revIDLastSave="0" documentId="13_ncr:1_{6B25C88E-960B-4C91-A70E-671C7F9A9E3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Input Form_E 1) Market Loss" sheetId="10" r:id="rId1"/>
    <sheet name="Input Form_E 2) Internal Loss" sheetId="9" r:id="rId2"/>
    <sheet name=" Input Explanation Market Loss" sheetId="12" r:id="rId3"/>
    <sheet name="Input Explanation Internal Loss" sheetId="5" r:id="rId4"/>
  </sheets>
  <externalReferences>
    <externalReference r:id="rId5"/>
  </externalReferenc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0" l="1"/>
  <c r="E20" i="10"/>
  <c r="E19" i="10"/>
  <c r="E18" i="10"/>
  <c r="E17" i="10"/>
  <c r="E16" i="10"/>
  <c r="E15" i="10"/>
  <c r="E14" i="10"/>
  <c r="E13" i="10"/>
  <c r="E12" i="10"/>
  <c r="E11" i="10"/>
  <c r="E10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E21" i="9"/>
  <c r="E20" i="9"/>
  <c r="E19" i="9"/>
  <c r="E18" i="9"/>
  <c r="E17" i="9"/>
  <c r="E16" i="9"/>
  <c r="E15" i="9"/>
  <c r="E14" i="9"/>
  <c r="E13" i="9"/>
  <c r="E12" i="9"/>
  <c r="E11" i="9"/>
  <c r="E10" i="9"/>
  <c r="C21" i="9"/>
  <c r="C20" i="9"/>
  <c r="C19" i="9"/>
  <c r="C18" i="9"/>
  <c r="C17" i="9"/>
  <c r="C16" i="9"/>
  <c r="C15" i="9"/>
  <c r="C14" i="9"/>
  <c r="C13" i="9"/>
  <c r="C12" i="9"/>
  <c r="C11" i="9"/>
  <c r="C10" i="9"/>
  <c r="U21" i="10" l="1"/>
  <c r="U20" i="10"/>
  <c r="U19" i="10"/>
  <c r="U18" i="10"/>
  <c r="U17" i="10"/>
  <c r="U16" i="10"/>
  <c r="U15" i="10"/>
  <c r="U14" i="10"/>
  <c r="U13" i="10"/>
  <c r="U12" i="10"/>
  <c r="U11" i="10"/>
  <c r="U10" i="10"/>
  <c r="D21" i="10"/>
  <c r="D20" i="10"/>
  <c r="D19" i="10"/>
  <c r="D18" i="10"/>
  <c r="D17" i="10"/>
  <c r="D16" i="10"/>
  <c r="D15" i="10"/>
  <c r="D14" i="10"/>
  <c r="D13" i="10"/>
  <c r="D12" i="10"/>
  <c r="G10" i="9"/>
  <c r="D11" i="10"/>
  <c r="D10" i="10"/>
  <c r="G6" i="10" l="1"/>
  <c r="H6" i="10" s="1"/>
  <c r="I6" i="10"/>
  <c r="J6" i="10"/>
  <c r="G7" i="10"/>
  <c r="H7" i="10"/>
  <c r="I7" i="10"/>
  <c r="J7" i="10"/>
  <c r="K7" i="10" s="1"/>
  <c r="L7" i="10" s="1"/>
  <c r="G8" i="10"/>
  <c r="H8" i="10" s="1"/>
  <c r="I8" i="10"/>
  <c r="J8" i="10"/>
  <c r="K8" i="10" s="1"/>
  <c r="L8" i="10" s="1"/>
  <c r="G9" i="10"/>
  <c r="H9" i="10"/>
  <c r="I9" i="10"/>
  <c r="J9" i="10"/>
  <c r="G6" i="9"/>
  <c r="H6" i="9"/>
  <c r="I6" i="9"/>
  <c r="J6" i="9"/>
  <c r="K6" i="9"/>
  <c r="L6" i="9"/>
  <c r="G7" i="9"/>
  <c r="H7" i="9"/>
  <c r="I7" i="9"/>
  <c r="J7" i="9"/>
  <c r="K7" i="9" s="1"/>
  <c r="L7" i="9" s="1"/>
  <c r="G8" i="9"/>
  <c r="H8" i="9"/>
  <c r="I8" i="9"/>
  <c r="J8" i="9"/>
  <c r="K8" i="9"/>
  <c r="L8" i="9"/>
  <c r="G9" i="9"/>
  <c r="H9" i="9" s="1"/>
  <c r="I9" i="9"/>
  <c r="J9" i="9"/>
  <c r="K9" i="9" s="1"/>
  <c r="L9" i="9" s="1"/>
  <c r="K6" i="10" l="1"/>
  <c r="L6" i="10" s="1"/>
  <c r="K9" i="10"/>
  <c r="L9" i="10" s="1"/>
  <c r="J21" i="12" l="1"/>
  <c r="I21" i="12"/>
  <c r="G21" i="12"/>
  <c r="H21" i="12" s="1"/>
  <c r="J20" i="12"/>
  <c r="K20" i="12" s="1"/>
  <c r="L20" i="12" s="1"/>
  <c r="I20" i="12"/>
  <c r="G20" i="12"/>
  <c r="H20" i="12" s="1"/>
  <c r="J19" i="12"/>
  <c r="I19" i="12"/>
  <c r="G19" i="12"/>
  <c r="H19" i="12" s="1"/>
  <c r="J18" i="12"/>
  <c r="K18" i="12" s="1"/>
  <c r="L18" i="12" s="1"/>
  <c r="I18" i="12"/>
  <c r="G18" i="12"/>
  <c r="H18" i="12" s="1"/>
  <c r="J17" i="12"/>
  <c r="I17" i="12"/>
  <c r="G17" i="12"/>
  <c r="H17" i="12" s="1"/>
  <c r="J16" i="12"/>
  <c r="I16" i="12"/>
  <c r="G16" i="12"/>
  <c r="H16" i="12" s="1"/>
  <c r="J15" i="12"/>
  <c r="I15" i="12"/>
  <c r="G15" i="12"/>
  <c r="H15" i="12" s="1"/>
  <c r="J14" i="12"/>
  <c r="K14" i="12" s="1"/>
  <c r="L14" i="12" s="1"/>
  <c r="I14" i="12"/>
  <c r="G14" i="12"/>
  <c r="H14" i="12" s="1"/>
  <c r="J13" i="12"/>
  <c r="I13" i="12"/>
  <c r="G13" i="12"/>
  <c r="H13" i="12" s="1"/>
  <c r="J12" i="12"/>
  <c r="I12" i="12"/>
  <c r="G12" i="12"/>
  <c r="H12" i="12" s="1"/>
  <c r="J11" i="12"/>
  <c r="I11" i="12"/>
  <c r="K11" i="12" s="1"/>
  <c r="L11" i="12" s="1"/>
  <c r="G11" i="12"/>
  <c r="H11" i="12" s="1"/>
  <c r="J10" i="12"/>
  <c r="K10" i="12" s="1"/>
  <c r="L10" i="12" s="1"/>
  <c r="I10" i="12"/>
  <c r="G10" i="12"/>
  <c r="H10" i="12" s="1"/>
  <c r="J9" i="12"/>
  <c r="K9" i="12" s="1"/>
  <c r="L9" i="12" s="1"/>
  <c r="I9" i="12"/>
  <c r="G9" i="12"/>
  <c r="H9" i="12" s="1"/>
  <c r="J8" i="12"/>
  <c r="I8" i="12"/>
  <c r="G8" i="12"/>
  <c r="H8" i="12" s="1"/>
  <c r="K7" i="12"/>
  <c r="L7" i="12" s="1"/>
  <c r="J7" i="12"/>
  <c r="I7" i="12"/>
  <c r="G7" i="12"/>
  <c r="H7" i="12" s="1"/>
  <c r="J6" i="12"/>
  <c r="I6" i="12"/>
  <c r="G6" i="12"/>
  <c r="H6" i="12" s="1"/>
  <c r="K19" i="12" l="1"/>
  <c r="L19" i="12" s="1"/>
  <c r="K12" i="12"/>
  <c r="L12" i="12" s="1"/>
  <c r="K15" i="12"/>
  <c r="L15" i="12" s="1"/>
  <c r="K6" i="12"/>
  <c r="L6" i="12" s="1"/>
  <c r="K8" i="12"/>
  <c r="L8" i="12" s="1"/>
  <c r="K13" i="12"/>
  <c r="L13" i="12" s="1"/>
  <c r="K16" i="12"/>
  <c r="L16" i="12" s="1"/>
  <c r="K21" i="12"/>
  <c r="L21" i="12" s="1"/>
  <c r="K17" i="12"/>
  <c r="L17" i="12" s="1"/>
  <c r="J21" i="10" l="1"/>
  <c r="I21" i="10"/>
  <c r="G21" i="10"/>
  <c r="H21" i="10" s="1"/>
  <c r="J20" i="10"/>
  <c r="I20" i="10"/>
  <c r="G20" i="10"/>
  <c r="H20" i="10" s="1"/>
  <c r="J19" i="10"/>
  <c r="I19" i="10"/>
  <c r="G19" i="10"/>
  <c r="H19" i="10" s="1"/>
  <c r="J18" i="10"/>
  <c r="I18" i="10"/>
  <c r="G18" i="10"/>
  <c r="H18" i="10" s="1"/>
  <c r="J17" i="10"/>
  <c r="I17" i="10"/>
  <c r="G17" i="10"/>
  <c r="H17" i="10" s="1"/>
  <c r="J16" i="10"/>
  <c r="I16" i="10"/>
  <c r="G16" i="10"/>
  <c r="H16" i="10" s="1"/>
  <c r="J15" i="10"/>
  <c r="I15" i="10"/>
  <c r="G15" i="10"/>
  <c r="H15" i="10" s="1"/>
  <c r="J14" i="10"/>
  <c r="I14" i="10"/>
  <c r="G14" i="10"/>
  <c r="H14" i="10" s="1"/>
  <c r="J13" i="10"/>
  <c r="I13" i="10"/>
  <c r="G13" i="10"/>
  <c r="H13" i="10" s="1"/>
  <c r="J12" i="10"/>
  <c r="I12" i="10"/>
  <c r="G12" i="10"/>
  <c r="H12" i="10" s="1"/>
  <c r="J11" i="10"/>
  <c r="I11" i="10"/>
  <c r="G11" i="10"/>
  <c r="H11" i="10" s="1"/>
  <c r="J10" i="10"/>
  <c r="I10" i="10"/>
  <c r="G10" i="10"/>
  <c r="H10" i="10" s="1"/>
  <c r="J21" i="9"/>
  <c r="I21" i="9"/>
  <c r="G21" i="9"/>
  <c r="H21" i="9" s="1"/>
  <c r="J20" i="9"/>
  <c r="I20" i="9"/>
  <c r="G20" i="9"/>
  <c r="H20" i="9" s="1"/>
  <c r="J19" i="9"/>
  <c r="I19" i="9"/>
  <c r="G19" i="9"/>
  <c r="H19" i="9" s="1"/>
  <c r="J18" i="9"/>
  <c r="I18" i="9"/>
  <c r="G18" i="9"/>
  <c r="H18" i="9" s="1"/>
  <c r="J17" i="9"/>
  <c r="I17" i="9"/>
  <c r="G17" i="9"/>
  <c r="H17" i="9" s="1"/>
  <c r="J16" i="9"/>
  <c r="I16" i="9"/>
  <c r="G16" i="9"/>
  <c r="H16" i="9" s="1"/>
  <c r="J15" i="9"/>
  <c r="I15" i="9"/>
  <c r="G15" i="9"/>
  <c r="H15" i="9" s="1"/>
  <c r="J14" i="9"/>
  <c r="I14" i="9"/>
  <c r="G14" i="9"/>
  <c r="H14" i="9" s="1"/>
  <c r="J13" i="9"/>
  <c r="I13" i="9"/>
  <c r="G13" i="9"/>
  <c r="H13" i="9" s="1"/>
  <c r="J12" i="9"/>
  <c r="I12" i="9"/>
  <c r="G12" i="9"/>
  <c r="H12" i="9" s="1"/>
  <c r="J11" i="9"/>
  <c r="I11" i="9"/>
  <c r="G11" i="9"/>
  <c r="H11" i="9" s="1"/>
  <c r="J10" i="9"/>
  <c r="I10" i="9"/>
  <c r="H10" i="9"/>
  <c r="K18" i="9" l="1"/>
  <c r="L18" i="9" s="1"/>
  <c r="K19" i="9"/>
  <c r="L19" i="9" s="1"/>
  <c r="K10" i="9"/>
  <c r="L10" i="9" s="1"/>
  <c r="K15" i="9"/>
  <c r="L15" i="9" s="1"/>
  <c r="K17" i="9"/>
  <c r="L17" i="9" s="1"/>
  <c r="K10" i="10"/>
  <c r="L10" i="10" s="1"/>
  <c r="K15" i="10"/>
  <c r="L15" i="10" s="1"/>
  <c r="K14" i="9"/>
  <c r="L14" i="9" s="1"/>
  <c r="K13" i="10"/>
  <c r="L13" i="10" s="1"/>
  <c r="K16" i="9"/>
  <c r="L16" i="9" s="1"/>
  <c r="K21" i="10"/>
  <c r="L21" i="10" s="1"/>
  <c r="K19" i="10"/>
  <c r="L19" i="10" s="1"/>
  <c r="K17" i="10"/>
  <c r="L17" i="10" s="1"/>
  <c r="K20" i="10"/>
  <c r="L20" i="10" s="1"/>
  <c r="K12" i="10"/>
  <c r="L12" i="10" s="1"/>
  <c r="K11" i="10"/>
  <c r="L11" i="10" s="1"/>
  <c r="K16" i="10"/>
  <c r="L16" i="10" s="1"/>
  <c r="K11" i="9"/>
  <c r="L11" i="9" s="1"/>
  <c r="K20" i="9"/>
  <c r="L20" i="9" s="1"/>
  <c r="K13" i="9"/>
  <c r="L13" i="9" s="1"/>
  <c r="K21" i="9"/>
  <c r="L21" i="9" s="1"/>
  <c r="K12" i="9"/>
  <c r="L12" i="9" s="1"/>
  <c r="K14" i="10"/>
  <c r="L14" i="10" s="1"/>
  <c r="K18" i="10"/>
  <c r="L18" i="10" s="1"/>
  <c r="J9" i="5"/>
  <c r="K9" i="5" s="1"/>
  <c r="L9" i="5" s="1"/>
  <c r="I9" i="5"/>
  <c r="G9" i="5"/>
  <c r="H9" i="5" s="1"/>
  <c r="J21" i="5" l="1"/>
  <c r="I21" i="5"/>
  <c r="G21" i="5"/>
  <c r="H21" i="5" s="1"/>
  <c r="J20" i="5"/>
  <c r="I20" i="5"/>
  <c r="G20" i="5"/>
  <c r="H20" i="5" s="1"/>
  <c r="J19" i="5"/>
  <c r="I19" i="5"/>
  <c r="G19" i="5"/>
  <c r="H19" i="5" s="1"/>
  <c r="J18" i="5"/>
  <c r="I18" i="5"/>
  <c r="G18" i="5"/>
  <c r="H18" i="5" s="1"/>
  <c r="J17" i="5"/>
  <c r="I17" i="5"/>
  <c r="G17" i="5"/>
  <c r="H17" i="5" s="1"/>
  <c r="J16" i="5"/>
  <c r="I16" i="5"/>
  <c r="G16" i="5"/>
  <c r="H16" i="5" s="1"/>
  <c r="J15" i="5"/>
  <c r="I15" i="5"/>
  <c r="G15" i="5"/>
  <c r="H15" i="5" s="1"/>
  <c r="J14" i="5"/>
  <c r="I14" i="5"/>
  <c r="G14" i="5"/>
  <c r="H14" i="5" s="1"/>
  <c r="J13" i="5"/>
  <c r="I13" i="5"/>
  <c r="G13" i="5"/>
  <c r="H13" i="5" s="1"/>
  <c r="J12" i="5"/>
  <c r="I12" i="5"/>
  <c r="G12" i="5"/>
  <c r="H12" i="5" s="1"/>
  <c r="J11" i="5"/>
  <c r="I11" i="5"/>
  <c r="K11" i="5" s="1"/>
  <c r="L11" i="5" s="1"/>
  <c r="G11" i="5"/>
  <c r="H11" i="5" s="1"/>
  <c r="J10" i="5"/>
  <c r="I10" i="5"/>
  <c r="G10" i="5"/>
  <c r="H10" i="5" s="1"/>
  <c r="K19" i="5" l="1"/>
  <c r="L19" i="5" s="1"/>
  <c r="K15" i="5"/>
  <c r="L15" i="5" s="1"/>
  <c r="K10" i="5"/>
  <c r="L10" i="5" s="1"/>
  <c r="K18" i="5"/>
  <c r="L18" i="5" s="1"/>
  <c r="K13" i="5"/>
  <c r="L13" i="5" s="1"/>
  <c r="K14" i="5"/>
  <c r="L14" i="5" s="1"/>
  <c r="K20" i="5"/>
  <c r="L20" i="5" s="1"/>
  <c r="K16" i="5"/>
  <c r="L16" i="5" s="1"/>
  <c r="K12" i="5"/>
  <c r="L12" i="5" s="1"/>
  <c r="K21" i="5"/>
  <c r="L21" i="5" s="1"/>
  <c r="K17" i="5"/>
  <c r="L17" i="5" s="1"/>
  <c r="G7" i="5"/>
  <c r="H7" i="5" s="1"/>
  <c r="I7" i="5"/>
  <c r="J7" i="5"/>
  <c r="J8" i="5"/>
  <c r="I8" i="5"/>
  <c r="G8" i="5"/>
  <c r="H8" i="5" s="1"/>
  <c r="J6" i="5"/>
  <c r="I6" i="5"/>
  <c r="G6" i="5"/>
  <c r="H6" i="5" s="1"/>
  <c r="K7" i="5" l="1"/>
  <c r="L7" i="5" s="1"/>
  <c r="K8" i="5"/>
  <c r="L8" i="5" s="1"/>
  <c r="K6" i="5"/>
  <c r="L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全社標準PC</author>
  </authors>
  <commentList>
    <comment ref="M5" authorId="0" shapeId="0" xr:uid="{00000000-0006-0000-0000-000001000000}">
      <text>
        <r>
          <rPr>
            <sz val="14"/>
            <color indexed="81"/>
            <rFont val="Meiryo UI"/>
            <family val="3"/>
            <charset val="128"/>
          </rPr>
          <t>Product name/
Product number</t>
        </r>
      </text>
    </comment>
    <comment ref="S5" authorId="0" shapeId="0" xr:uid="{00000000-0006-0000-0000-000002000000}">
      <text>
        <r>
          <rPr>
            <sz val="14"/>
            <color indexed="81"/>
            <rFont val="Meiryo UI"/>
            <family val="3"/>
            <charset val="128"/>
          </rPr>
          <t>Item only for market loss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全社標準PC</author>
  </authors>
  <commentList>
    <comment ref="M5" authorId="0" shapeId="0" xr:uid="{00000000-0006-0000-0100-000001000000}">
      <text>
        <r>
          <rPr>
            <sz val="14"/>
            <color indexed="81"/>
            <rFont val="Meiryo UI"/>
            <family val="3"/>
            <charset val="128"/>
          </rPr>
          <t>Product name/
Product number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全社標準PC</author>
  </authors>
  <commentList>
    <comment ref="M5" authorId="0" shapeId="0" xr:uid="{00000000-0006-0000-0200-000001000000}">
      <text>
        <r>
          <rPr>
            <sz val="14"/>
            <color indexed="81"/>
            <rFont val="Meiryo UI"/>
            <family val="3"/>
            <charset val="128"/>
          </rPr>
          <t>Product name/
Product number</t>
        </r>
      </text>
    </comment>
    <comment ref="S5" authorId="0" shapeId="0" xr:uid="{00000000-0006-0000-0200-000002000000}">
      <text>
        <r>
          <rPr>
            <sz val="14"/>
            <color indexed="81"/>
            <rFont val="Meiryo UI"/>
            <family val="3"/>
            <charset val="128"/>
          </rPr>
          <t>Item only for market loss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全社標準PC</author>
  </authors>
  <commentList>
    <comment ref="M5" authorId="0" shapeId="0" xr:uid="{00000000-0006-0000-0300-000001000000}">
      <text>
        <r>
          <rPr>
            <sz val="14"/>
            <color indexed="81"/>
            <rFont val="Meiryo UI"/>
            <family val="3"/>
            <charset val="128"/>
          </rPr>
          <t>Product name/
Product number</t>
        </r>
      </text>
    </comment>
  </commentList>
</comments>
</file>

<file path=xl/sharedStrings.xml><?xml version="1.0" encoding="utf-8"?>
<sst xmlns="http://schemas.openxmlformats.org/spreadsheetml/2006/main" count="282" uniqueCount="67">
  <si>
    <t>FY2021</t>
    <phoneticPr fontId="2"/>
  </si>
  <si>
    <t>LR6</t>
    <phoneticPr fontId="2"/>
  </si>
  <si>
    <t>LR03</t>
    <phoneticPr fontId="2"/>
  </si>
  <si>
    <t>PEC-DB</t>
  </si>
  <si>
    <t>PECBE</t>
  </si>
  <si>
    <t>PECTH</t>
  </si>
  <si>
    <t>PECGI-DB</t>
  </si>
  <si>
    <t>PCIN</t>
  </si>
  <si>
    <t>PECPL</t>
  </si>
  <si>
    <t>PANABRAS</t>
  </si>
  <si>
    <t>PECIN</t>
  </si>
  <si>
    <t>PANAPERU</t>
  </si>
  <si>
    <t>PCA</t>
  </si>
  <si>
    <t>PEC-WRE</t>
  </si>
  <si>
    <t>PEC-MB</t>
  </si>
  <si>
    <t>PECA-LD</t>
  </si>
  <si>
    <t>PECGI-LBD</t>
  </si>
  <si>
    <t>PEC-AP</t>
  </si>
  <si>
    <t>PECGI-BA</t>
  </si>
  <si>
    <t>PEC-MH-C</t>
  </si>
  <si>
    <t>PEC-MH-I</t>
  </si>
  <si>
    <t>PECW</t>
  </si>
  <si>
    <t>ー</t>
  </si>
  <si>
    <t>ー</t>
    <phoneticPr fontId="2"/>
  </si>
  <si>
    <t>Site name</t>
    <phoneticPr fontId="2"/>
  </si>
  <si>
    <t>Input sample
②</t>
    <phoneticPr fontId="2"/>
  </si>
  <si>
    <t>Input sample
①</t>
    <phoneticPr fontId="2"/>
  </si>
  <si>
    <t>Input sample
③</t>
    <phoneticPr fontId="2"/>
  </si>
  <si>
    <t>Input sample
④</t>
    <phoneticPr fontId="2"/>
  </si>
  <si>
    <t>Plan</t>
  </si>
  <si>
    <t>Plan</t>
    <phoneticPr fontId="2"/>
  </si>
  <si>
    <t>month</t>
    <phoneticPr fontId="2"/>
  </si>
  <si>
    <t>actual</t>
  </si>
  <si>
    <t>actual</t>
    <phoneticPr fontId="2"/>
  </si>
  <si>
    <t>Judgment</t>
    <phoneticPr fontId="2"/>
  </si>
  <si>
    <t>Difference from the plan</t>
  </si>
  <si>
    <t>Difference from the plan</t>
    <phoneticPr fontId="2"/>
  </si>
  <si>
    <t>Quality Loss Cost Ratio（％）</t>
    <phoneticPr fontId="2"/>
  </si>
  <si>
    <t>Sales Turnover［1000$］
（Local currency）</t>
    <phoneticPr fontId="2"/>
  </si>
  <si>
    <t>■Internal Quality Loss</t>
    <phoneticPr fontId="2"/>
  </si>
  <si>
    <t>Remarks</t>
    <phoneticPr fontId="2"/>
  </si>
  <si>
    <t>Model/Size</t>
    <phoneticPr fontId="2"/>
  </si>
  <si>
    <t>Loss amount increased due to significant increase in production
(Sales increase: 145% of plan)</t>
    <phoneticPr fontId="2"/>
  </si>
  <si>
    <t>Due to a significant decrease in sales (69% compared to the plan) , sales ratio increased</t>
    <phoneticPr fontId="2"/>
  </si>
  <si>
    <t>Appearance defects</t>
    <phoneticPr fontId="2"/>
  </si>
  <si>
    <t>defect</t>
    <phoneticPr fontId="2"/>
  </si>
  <si>
    <t>Efforts / Recovery measures
(Temporary ＆ Permanent measure)</t>
    <phoneticPr fontId="2"/>
  </si>
  <si>
    <t>Root cause (Place &amp; Cause of trouble)</t>
    <phoneticPr fontId="2"/>
  </si>
  <si>
    <t>During production, dents and scratches occur due to the battery getting caught in the guide.</t>
    <phoneticPr fontId="2"/>
  </si>
  <si>
    <t>Guide adjustment and update of procedure manual when restarting equipment</t>
    <phoneticPr fontId="2"/>
  </si>
  <si>
    <t>20/4/2021</t>
    <phoneticPr fontId="2"/>
  </si>
  <si>
    <t>None</t>
  </si>
  <si>
    <t>None</t>
    <phoneticPr fontId="2"/>
  </si>
  <si>
    <t>Scheduled date of completion of measures</t>
    <phoneticPr fontId="2"/>
  </si>
  <si>
    <t>Factors that did not achieve the plan  (Main Contents of quality loss / defect (One or Two))</t>
    <phoneticPr fontId="2"/>
  </si>
  <si>
    <t>Internal Quality Loss Amount［1000$］
（Local currency）</t>
  </si>
  <si>
    <t>Internal Quality Loss Amount［1000$］
（Local currency）</t>
    <phoneticPr fontId="2"/>
  </si>
  <si>
    <t>Amount of money that will occur in the future</t>
    <phoneticPr fontId="2"/>
  </si>
  <si>
    <t>■Market Quality Loss</t>
    <phoneticPr fontId="2"/>
  </si>
  <si>
    <t>Amount of quality loss (this month)
［1000＄］</t>
  </si>
  <si>
    <t>Amount of quality loss (this month)
［1000＄］</t>
    <phoneticPr fontId="2"/>
  </si>
  <si>
    <t>Sales Turnover［1000$］
（Local currency）</t>
  </si>
  <si>
    <t>Sales Turnover［1000BRL］
（Local currency）</t>
    <phoneticPr fontId="2"/>
  </si>
  <si>
    <t>Internal Quality Loss Amount［1000BRL］
（Local currency）</t>
    <phoneticPr fontId="2"/>
  </si>
  <si>
    <t>Amount of quality loss (this month)
［1000BRL］</t>
    <phoneticPr fontId="2"/>
  </si>
  <si>
    <t>Market Quality Loss Amount［1000BRL］
（Local currency）</t>
    <phoneticPr fontId="2"/>
  </si>
  <si>
    <t>FY2022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</si>
</sst>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);[Red]\(0\)"/>
    <numFmt numFmtId="165" formatCode="0.000_);[Red]\(0.000\)"/>
    <numFmt numFmtId="166" formatCode="0.000_ "/>
    <numFmt numFmtId="167" formatCode="0.000"/>
    <numFmt numFmtId="168" formatCode="yyyy\-mm\-dd;@"/>
    <numFmt numFmtId="169" formatCode=";;;"/>
  </numFmts>
  <fonts count="18">
    <font>
      <sz val="11"/>
      <color theme="1"/>
      <name val="Calibri"/>
      <family val="2"/>
      <charset val="128"/>
      <scheme val="minor"/>
    </font>
    <font>
      <sz val="22"/>
      <color theme="1"/>
      <name val="Meiryo UI"/>
      <family val="3"/>
      <charset val="128"/>
    </font>
    <font>
      <sz val="6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name val="Meiryo UI"/>
      <family val="3"/>
      <charset val="128"/>
    </font>
    <font>
      <sz val="16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sz val="14"/>
      <color indexed="81"/>
      <name val="Meiryo UI"/>
      <family val="3"/>
      <charset val="128"/>
    </font>
    <font>
      <sz val="12"/>
      <name val="Meiryo UI"/>
      <family val="3"/>
      <charset val="128"/>
    </font>
    <font>
      <sz val="11"/>
      <color theme="0" tint="-0.14999847407452621"/>
      <name val="Meiryo UI"/>
      <family val="3"/>
      <charset val="128"/>
    </font>
    <font>
      <sz val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3" fillId="0" borderId="0" xfId="0" applyFont="1">
      <alignment vertical="center"/>
    </xf>
    <xf numFmtId="164" fontId="5" fillId="2" borderId="0" xfId="0" applyNumberFormat="1" applyFont="1" applyFill="1">
      <alignment vertical="center"/>
    </xf>
    <xf numFmtId="164" fontId="3" fillId="2" borderId="0" xfId="0" applyNumberFormat="1" applyFont="1" applyFill="1">
      <alignment vertical="center"/>
    </xf>
    <xf numFmtId="164" fontId="6" fillId="2" borderId="0" xfId="0" applyNumberFormat="1" applyFont="1" applyFill="1">
      <alignment vertical="center"/>
    </xf>
    <xf numFmtId="0" fontId="3" fillId="0" borderId="3" xfId="0" applyFont="1" applyBorder="1">
      <alignment vertical="center"/>
    </xf>
    <xf numFmtId="164" fontId="6" fillId="2" borderId="6" xfId="0" applyNumberFormat="1" applyFont="1" applyFill="1" applyBorder="1" applyAlignment="1">
      <alignment vertical="center" wrapText="1"/>
    </xf>
    <xf numFmtId="164" fontId="6" fillId="2" borderId="19" xfId="0" applyNumberFormat="1" applyFont="1" applyFill="1" applyBorder="1" applyAlignment="1">
      <alignment vertical="center" wrapText="1"/>
    </xf>
    <xf numFmtId="164" fontId="6" fillId="2" borderId="19" xfId="0" applyNumberFormat="1" applyFont="1" applyFill="1" applyBorder="1">
      <alignment vertical="center"/>
    </xf>
    <xf numFmtId="164" fontId="3" fillId="2" borderId="20" xfId="0" applyNumberFormat="1" applyFont="1" applyFill="1" applyBorder="1" applyAlignment="1">
      <alignment horizontal="center" vertical="center"/>
    </xf>
    <xf numFmtId="164" fontId="3" fillId="0" borderId="0" xfId="0" applyNumberFormat="1" applyFont="1">
      <alignment vertical="center"/>
    </xf>
    <xf numFmtId="164" fontId="6" fillId="3" borderId="19" xfId="0" applyNumberFormat="1" applyFont="1" applyFill="1" applyBorder="1" applyAlignment="1">
      <alignment vertical="center" wrapText="1"/>
    </xf>
    <xf numFmtId="164" fontId="7" fillId="2" borderId="11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9" fillId="2" borderId="12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4" fontId="6" fillId="3" borderId="6" xfId="0" applyNumberFormat="1" applyFont="1" applyFill="1" applyBorder="1" applyAlignment="1">
      <alignment vertical="center" wrapText="1"/>
    </xf>
    <xf numFmtId="164" fontId="6" fillId="3" borderId="7" xfId="0" applyNumberFormat="1" applyFont="1" applyFill="1" applyBorder="1">
      <alignment vertical="center"/>
    </xf>
    <xf numFmtId="164" fontId="3" fillId="3" borderId="20" xfId="0" quotePrefix="1" applyNumberFormat="1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Fill="1">
      <alignment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17" xfId="0" applyNumberFormat="1" applyFont="1" applyFill="1" applyBorder="1" applyAlignment="1">
      <alignment vertical="center"/>
    </xf>
    <xf numFmtId="165" fontId="7" fillId="3" borderId="16" xfId="0" applyNumberFormat="1" applyFont="1" applyFill="1" applyBorder="1" applyAlignment="1">
      <alignment vertical="center"/>
    </xf>
    <xf numFmtId="166" fontId="7" fillId="4" borderId="21" xfId="0" applyNumberFormat="1" applyFont="1" applyFill="1" applyBorder="1" applyAlignment="1">
      <alignment vertical="center"/>
    </xf>
    <xf numFmtId="0" fontId="7" fillId="3" borderId="9" xfId="0" applyFont="1" applyFill="1" applyBorder="1" applyAlignment="1">
      <alignment vertical="center" wrapText="1"/>
    </xf>
    <xf numFmtId="166" fontId="7" fillId="4" borderId="17" xfId="0" applyNumberFormat="1" applyFont="1" applyFill="1" applyBorder="1" applyAlignment="1">
      <alignment vertical="center"/>
    </xf>
    <xf numFmtId="165" fontId="7" fillId="4" borderId="17" xfId="0" applyNumberFormat="1" applyFont="1" applyFill="1" applyBorder="1" applyAlignment="1">
      <alignment vertical="center"/>
    </xf>
    <xf numFmtId="167" fontId="7" fillId="3" borderId="9" xfId="0" applyNumberFormat="1" applyFont="1" applyFill="1" applyBorder="1" applyAlignment="1">
      <alignment vertical="center" wrapText="1"/>
    </xf>
    <xf numFmtId="164" fontId="3" fillId="0" borderId="0" xfId="0" applyNumberFormat="1" applyFont="1" applyBorder="1">
      <alignment vertical="center"/>
    </xf>
    <xf numFmtId="164" fontId="6" fillId="2" borderId="32" xfId="0" applyNumberFormat="1" applyFont="1" applyFill="1" applyBorder="1" applyAlignment="1">
      <alignment vertical="center" wrapText="1"/>
    </xf>
    <xf numFmtId="164" fontId="6" fillId="2" borderId="31" xfId="0" applyNumberFormat="1" applyFont="1" applyFill="1" applyBorder="1" applyAlignment="1">
      <alignment vertical="center" wrapText="1"/>
    </xf>
    <xf numFmtId="164" fontId="6" fillId="2" borderId="31" xfId="0" applyNumberFormat="1" applyFont="1" applyFill="1" applyBorder="1">
      <alignment vertical="center"/>
    </xf>
    <xf numFmtId="164" fontId="3" fillId="2" borderId="29" xfId="0" applyNumberFormat="1" applyFont="1" applyFill="1" applyBorder="1" applyAlignment="1">
      <alignment horizontal="center" vertical="center"/>
    </xf>
    <xf numFmtId="164" fontId="9" fillId="3" borderId="33" xfId="0" applyNumberFormat="1" applyFont="1" applyFill="1" applyBorder="1" applyAlignment="1">
      <alignment horizontal="center" vertical="center"/>
    </xf>
    <xf numFmtId="164" fontId="7" fillId="3" borderId="29" xfId="0" applyNumberFormat="1" applyFont="1" applyFill="1" applyBorder="1" applyAlignment="1">
      <alignment horizontal="center" vertical="center"/>
    </xf>
    <xf numFmtId="166" fontId="4" fillId="4" borderId="17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2" borderId="16" xfId="0" applyNumberFormat="1" applyFont="1" applyFill="1" applyBorder="1" applyAlignment="1">
      <alignment vertical="center"/>
    </xf>
    <xf numFmtId="165" fontId="7" fillId="2" borderId="17" xfId="0" applyNumberFormat="1" applyFont="1" applyFill="1" applyBorder="1" applyAlignment="1">
      <alignment vertical="center"/>
    </xf>
    <xf numFmtId="165" fontId="7" fillId="2" borderId="30" xfId="0" applyNumberFormat="1" applyFont="1" applyFill="1" applyBorder="1" applyAlignment="1">
      <alignment vertical="center"/>
    </xf>
    <xf numFmtId="165" fontId="7" fillId="2" borderId="31" xfId="0" applyNumberFormat="1" applyFont="1" applyFill="1" applyBorder="1" applyAlignment="1">
      <alignment vertical="center"/>
    </xf>
    <xf numFmtId="165" fontId="3" fillId="0" borderId="0" xfId="0" applyNumberFormat="1" applyFont="1" applyBorder="1">
      <alignment vertical="center"/>
    </xf>
    <xf numFmtId="0" fontId="7" fillId="3" borderId="24" xfId="0" applyFont="1" applyFill="1" applyBorder="1" applyAlignment="1">
      <alignment vertical="center" wrapText="1"/>
    </xf>
    <xf numFmtId="165" fontId="7" fillId="3" borderId="24" xfId="0" applyNumberFormat="1" applyFont="1" applyFill="1" applyBorder="1" applyAlignment="1">
      <alignment vertical="center"/>
    </xf>
    <xf numFmtId="165" fontId="7" fillId="3" borderId="22" xfId="0" applyNumberFormat="1" applyFont="1" applyFill="1" applyBorder="1" applyAlignment="1">
      <alignment vertical="center"/>
    </xf>
    <xf numFmtId="0" fontId="7" fillId="3" borderId="29" xfId="0" applyFont="1" applyFill="1" applyBorder="1" applyAlignment="1">
      <alignment vertical="center" wrapText="1"/>
    </xf>
    <xf numFmtId="165" fontId="7" fillId="3" borderId="1" xfId="0" applyNumberFormat="1" applyFont="1" applyFill="1" applyBorder="1" applyAlignment="1">
      <alignment vertical="center"/>
    </xf>
    <xf numFmtId="165" fontId="7" fillId="3" borderId="31" xfId="0" applyNumberFormat="1" applyFont="1" applyFill="1" applyBorder="1" applyAlignment="1">
      <alignment vertical="center"/>
    </xf>
    <xf numFmtId="166" fontId="7" fillId="4" borderId="31" xfId="0" applyNumberFormat="1" applyFont="1" applyFill="1" applyBorder="1" applyAlignment="1">
      <alignment vertical="center"/>
    </xf>
    <xf numFmtId="166" fontId="4" fillId="4" borderId="31" xfId="0" applyNumberFormat="1" applyFont="1" applyFill="1" applyBorder="1" applyAlignment="1">
      <alignment horizontal="center" vertical="center"/>
    </xf>
    <xf numFmtId="165" fontId="7" fillId="4" borderId="31" xfId="0" applyNumberFormat="1" applyFont="1" applyFill="1" applyBorder="1" applyAlignment="1">
      <alignment vertical="center"/>
    </xf>
    <xf numFmtId="164" fontId="9" fillId="3" borderId="30" xfId="0" applyNumberFormat="1" applyFont="1" applyFill="1" applyBorder="1" applyAlignment="1">
      <alignment horizontal="center" vertical="center"/>
    </xf>
    <xf numFmtId="164" fontId="9" fillId="3" borderId="31" xfId="0" applyNumberFormat="1" applyFont="1" applyFill="1" applyBorder="1" applyAlignment="1">
      <alignment horizontal="center" vertical="center"/>
    </xf>
    <xf numFmtId="164" fontId="9" fillId="3" borderId="32" xfId="0" applyNumberFormat="1" applyFont="1" applyFill="1" applyBorder="1" applyAlignment="1">
      <alignment horizontal="center" vertical="center"/>
    </xf>
    <xf numFmtId="164" fontId="9" fillId="3" borderId="31" xfId="0" applyNumberFormat="1" applyFont="1" applyFill="1" applyBorder="1" applyAlignment="1">
      <alignment horizontal="center" vertical="center" wrapText="1"/>
    </xf>
    <xf numFmtId="164" fontId="9" fillId="3" borderId="26" xfId="0" applyNumberFormat="1" applyFont="1" applyFill="1" applyBorder="1" applyAlignment="1">
      <alignment horizontal="center" vertical="center"/>
    </xf>
    <xf numFmtId="164" fontId="9" fillId="3" borderId="22" xfId="0" applyNumberFormat="1" applyFont="1" applyFill="1" applyBorder="1" applyAlignment="1">
      <alignment horizontal="center" vertical="center"/>
    </xf>
    <xf numFmtId="166" fontId="4" fillId="4" borderId="21" xfId="0" applyNumberFormat="1" applyFont="1" applyFill="1" applyBorder="1" applyAlignment="1">
      <alignment horizontal="center" vertical="center"/>
    </xf>
    <xf numFmtId="165" fontId="7" fillId="4" borderId="21" xfId="0" applyNumberFormat="1" applyFont="1" applyFill="1" applyBorder="1" applyAlignment="1">
      <alignment vertical="center"/>
    </xf>
    <xf numFmtId="164" fontId="9" fillId="3" borderId="21" xfId="0" applyNumberFormat="1" applyFont="1" applyFill="1" applyBorder="1" applyAlignment="1">
      <alignment horizontal="center" vertical="center" wrapText="1"/>
    </xf>
    <xf numFmtId="164" fontId="9" fillId="3" borderId="21" xfId="0" applyNumberFormat="1" applyFont="1" applyFill="1" applyBorder="1" applyAlignment="1">
      <alignment horizontal="center" vertical="center"/>
    </xf>
    <xf numFmtId="164" fontId="9" fillId="3" borderId="28" xfId="0" applyNumberFormat="1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5" fontId="7" fillId="4" borderId="35" xfId="0" applyNumberFormat="1" applyFont="1" applyFill="1" applyBorder="1" applyAlignment="1">
      <alignment vertical="center"/>
    </xf>
    <xf numFmtId="165" fontId="7" fillId="4" borderId="32" xfId="0" applyNumberFormat="1" applyFont="1" applyFill="1" applyBorder="1" applyAlignment="1">
      <alignment vertical="center"/>
    </xf>
    <xf numFmtId="166" fontId="4" fillId="4" borderId="18" xfId="0" applyNumberFormat="1" applyFont="1" applyFill="1" applyBorder="1" applyAlignment="1">
      <alignment horizontal="center" vertical="center"/>
    </xf>
    <xf numFmtId="166" fontId="4" fillId="4" borderId="36" xfId="0" applyNumberFormat="1" applyFont="1" applyFill="1" applyBorder="1" applyAlignment="1">
      <alignment horizontal="center" vertical="center"/>
    </xf>
    <xf numFmtId="165" fontId="7" fillId="4" borderId="37" xfId="0" applyNumberFormat="1" applyFont="1" applyFill="1" applyBorder="1" applyAlignment="1">
      <alignment vertical="center"/>
    </xf>
    <xf numFmtId="166" fontId="4" fillId="4" borderId="23" xfId="0" applyNumberFormat="1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164" fontId="13" fillId="2" borderId="1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9" fillId="2" borderId="12" xfId="0" applyNumberFormat="1" applyFont="1" applyFill="1" applyBorder="1" applyAlignment="1">
      <alignment horizontal="center" vertical="center" wrapText="1"/>
    </xf>
    <xf numFmtId="164" fontId="9" fillId="2" borderId="25" xfId="0" applyNumberFormat="1" applyFont="1" applyFill="1" applyBorder="1" applyAlignment="1">
      <alignment horizontal="center" vertical="center" wrapText="1"/>
    </xf>
    <xf numFmtId="164" fontId="13" fillId="2" borderId="12" xfId="0" applyNumberFormat="1" applyFont="1" applyFill="1" applyBorder="1" applyAlignment="1">
      <alignment horizontal="center" vertical="center" wrapText="1"/>
    </xf>
    <xf numFmtId="164" fontId="10" fillId="2" borderId="38" xfId="0" applyNumberFormat="1" applyFont="1" applyFill="1" applyBorder="1" applyAlignment="1">
      <alignment horizontal="center" vertical="center"/>
    </xf>
    <xf numFmtId="164" fontId="9" fillId="3" borderId="39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>
      <alignment vertical="center"/>
    </xf>
    <xf numFmtId="164" fontId="6" fillId="2" borderId="39" xfId="0" applyNumberFormat="1" applyFont="1" applyFill="1" applyBorder="1">
      <alignment vertical="center"/>
    </xf>
    <xf numFmtId="164" fontId="6" fillId="3" borderId="41" xfId="0" applyNumberFormat="1" applyFont="1" applyFill="1" applyBorder="1">
      <alignment vertical="center"/>
    </xf>
    <xf numFmtId="164" fontId="6" fillId="2" borderId="42" xfId="0" applyNumberFormat="1" applyFont="1" applyFill="1" applyBorder="1">
      <alignment vertical="center"/>
    </xf>
    <xf numFmtId="164" fontId="9" fillId="2" borderId="43" xfId="0" applyNumberFormat="1" applyFont="1" applyFill="1" applyBorder="1" applyAlignment="1">
      <alignment horizontal="center" vertical="center" wrapText="1"/>
    </xf>
    <xf numFmtId="164" fontId="6" fillId="3" borderId="19" xfId="0" applyNumberFormat="1" applyFont="1" applyFill="1" applyBorder="1">
      <alignment vertical="center"/>
    </xf>
    <xf numFmtId="165" fontId="7" fillId="5" borderId="16" xfId="0" applyNumberFormat="1" applyFont="1" applyFill="1" applyBorder="1" applyAlignment="1">
      <alignment vertical="center"/>
    </xf>
    <xf numFmtId="165" fontId="7" fillId="5" borderId="30" xfId="0" applyNumberFormat="1" applyFont="1" applyFill="1" applyBorder="1" applyAlignment="1">
      <alignment vertical="center"/>
    </xf>
    <xf numFmtId="164" fontId="9" fillId="2" borderId="19" xfId="0" applyNumberFormat="1" applyFont="1" applyFill="1" applyBorder="1" applyAlignment="1">
      <alignment vertical="center" wrapText="1"/>
    </xf>
    <xf numFmtId="168" fontId="9" fillId="2" borderId="19" xfId="0" applyNumberFormat="1" applyFont="1" applyFill="1" applyBorder="1">
      <alignment vertical="center"/>
    </xf>
    <xf numFmtId="164" fontId="9" fillId="2" borderId="20" xfId="0" applyNumberFormat="1" applyFont="1" applyFill="1" applyBorder="1" applyAlignment="1">
      <alignment horizontal="center" vertical="center"/>
    </xf>
    <xf numFmtId="165" fontId="7" fillId="0" borderId="38" xfId="0" applyNumberFormat="1" applyFont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 vertical="center" wrapText="1"/>
    </xf>
    <xf numFmtId="164" fontId="9" fillId="2" borderId="19" xfId="0" applyNumberFormat="1" applyFont="1" applyFill="1" applyBorder="1" applyAlignment="1">
      <alignment horizontal="center" vertical="center" wrapText="1"/>
    </xf>
    <xf numFmtId="168" fontId="9" fillId="2" borderId="19" xfId="0" applyNumberFormat="1" applyFont="1" applyFill="1" applyBorder="1" applyAlignment="1">
      <alignment horizontal="center" vertical="center"/>
    </xf>
    <xf numFmtId="164" fontId="15" fillId="2" borderId="19" xfId="0" applyNumberFormat="1" applyFont="1" applyFill="1" applyBorder="1" applyAlignment="1">
      <alignment horizontal="center" vertical="center" wrapText="1"/>
    </xf>
    <xf numFmtId="164" fontId="6" fillId="2" borderId="6" xfId="0" applyNumberFormat="1" applyFont="1" applyFill="1" applyBorder="1" applyAlignment="1">
      <alignment horizontal="center" vertical="center" wrapText="1"/>
    </xf>
    <xf numFmtId="164" fontId="6" fillId="2" borderId="19" xfId="0" applyNumberFormat="1" applyFont="1" applyFill="1" applyBorder="1" applyAlignment="1">
      <alignment horizontal="center" vertical="center" wrapText="1"/>
    </xf>
    <xf numFmtId="164" fontId="6" fillId="2" borderId="42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65" fontId="7" fillId="5" borderId="3" xfId="0" applyNumberFormat="1" applyFont="1" applyFill="1" applyBorder="1" applyAlignment="1">
      <alignment vertical="center"/>
    </xf>
    <xf numFmtId="167" fontId="7" fillId="0" borderId="31" xfId="0" applyNumberFormat="1" applyFont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 wrapText="1"/>
    </xf>
    <xf numFmtId="169" fontId="3" fillId="0" borderId="0" xfId="0" applyNumberFormat="1" applyFont="1">
      <alignment vertical="center"/>
    </xf>
    <xf numFmtId="169" fontId="16" fillId="0" borderId="0" xfId="0" applyNumberFormat="1" applyFont="1">
      <alignment vertical="center"/>
    </xf>
    <xf numFmtId="165" fontId="7" fillId="0" borderId="39" xfId="0" applyNumberFormat="1" applyFont="1" applyBorder="1" applyAlignment="1">
      <alignment horizontal="center" vertical="center"/>
    </xf>
    <xf numFmtId="164" fontId="17" fillId="2" borderId="19" xfId="0" applyNumberFormat="1" applyFont="1" applyFill="1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 wrapText="1"/>
    </xf>
    <xf numFmtId="164" fontId="7" fillId="2" borderId="40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1058637</xdr:colOff>
      <xdr:row>5</xdr:row>
      <xdr:rowOff>68037</xdr:rowOff>
    </xdr:from>
    <xdr:to>
      <xdr:col>17</xdr:col>
      <xdr:colOff>351065</xdr:colOff>
      <xdr:row>5</xdr:row>
      <xdr:rowOff>503465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685566" y="2258787"/>
          <a:ext cx="11307535" cy="435428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You do not need to fill in as both "Market Quality Loss Amount" and "Quality Loss Cost</a:t>
          </a:r>
          <a:r>
            <a:rPr kumimoji="1" lang="ja-JP" altLang="en-US" sz="1800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8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Ratio" have achieved the plan.</a:t>
          </a:r>
          <a:endParaRPr kumimoji="1" lang="ja-JP" altLang="en-US" sz="18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653143</xdr:colOff>
      <xdr:row>4</xdr:row>
      <xdr:rowOff>772886</xdr:rowOff>
    </xdr:from>
    <xdr:to>
      <xdr:col>12</xdr:col>
      <xdr:colOff>0</xdr:colOff>
      <xdr:row>20</xdr:row>
      <xdr:rowOff>772885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20783" y="2190206"/>
          <a:ext cx="8490857" cy="1253489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1153886</xdr:colOff>
      <xdr:row>5</xdr:row>
      <xdr:rowOff>185058</xdr:rowOff>
    </xdr:from>
    <xdr:to>
      <xdr:col>17</xdr:col>
      <xdr:colOff>446314</xdr:colOff>
      <xdr:row>5</xdr:row>
      <xdr:rowOff>620486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472057" y="2373087"/>
          <a:ext cx="13030200" cy="435428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You do not need to fill in as both "Internal Quality Loss Amount" and "Quality Loss Cost</a:t>
          </a:r>
          <a:r>
            <a:rPr kumimoji="1" lang="ja-JP" altLang="en-US" sz="1800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8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Ratio" have achieved the plan.</a:t>
          </a:r>
          <a:endParaRPr kumimoji="1" lang="ja-JP" altLang="en-US" sz="18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559253</xdr:colOff>
      <xdr:row>4</xdr:row>
      <xdr:rowOff>1045029</xdr:rowOff>
    </xdr:from>
    <xdr:to>
      <xdr:col>11</xdr:col>
      <xdr:colOff>693964</xdr:colOff>
      <xdr:row>21</xdr:row>
      <xdr:rowOff>13607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08932" y="2460172"/>
          <a:ext cx="8761639" cy="125212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1208315</xdr:colOff>
      <xdr:row>5</xdr:row>
      <xdr:rowOff>163287</xdr:rowOff>
    </xdr:from>
    <xdr:to>
      <xdr:col>17</xdr:col>
      <xdr:colOff>500743</xdr:colOff>
      <xdr:row>5</xdr:row>
      <xdr:rowOff>598715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519955" y="2365467"/>
          <a:ext cx="13023668" cy="435428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You do not need to fill in as both "Market Quality Loss Amount" and "Quality Loss Cost</a:t>
          </a:r>
          <a:r>
            <a:rPr kumimoji="1" lang="ja-JP" altLang="en-US" sz="1800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8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Ratio" have achieved the plan.</a:t>
          </a:r>
          <a:endParaRPr kumimoji="1" lang="ja-JP" altLang="en-US" sz="18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446315</xdr:colOff>
      <xdr:row>26</xdr:row>
      <xdr:rowOff>108855</xdr:rowOff>
    </xdr:from>
    <xdr:to>
      <xdr:col>16</xdr:col>
      <xdr:colOff>2841171</xdr:colOff>
      <xdr:row>36</xdr:row>
      <xdr:rowOff>76199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281955" y="15798435"/>
          <a:ext cx="10357756" cy="187234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20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 is </a:t>
          </a:r>
          <a:r>
            <a:rPr kumimoji="1" lang="en-US" altLang="ja-JP" sz="2000" b="1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not necessary </a:t>
          </a:r>
          <a:r>
            <a:rPr kumimoji="1" lang="en-US" altLang="ja-JP" sz="20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to input the site that achieved the plan for both "the loss amount" and "the Quality Loss Cost Ratio".</a:t>
          </a:r>
        </a:p>
        <a:p>
          <a:pPr algn="l"/>
          <a:r>
            <a:rPr kumimoji="1" lang="en-US" altLang="ja-JP" sz="20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However, if even one of them has not achieved the plan, input the cause of non-achievement (defect content).</a:t>
          </a:r>
          <a:endParaRPr kumimoji="1" lang="ja-JP" altLang="en-US" sz="20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653143</xdr:colOff>
      <xdr:row>4</xdr:row>
      <xdr:rowOff>772886</xdr:rowOff>
    </xdr:from>
    <xdr:to>
      <xdr:col>12</xdr:col>
      <xdr:colOff>0</xdr:colOff>
      <xdr:row>20</xdr:row>
      <xdr:rowOff>772885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20783" y="2190206"/>
          <a:ext cx="8490857" cy="1253489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555172</xdr:colOff>
      <xdr:row>24</xdr:row>
      <xdr:rowOff>1</xdr:rowOff>
    </xdr:from>
    <xdr:to>
      <xdr:col>9</xdr:col>
      <xdr:colOff>478971</xdr:colOff>
      <xdr:row>27</xdr:row>
      <xdr:rowOff>163286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344092" y="15308581"/>
          <a:ext cx="4000499" cy="7347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All sites input monthly in the red frame</a:t>
          </a:r>
          <a:endParaRPr kumimoji="1" lang="ja-JP" altLang="en-US" sz="18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108858</xdr:colOff>
      <xdr:row>21</xdr:row>
      <xdr:rowOff>97971</xdr:rowOff>
    </xdr:from>
    <xdr:to>
      <xdr:col>18</xdr:col>
      <xdr:colOff>1480458</xdr:colOff>
      <xdr:row>25</xdr:row>
      <xdr:rowOff>43541</xdr:rowOff>
    </xdr:to>
    <xdr:sp macro="" textlink="">
      <xdr:nvSpPr>
        <xdr:cNvPr id="6" name="左中かっこ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17406803" y="6848746"/>
          <a:ext cx="707570" cy="16680180"/>
        </a:xfrm>
        <a:prstGeom prst="leftBrace">
          <a:avLst>
            <a:gd name="adj1" fmla="val 23717"/>
            <a:gd name="adj2" fmla="val 50000"/>
          </a:avLst>
        </a:prstGeom>
        <a:ln w="349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566057</xdr:colOff>
      <xdr:row>25</xdr:row>
      <xdr:rowOff>130629</xdr:rowOff>
    </xdr:from>
    <xdr:to>
      <xdr:col>12</xdr:col>
      <xdr:colOff>1001485</xdr:colOff>
      <xdr:row>29</xdr:row>
      <xdr:rowOff>54428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8247017" y="15629709"/>
          <a:ext cx="2066108" cy="6857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>
              <a:solidFill>
                <a:srgbClr val="0000FF"/>
              </a:solidFill>
            </a:rPr>
            <a:t>Automatic calculation / judgment</a:t>
          </a:r>
          <a:endParaRPr kumimoji="1" lang="ja-JP" altLang="en-US" sz="16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468086</xdr:colOff>
      <xdr:row>20</xdr:row>
      <xdr:rowOff>761999</xdr:rowOff>
    </xdr:from>
    <xdr:to>
      <xdr:col>10</xdr:col>
      <xdr:colOff>789216</xdr:colOff>
      <xdr:row>25</xdr:row>
      <xdr:rowOff>119743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H="1" flipV="1">
          <a:off x="8149046" y="14714219"/>
          <a:ext cx="321130" cy="9046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130629</xdr:colOff>
      <xdr:row>21</xdr:row>
      <xdr:rowOff>76199</xdr:rowOff>
    </xdr:from>
    <xdr:to>
      <xdr:col>5</xdr:col>
      <xdr:colOff>696688</xdr:colOff>
      <xdr:row>24</xdr:row>
      <xdr:rowOff>136069</xdr:rowOff>
    </xdr:to>
    <xdr:sp macro="" textlink="">
      <xdr:nvSpPr>
        <xdr:cNvPr id="9" name="左中かっこ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323014" y="13466714"/>
          <a:ext cx="631370" cy="3324499"/>
        </a:xfrm>
        <a:prstGeom prst="leftBrace">
          <a:avLst>
            <a:gd name="adj1" fmla="val 23717"/>
            <a:gd name="adj2" fmla="val 50000"/>
          </a:avLst>
        </a:prstGeom>
        <a:ln w="349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21771</xdr:colOff>
      <xdr:row>25</xdr:row>
      <xdr:rowOff>185056</xdr:rowOff>
    </xdr:from>
    <xdr:to>
      <xdr:col>4</xdr:col>
      <xdr:colOff>413657</xdr:colOff>
      <xdr:row>30</xdr:row>
      <xdr:rowOff>32656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867591" y="15684136"/>
          <a:ext cx="2334986" cy="8001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”</a:t>
          </a:r>
          <a:r>
            <a:rPr kumimoji="1" lang="en-US" altLang="ja-JP" sz="1600">
              <a:solidFill>
                <a:srgbClr val="FF0000"/>
              </a:solidFill>
            </a:rPr>
            <a:t>Quality Business Plan</a:t>
          </a:r>
          <a:r>
            <a:rPr kumimoji="1" lang="ja-JP" altLang="en-US" sz="1600">
              <a:solidFill>
                <a:srgbClr val="FF0000"/>
              </a:solidFill>
            </a:rPr>
            <a:t>”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rgbClr val="FF0000"/>
              </a:solidFill>
            </a:rPr>
            <a:t>Copy data</a:t>
          </a:r>
        </a:p>
      </xdr:txBody>
    </xdr:sp>
    <xdr:clientData/>
  </xdr:twoCellAnchor>
  <xdr:twoCellAnchor>
    <xdr:from>
      <xdr:col>6</xdr:col>
      <xdr:colOff>348343</xdr:colOff>
      <xdr:row>21</xdr:row>
      <xdr:rowOff>54428</xdr:rowOff>
    </xdr:from>
    <xdr:to>
      <xdr:col>7</xdr:col>
      <xdr:colOff>65314</xdr:colOff>
      <xdr:row>23</xdr:row>
      <xdr:rowOff>152399</xdr:rowOff>
    </xdr:to>
    <xdr:sp macro="" textlink="">
      <xdr:nvSpPr>
        <xdr:cNvPr id="11" name="上矢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767943" y="14791508"/>
          <a:ext cx="532311" cy="478971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6</xdr:col>
      <xdr:colOff>468092</xdr:colOff>
      <xdr:row>2</xdr:row>
      <xdr:rowOff>370116</xdr:rowOff>
    </xdr:from>
    <xdr:to>
      <xdr:col>7</xdr:col>
      <xdr:colOff>642263</xdr:colOff>
      <xdr:row>3</xdr:row>
      <xdr:rowOff>293917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4887692" y="936173"/>
          <a:ext cx="990600" cy="370115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497193</xdr:colOff>
      <xdr:row>1</xdr:row>
      <xdr:rowOff>342902</xdr:rowOff>
    </xdr:from>
    <xdr:to>
      <xdr:col>13</xdr:col>
      <xdr:colOff>185062</xdr:colOff>
      <xdr:row>3</xdr:row>
      <xdr:rowOff>239715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12" idx="5"/>
          <a:endCxn id="16" idx="1"/>
        </xdr:cNvCxnSpPr>
      </xdr:nvCxnSpPr>
      <xdr:spPr>
        <a:xfrm flipV="1">
          <a:off x="5733222" y="538845"/>
          <a:ext cx="5294011" cy="713241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76205</xdr:colOff>
      <xdr:row>2</xdr:row>
      <xdr:rowOff>381003</xdr:rowOff>
    </xdr:from>
    <xdr:to>
      <xdr:col>3</xdr:col>
      <xdr:colOff>957949</xdr:colOff>
      <xdr:row>3</xdr:row>
      <xdr:rowOff>239488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2348" y="947060"/>
          <a:ext cx="881744" cy="304799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957949</xdr:colOff>
      <xdr:row>1</xdr:row>
      <xdr:rowOff>342902</xdr:rowOff>
    </xdr:from>
    <xdr:to>
      <xdr:col>13</xdr:col>
      <xdr:colOff>185062</xdr:colOff>
      <xdr:row>3</xdr:row>
      <xdr:rowOff>87089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stCxn id="14" idx="6"/>
          <a:endCxn id="16" idx="1"/>
        </xdr:cNvCxnSpPr>
      </xdr:nvCxnSpPr>
      <xdr:spPr>
        <a:xfrm flipV="1">
          <a:off x="2754092" y="538845"/>
          <a:ext cx="8273141" cy="56061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185062</xdr:colOff>
      <xdr:row>1</xdr:row>
      <xdr:rowOff>163287</xdr:rowOff>
    </xdr:from>
    <xdr:to>
      <xdr:col>15</xdr:col>
      <xdr:colOff>1349833</xdr:colOff>
      <xdr:row>2</xdr:row>
      <xdr:rowOff>152402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1027233" y="359230"/>
          <a:ext cx="4887686" cy="359229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ja-JP" sz="1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Match the unit with the "Quality Business Plan"</a:t>
          </a:r>
          <a:endParaRPr kumimoji="1" lang="ja-JP" altLang="en-US" sz="18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587833</xdr:colOff>
      <xdr:row>4</xdr:row>
      <xdr:rowOff>435431</xdr:rowOff>
    </xdr:from>
    <xdr:to>
      <xdr:col>14</xdr:col>
      <xdr:colOff>1578433</xdr:colOff>
      <xdr:row>5</xdr:row>
      <xdr:rowOff>21774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084633" y="1839688"/>
          <a:ext cx="990600" cy="370115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974276</xdr:colOff>
      <xdr:row>2</xdr:row>
      <xdr:rowOff>130631</xdr:rowOff>
    </xdr:from>
    <xdr:to>
      <xdr:col>14</xdr:col>
      <xdr:colOff>1045033</xdr:colOff>
      <xdr:row>4</xdr:row>
      <xdr:rowOff>430217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H="1" flipV="1">
          <a:off x="13471076" y="696688"/>
          <a:ext cx="70757" cy="113778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576936</xdr:colOff>
      <xdr:row>0</xdr:row>
      <xdr:rowOff>97978</xdr:rowOff>
    </xdr:from>
    <xdr:to>
      <xdr:col>12</xdr:col>
      <xdr:colOff>674906</xdr:colOff>
      <xdr:row>2</xdr:row>
      <xdr:rowOff>10892</xdr:rowOff>
    </xdr:to>
    <xdr:sp macro="" textlink="">
      <xdr:nvSpPr>
        <xdr:cNvPr id="21" name="円形吹き出し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8262250" y="97978"/>
          <a:ext cx="1730827" cy="478971"/>
        </a:xfrm>
        <a:prstGeom prst="wedgeEllipseCallout">
          <a:avLst>
            <a:gd name="adj1" fmla="val -89658"/>
            <a:gd name="adj2" fmla="val 3142"/>
          </a:avLst>
        </a:prstGeom>
        <a:solidFill>
          <a:srgbClr val="0070C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Select a cell</a:t>
          </a:r>
          <a:endParaRPr kumimoji="1" lang="ja-JP" altLang="en-US" sz="14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1284515</xdr:colOff>
      <xdr:row>5</xdr:row>
      <xdr:rowOff>195944</xdr:rowOff>
    </xdr:from>
    <xdr:to>
      <xdr:col>17</xdr:col>
      <xdr:colOff>576943</xdr:colOff>
      <xdr:row>5</xdr:row>
      <xdr:rowOff>631372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02686" y="2383973"/>
          <a:ext cx="13030200" cy="435428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You do not need to fill in as both "Internal Quality Loss Amount" and "Quality Loss Cost</a:t>
          </a:r>
          <a:r>
            <a:rPr kumimoji="1" lang="ja-JP" altLang="en-US" sz="1800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8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Ratio" have achieved the plan.</a:t>
          </a:r>
          <a:endParaRPr kumimoji="1" lang="ja-JP" altLang="en-US" sz="18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446315</xdr:colOff>
      <xdr:row>26</xdr:row>
      <xdr:rowOff>108855</xdr:rowOff>
    </xdr:from>
    <xdr:to>
      <xdr:col>16</xdr:col>
      <xdr:colOff>2841171</xdr:colOff>
      <xdr:row>36</xdr:row>
      <xdr:rowOff>76199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288486" y="15414169"/>
          <a:ext cx="10363199" cy="192677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20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It is </a:t>
          </a:r>
          <a:r>
            <a:rPr kumimoji="1" lang="en-US" altLang="ja-JP" sz="2000" b="1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not necessary </a:t>
          </a:r>
          <a:r>
            <a:rPr kumimoji="1" lang="en-US" altLang="ja-JP" sz="20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to input the site that achieved the plan for both "the loss amount" and "the Quality Loss Cost Ratio".</a:t>
          </a:r>
        </a:p>
        <a:p>
          <a:pPr algn="l"/>
          <a:r>
            <a:rPr kumimoji="1" lang="en-US" altLang="ja-JP" sz="20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However, if even one of them has not achieved the plan, input the cause of non-achievement (defect content).</a:t>
          </a:r>
          <a:endParaRPr kumimoji="1" lang="ja-JP" altLang="en-US" sz="20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653143</xdr:colOff>
      <xdr:row>4</xdr:row>
      <xdr:rowOff>772886</xdr:rowOff>
    </xdr:from>
    <xdr:to>
      <xdr:col>12</xdr:col>
      <xdr:colOff>0</xdr:colOff>
      <xdr:row>20</xdr:row>
      <xdr:rowOff>772885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16429" y="2177143"/>
          <a:ext cx="8501742" cy="1252945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555172</xdr:colOff>
      <xdr:row>24</xdr:row>
      <xdr:rowOff>1</xdr:rowOff>
    </xdr:from>
    <xdr:to>
      <xdr:col>9</xdr:col>
      <xdr:colOff>478971</xdr:colOff>
      <xdr:row>27</xdr:row>
      <xdr:rowOff>163286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341915" y="14913430"/>
          <a:ext cx="4005942" cy="7511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All sites input monthly in the red frame</a:t>
          </a:r>
          <a:endParaRPr kumimoji="1" lang="ja-JP" altLang="en-US" sz="18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108858</xdr:colOff>
      <xdr:row>21</xdr:row>
      <xdr:rowOff>97972</xdr:rowOff>
    </xdr:from>
    <xdr:to>
      <xdr:col>17</xdr:col>
      <xdr:colOff>1382487</xdr:colOff>
      <xdr:row>25</xdr:row>
      <xdr:rowOff>43542</xdr:rowOff>
    </xdr:to>
    <xdr:sp macro="" textlink="">
      <xdr:nvSpPr>
        <xdr:cNvPr id="7" name="左中かっこ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 rot="16200000">
          <a:off x="15762516" y="7685314"/>
          <a:ext cx="729341" cy="14205858"/>
        </a:xfrm>
        <a:prstGeom prst="leftBrace">
          <a:avLst>
            <a:gd name="adj1" fmla="val 23717"/>
            <a:gd name="adj2" fmla="val 50000"/>
          </a:avLst>
        </a:prstGeom>
        <a:ln w="349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566057</xdr:colOff>
      <xdr:row>25</xdr:row>
      <xdr:rowOff>130629</xdr:rowOff>
    </xdr:from>
    <xdr:to>
      <xdr:col>12</xdr:col>
      <xdr:colOff>1001485</xdr:colOff>
      <xdr:row>29</xdr:row>
      <xdr:rowOff>54428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251371" y="15240000"/>
          <a:ext cx="2068285" cy="7075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>
              <a:solidFill>
                <a:srgbClr val="0000FF"/>
              </a:solidFill>
            </a:rPr>
            <a:t>Automatic calculation / judgment</a:t>
          </a:r>
          <a:endParaRPr kumimoji="1" lang="ja-JP" altLang="en-US" sz="16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468086</xdr:colOff>
      <xdr:row>20</xdr:row>
      <xdr:rowOff>761999</xdr:rowOff>
    </xdr:from>
    <xdr:to>
      <xdr:col>10</xdr:col>
      <xdr:colOff>789216</xdr:colOff>
      <xdr:row>25</xdr:row>
      <xdr:rowOff>119743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 flipV="1">
          <a:off x="7968343" y="13498285"/>
          <a:ext cx="321130" cy="92528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130629</xdr:colOff>
      <xdr:row>21</xdr:row>
      <xdr:rowOff>76199</xdr:rowOff>
    </xdr:from>
    <xdr:to>
      <xdr:col>5</xdr:col>
      <xdr:colOff>696688</xdr:colOff>
      <xdr:row>24</xdr:row>
      <xdr:rowOff>136069</xdr:rowOff>
    </xdr:to>
    <xdr:sp macro="" textlink="">
      <xdr:nvSpPr>
        <xdr:cNvPr id="20" name="左中かっこ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 rot="16200000">
          <a:off x="2310494" y="13060134"/>
          <a:ext cx="647699" cy="3331030"/>
        </a:xfrm>
        <a:prstGeom prst="leftBrace">
          <a:avLst>
            <a:gd name="adj1" fmla="val 23717"/>
            <a:gd name="adj2" fmla="val 50000"/>
          </a:avLst>
        </a:prstGeom>
        <a:ln w="349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21771</xdr:colOff>
      <xdr:row>25</xdr:row>
      <xdr:rowOff>185056</xdr:rowOff>
    </xdr:from>
    <xdr:to>
      <xdr:col>4</xdr:col>
      <xdr:colOff>413657</xdr:colOff>
      <xdr:row>30</xdr:row>
      <xdr:rowOff>32656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859971" y="15294427"/>
          <a:ext cx="2340429" cy="82731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”</a:t>
          </a:r>
          <a:r>
            <a:rPr kumimoji="1" lang="en-US" altLang="ja-JP" sz="1600">
              <a:solidFill>
                <a:srgbClr val="FF0000"/>
              </a:solidFill>
            </a:rPr>
            <a:t>Quality Business Plan</a:t>
          </a:r>
          <a:r>
            <a:rPr kumimoji="1" lang="ja-JP" altLang="en-US" sz="1600">
              <a:solidFill>
                <a:srgbClr val="FF0000"/>
              </a:solidFill>
            </a:rPr>
            <a:t>”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rgbClr val="FF0000"/>
              </a:solidFill>
            </a:rPr>
            <a:t>Copy data</a:t>
          </a:r>
        </a:p>
      </xdr:txBody>
    </xdr:sp>
    <xdr:clientData/>
  </xdr:twoCellAnchor>
  <xdr:twoCellAnchor>
    <xdr:from>
      <xdr:col>6</xdr:col>
      <xdr:colOff>348343</xdr:colOff>
      <xdr:row>21</xdr:row>
      <xdr:rowOff>54428</xdr:rowOff>
    </xdr:from>
    <xdr:to>
      <xdr:col>7</xdr:col>
      <xdr:colOff>65314</xdr:colOff>
      <xdr:row>23</xdr:row>
      <xdr:rowOff>152399</xdr:rowOff>
    </xdr:to>
    <xdr:sp macro="" textlink="">
      <xdr:nvSpPr>
        <xdr:cNvPr id="25" name="上矢印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4767943" y="13574485"/>
          <a:ext cx="533400" cy="489857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10</xdr:col>
      <xdr:colOff>631372</xdr:colOff>
      <xdr:row>0</xdr:row>
      <xdr:rowOff>87085</xdr:rowOff>
    </xdr:from>
    <xdr:to>
      <xdr:col>12</xdr:col>
      <xdr:colOff>729342</xdr:colOff>
      <xdr:row>1</xdr:row>
      <xdr:rowOff>370113</xdr:rowOff>
    </xdr:to>
    <xdr:sp macro="" textlink="">
      <xdr:nvSpPr>
        <xdr:cNvPr id="22" name="円形吹き出し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8316686" y="87085"/>
          <a:ext cx="1730827" cy="478971"/>
        </a:xfrm>
        <a:prstGeom prst="wedgeEllipseCallout">
          <a:avLst>
            <a:gd name="adj1" fmla="val -89658"/>
            <a:gd name="adj2" fmla="val 3142"/>
          </a:avLst>
        </a:prstGeom>
        <a:solidFill>
          <a:srgbClr val="0070C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Select a cell</a:t>
          </a:r>
          <a:endParaRPr kumimoji="1" lang="ja-JP" altLang="en-US" sz="14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435434</xdr:colOff>
      <xdr:row>2</xdr:row>
      <xdr:rowOff>370113</xdr:rowOff>
    </xdr:from>
    <xdr:to>
      <xdr:col>7</xdr:col>
      <xdr:colOff>609605</xdr:colOff>
      <xdr:row>3</xdr:row>
      <xdr:rowOff>293914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4855034" y="936170"/>
          <a:ext cx="990600" cy="370115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464535</xdr:colOff>
      <xdr:row>1</xdr:row>
      <xdr:rowOff>353785</xdr:rowOff>
    </xdr:from>
    <xdr:to>
      <xdr:col>13</xdr:col>
      <xdr:colOff>152400</xdr:colOff>
      <xdr:row>3</xdr:row>
      <xdr:rowOff>239712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3" idx="5"/>
          <a:endCxn id="28" idx="1"/>
        </xdr:cNvCxnSpPr>
      </xdr:nvCxnSpPr>
      <xdr:spPr>
        <a:xfrm flipV="1">
          <a:off x="5700564" y="549728"/>
          <a:ext cx="5294007" cy="70235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43543</xdr:colOff>
      <xdr:row>2</xdr:row>
      <xdr:rowOff>391886</xdr:rowOff>
    </xdr:from>
    <xdr:to>
      <xdr:col>3</xdr:col>
      <xdr:colOff>925287</xdr:colOff>
      <xdr:row>3</xdr:row>
      <xdr:rowOff>250371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839686" y="957943"/>
          <a:ext cx="881744" cy="304799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925287</xdr:colOff>
      <xdr:row>1</xdr:row>
      <xdr:rowOff>353785</xdr:rowOff>
    </xdr:from>
    <xdr:to>
      <xdr:col>13</xdr:col>
      <xdr:colOff>152400</xdr:colOff>
      <xdr:row>3</xdr:row>
      <xdr:rowOff>97972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6" idx="6"/>
          <a:endCxn id="28" idx="1"/>
        </xdr:cNvCxnSpPr>
      </xdr:nvCxnSpPr>
      <xdr:spPr>
        <a:xfrm flipV="1">
          <a:off x="2721430" y="549728"/>
          <a:ext cx="8273141" cy="56061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</xdr:row>
      <xdr:rowOff>174170</xdr:rowOff>
    </xdr:from>
    <xdr:to>
      <xdr:col>15</xdr:col>
      <xdr:colOff>1317171</xdr:colOff>
      <xdr:row>2</xdr:row>
      <xdr:rowOff>163285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10994571" y="370113"/>
          <a:ext cx="4887686" cy="359229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ja-JP" sz="1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Match the unit with the "Quality Business Plan"</a:t>
          </a:r>
          <a:endParaRPr kumimoji="1" lang="ja-JP" altLang="en-US" sz="18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555171</xdr:colOff>
      <xdr:row>4</xdr:row>
      <xdr:rowOff>446314</xdr:rowOff>
    </xdr:from>
    <xdr:to>
      <xdr:col>14</xdr:col>
      <xdr:colOff>1545771</xdr:colOff>
      <xdr:row>5</xdr:row>
      <xdr:rowOff>32657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3051971" y="1850571"/>
          <a:ext cx="990600" cy="370115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941614</xdr:colOff>
      <xdr:row>2</xdr:row>
      <xdr:rowOff>141514</xdr:rowOff>
    </xdr:from>
    <xdr:to>
      <xdr:col>14</xdr:col>
      <xdr:colOff>1012371</xdr:colOff>
      <xdr:row>4</xdr:row>
      <xdr:rowOff>441100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 flipH="1" flipV="1">
          <a:off x="13438414" y="707571"/>
          <a:ext cx="70757" cy="113778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Loss Breakdown"/>
      <sheetName val="Sheet_E"/>
      <sheetName val="Al &amp; Mn"/>
    </sheetNames>
    <sheetDataSet>
      <sheetData sheetId="0"/>
      <sheetData sheetId="1">
        <row r="7">
          <cell r="G7">
            <v>15349</v>
          </cell>
          <cell r="I7">
            <v>17023</v>
          </cell>
          <cell r="K7">
            <v>12285</v>
          </cell>
          <cell r="M7">
            <v>15335</v>
          </cell>
          <cell r="O7">
            <v>15339</v>
          </cell>
          <cell r="Q7">
            <v>18101</v>
          </cell>
          <cell r="S7">
            <v>20334</v>
          </cell>
          <cell r="U7">
            <v>19672</v>
          </cell>
          <cell r="W7">
            <v>15010</v>
          </cell>
          <cell r="Y7">
            <v>12838</v>
          </cell>
          <cell r="AA7">
            <v>13313</v>
          </cell>
          <cell r="AC7">
            <v>15668</v>
          </cell>
        </row>
        <row r="11">
          <cell r="G11">
            <v>0.10444146250644562</v>
          </cell>
          <cell r="I11">
            <v>0.13701627380685336</v>
          </cell>
          <cell r="K11">
            <v>7.1729061786221238E-2</v>
          </cell>
          <cell r="M11">
            <v>0.11419044383947796</v>
          </cell>
          <cell r="O11">
            <v>9.648031092120754E-2</v>
          </cell>
          <cell r="Q11">
            <v>0.13892604391348592</v>
          </cell>
          <cell r="S11">
            <v>0.17249140879369251</v>
          </cell>
          <cell r="U11">
            <v>0.16797024238442715</v>
          </cell>
          <cell r="W11">
            <v>0.10386092496764116</v>
          </cell>
          <cell r="Y11">
            <v>8.7584400027002948E-2</v>
          </cell>
          <cell r="AA11">
            <v>0.10286769078759561</v>
          </cell>
          <cell r="AC11">
            <v>0.11696393677078104</v>
          </cell>
        </row>
        <row r="14">
          <cell r="G14">
            <v>10.772543987581088</v>
          </cell>
          <cell r="I14">
            <v>11.926240180479425</v>
          </cell>
          <cell r="K14">
            <v>8.6339694367690782</v>
          </cell>
          <cell r="M14">
            <v>10.752873982318079</v>
          </cell>
          <cell r="O14">
            <v>10.773418693502055</v>
          </cell>
          <cell r="Q14">
            <v>12.688249252981061</v>
          </cell>
          <cell r="S14">
            <v>14.237087204932276</v>
          </cell>
          <cell r="U14">
            <v>13.77248566836689</v>
          </cell>
          <cell r="W14">
            <v>10.532894017101146</v>
          </cell>
          <cell r="Y14">
            <v>9.00999454376241</v>
          </cell>
          <cell r="AA14">
            <v>9.331317422054628</v>
          </cell>
          <cell r="AC14">
            <v>10.986079130006953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rgb="FF0000FF"/>
    <pageSetUpPr fitToPage="1"/>
  </sheetPr>
  <dimension ref="B1:Y24"/>
  <sheetViews>
    <sheetView topLeftCell="A10" zoomScale="70" zoomScaleNormal="70" workbookViewId="0">
      <selection activeCell="N16" sqref="N16"/>
    </sheetView>
  </sheetViews>
  <sheetFormatPr defaultColWidth="8.85546875" defaultRowHeight="15.75"/>
  <cols>
    <col min="1" max="1" width="2.140625" style="1" customWidth="1"/>
    <col min="2" max="2" width="8.85546875" style="1" customWidth="1"/>
    <col min="3" max="4" width="15.85546875" style="1" customWidth="1"/>
    <col min="5" max="12" width="10.7109375" style="1" customWidth="1"/>
    <col min="13" max="13" width="20" style="1" customWidth="1"/>
    <col min="14" max="14" width="21.7109375" style="1" customWidth="1"/>
    <col min="15" max="15" width="27.140625" style="1" customWidth="1"/>
    <col min="16" max="17" width="55.7109375" style="1" customWidth="1"/>
    <col min="18" max="18" width="20.7109375" style="1" customWidth="1"/>
    <col min="19" max="19" width="22.42578125" style="1" customWidth="1"/>
    <col min="20" max="20" width="24.5703125" style="1" customWidth="1"/>
    <col min="21" max="23" width="8.85546875" style="1"/>
    <col min="24" max="24" width="9.7109375" style="1" customWidth="1"/>
    <col min="25" max="25" width="19.42578125" style="1" hidden="1" customWidth="1"/>
    <col min="26" max="16384" width="8.85546875" style="1"/>
  </cols>
  <sheetData>
    <row r="1" spans="2:25" ht="16.5" thickBot="1"/>
    <row r="2" spans="2:25" ht="29.45" customHeight="1" thickBot="1">
      <c r="B2" s="119" t="s">
        <v>66</v>
      </c>
      <c r="C2" s="119"/>
      <c r="D2" s="119"/>
      <c r="E2" s="119"/>
      <c r="G2" s="120" t="s">
        <v>24</v>
      </c>
      <c r="H2" s="121"/>
      <c r="I2" s="122" t="s">
        <v>9</v>
      </c>
      <c r="J2" s="123"/>
      <c r="N2" s="24"/>
      <c r="O2" s="24"/>
    </row>
    <row r="3" spans="2:25" ht="35.450000000000003" customHeight="1" thickBot="1">
      <c r="B3" s="2" t="s">
        <v>58</v>
      </c>
      <c r="C3" s="2"/>
      <c r="D3" s="2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3"/>
    </row>
    <row r="4" spans="2:25" ht="31.15" customHeight="1">
      <c r="B4" s="5"/>
      <c r="C4" s="124" t="s">
        <v>62</v>
      </c>
      <c r="D4" s="125"/>
      <c r="E4" s="126" t="s">
        <v>65</v>
      </c>
      <c r="F4" s="127"/>
      <c r="G4" s="127"/>
      <c r="H4" s="128"/>
      <c r="I4" s="129" t="s">
        <v>37</v>
      </c>
      <c r="J4" s="129"/>
      <c r="K4" s="129"/>
      <c r="L4" s="130"/>
      <c r="M4" s="115" t="s">
        <v>54</v>
      </c>
      <c r="N4" s="116"/>
      <c r="O4" s="116"/>
      <c r="P4" s="116"/>
      <c r="Q4" s="116"/>
      <c r="R4" s="116"/>
      <c r="S4" s="84"/>
      <c r="T4" s="117" t="s">
        <v>40</v>
      </c>
      <c r="X4" s="23"/>
      <c r="Y4" s="21" t="s">
        <v>3</v>
      </c>
    </row>
    <row r="5" spans="2:25" ht="87" customHeight="1" thickBot="1">
      <c r="B5" s="16" t="s">
        <v>31</v>
      </c>
      <c r="C5" s="12" t="s">
        <v>30</v>
      </c>
      <c r="D5" s="13" t="s">
        <v>33</v>
      </c>
      <c r="E5" s="12" t="s">
        <v>29</v>
      </c>
      <c r="F5" s="13" t="s">
        <v>32</v>
      </c>
      <c r="G5" s="83" t="s">
        <v>36</v>
      </c>
      <c r="H5" s="78" t="s">
        <v>34</v>
      </c>
      <c r="I5" s="68" t="s">
        <v>29</v>
      </c>
      <c r="J5" s="13" t="s">
        <v>32</v>
      </c>
      <c r="K5" s="83" t="s">
        <v>35</v>
      </c>
      <c r="L5" s="78" t="s">
        <v>34</v>
      </c>
      <c r="M5" s="14" t="s">
        <v>41</v>
      </c>
      <c r="N5" s="15" t="s">
        <v>45</v>
      </c>
      <c r="O5" s="81" t="s">
        <v>64</v>
      </c>
      <c r="P5" s="15" t="s">
        <v>47</v>
      </c>
      <c r="Q5" s="81" t="s">
        <v>46</v>
      </c>
      <c r="R5" s="81" t="s">
        <v>53</v>
      </c>
      <c r="S5" s="91" t="s">
        <v>57</v>
      </c>
      <c r="T5" s="118"/>
      <c r="X5" s="23"/>
      <c r="Y5" s="21" t="s">
        <v>4</v>
      </c>
    </row>
    <row r="6" spans="2:25" ht="61.15" customHeight="1" thickBot="1">
      <c r="B6" s="75" t="s">
        <v>26</v>
      </c>
      <c r="C6" s="29">
        <v>216.35300000000001</v>
      </c>
      <c r="D6" s="29">
        <v>226.91399999999999</v>
      </c>
      <c r="E6" s="27">
        <v>1.151</v>
      </c>
      <c r="F6" s="26">
        <v>0.97799999999999998</v>
      </c>
      <c r="G6" s="30">
        <f>F6-E6</f>
        <v>-0.17300000000000004</v>
      </c>
      <c r="H6" s="71" t="str">
        <f>IF(G6="","",IF(E6&lt;F6,"×","〇"))</f>
        <v>〇</v>
      </c>
      <c r="I6" s="69">
        <f t="shared" ref="I6:J21" si="0">E6/C6*100</f>
        <v>0.53200094290349564</v>
      </c>
      <c r="J6" s="31">
        <f t="shared" si="0"/>
        <v>0.43100029085909197</v>
      </c>
      <c r="K6" s="30">
        <f>J6-I6</f>
        <v>-0.10100065204440367</v>
      </c>
      <c r="L6" s="40" t="str">
        <f t="shared" ref="L6:L21" si="1">IF(K6="","",IF(I6&lt;J6,"×","〇"))</f>
        <v>〇</v>
      </c>
      <c r="M6" s="17"/>
      <c r="N6" s="11"/>
      <c r="O6" s="11"/>
      <c r="P6" s="11"/>
      <c r="Q6" s="11"/>
      <c r="R6" s="92"/>
      <c r="S6" s="89"/>
      <c r="T6" s="19"/>
      <c r="X6" s="22"/>
      <c r="Y6" s="21" t="s">
        <v>5</v>
      </c>
    </row>
    <row r="7" spans="2:25" ht="61.15" customHeight="1" thickBot="1">
      <c r="B7" s="75" t="s">
        <v>25</v>
      </c>
      <c r="C7" s="32">
        <v>226.91399999999999</v>
      </c>
      <c r="D7" s="29">
        <v>216.35300000000001</v>
      </c>
      <c r="E7" s="25">
        <v>0.97799999999999998</v>
      </c>
      <c r="F7" s="26">
        <v>1.151</v>
      </c>
      <c r="G7" s="30">
        <f>F7-E7</f>
        <v>0.17300000000000004</v>
      </c>
      <c r="H7" s="71" t="str">
        <f t="shared" ref="H7:H21" si="2">IF(G7="","",IF(E7&lt;F7,"×","〇"))</f>
        <v>×</v>
      </c>
      <c r="I7" s="69">
        <f t="shared" si="0"/>
        <v>0.43100029085909197</v>
      </c>
      <c r="J7" s="31">
        <f t="shared" si="0"/>
        <v>0.53200094290349564</v>
      </c>
      <c r="K7" s="30">
        <f>J7-I7</f>
        <v>0.10100065204440367</v>
      </c>
      <c r="L7" s="40" t="str">
        <f t="shared" si="1"/>
        <v>×</v>
      </c>
      <c r="M7" s="57" t="s">
        <v>1</v>
      </c>
      <c r="N7" s="60" t="s">
        <v>44</v>
      </c>
      <c r="O7" s="58">
        <v>1000</v>
      </c>
      <c r="P7" s="60" t="s">
        <v>48</v>
      </c>
      <c r="Q7" s="60" t="s">
        <v>49</v>
      </c>
      <c r="R7" s="58" t="s">
        <v>50</v>
      </c>
      <c r="S7" s="85">
        <v>500</v>
      </c>
      <c r="T7" s="39" t="s">
        <v>52</v>
      </c>
      <c r="Y7" s="21" t="s">
        <v>6</v>
      </c>
    </row>
    <row r="8" spans="2:25" ht="63" customHeight="1" thickBot="1">
      <c r="B8" s="76" t="s">
        <v>27</v>
      </c>
      <c r="C8" s="51">
        <v>183.83500000000001</v>
      </c>
      <c r="D8" s="51">
        <v>267.053</v>
      </c>
      <c r="E8" s="52">
        <v>0.97799999999999998</v>
      </c>
      <c r="F8" s="53">
        <v>1.151</v>
      </c>
      <c r="G8" s="54">
        <f>F8-E8</f>
        <v>0.17300000000000004</v>
      </c>
      <c r="H8" s="72" t="str">
        <f t="shared" si="2"/>
        <v>×</v>
      </c>
      <c r="I8" s="70">
        <f t="shared" si="0"/>
        <v>0.53199880327467564</v>
      </c>
      <c r="J8" s="56">
        <f t="shared" si="0"/>
        <v>0.43100058789828238</v>
      </c>
      <c r="K8" s="54">
        <f>J8-I8</f>
        <v>-0.10099821537639325</v>
      </c>
      <c r="L8" s="55" t="str">
        <f t="shared" si="1"/>
        <v>〇</v>
      </c>
      <c r="M8" s="59" t="s">
        <v>2</v>
      </c>
      <c r="N8" s="58" t="s">
        <v>23</v>
      </c>
      <c r="O8" s="58" t="s">
        <v>23</v>
      </c>
      <c r="P8" s="60" t="s">
        <v>42</v>
      </c>
      <c r="Q8" s="58" t="s">
        <v>23</v>
      </c>
      <c r="R8" s="58" t="s">
        <v>23</v>
      </c>
      <c r="S8" s="85" t="s">
        <v>23</v>
      </c>
      <c r="T8" s="39" t="s">
        <v>51</v>
      </c>
      <c r="Y8" s="21" t="s">
        <v>7</v>
      </c>
    </row>
    <row r="9" spans="2:25" ht="63" customHeight="1" thickBot="1">
      <c r="B9" s="77" t="s">
        <v>28</v>
      </c>
      <c r="C9" s="48">
        <v>267.053</v>
      </c>
      <c r="D9" s="48">
        <v>183.834</v>
      </c>
      <c r="E9" s="49">
        <v>1.151</v>
      </c>
      <c r="F9" s="50">
        <v>0.97799999999999998</v>
      </c>
      <c r="G9" s="28">
        <f>F9-E9</f>
        <v>-0.17300000000000004</v>
      </c>
      <c r="H9" s="74" t="str">
        <f t="shared" si="2"/>
        <v>〇</v>
      </c>
      <c r="I9" s="73">
        <f t="shared" si="0"/>
        <v>0.43100058789828238</v>
      </c>
      <c r="J9" s="64">
        <f t="shared" si="0"/>
        <v>0.53200169718332846</v>
      </c>
      <c r="K9" s="28">
        <f>J9-I9</f>
        <v>0.10100110928504608</v>
      </c>
      <c r="L9" s="63" t="str">
        <f t="shared" si="1"/>
        <v>×</v>
      </c>
      <c r="M9" s="61" t="s">
        <v>1</v>
      </c>
      <c r="N9" s="62" t="s">
        <v>22</v>
      </c>
      <c r="O9" s="62" t="s">
        <v>22</v>
      </c>
      <c r="P9" s="65" t="s">
        <v>43</v>
      </c>
      <c r="Q9" s="66" t="s">
        <v>23</v>
      </c>
      <c r="R9" s="58" t="s">
        <v>23</v>
      </c>
      <c r="S9" s="86" t="s">
        <v>23</v>
      </c>
      <c r="T9" s="20" t="s">
        <v>51</v>
      </c>
      <c r="Y9" s="21" t="s">
        <v>8</v>
      </c>
    </row>
    <row r="10" spans="2:25" ht="61.15" customHeight="1" thickBot="1">
      <c r="B10" s="79">
        <v>4</v>
      </c>
      <c r="C10" s="108">
        <f>([1]Sheet_E!$G$7)/1000</f>
        <v>15.349</v>
      </c>
      <c r="D10" s="41">
        <f>'Input Form_E 2) Internal Loss'!D10</f>
        <v>0</v>
      </c>
      <c r="E10" s="108">
        <f>([1]Sheet_E!$G$11)</f>
        <v>0.10444146250644562</v>
      </c>
      <c r="F10" s="44"/>
      <c r="G10" s="30">
        <f t="shared" ref="G10:G21" si="3">F10-E10</f>
        <v>-0.10444146250644562</v>
      </c>
      <c r="H10" s="71" t="str">
        <f t="shared" si="2"/>
        <v>〇</v>
      </c>
      <c r="I10" s="69">
        <f t="shared" si="0"/>
        <v>0.68044473585540177</v>
      </c>
      <c r="J10" s="31" t="e">
        <f t="shared" si="0"/>
        <v>#DIV/0!</v>
      </c>
      <c r="K10" s="30" t="e">
        <f t="shared" ref="K10:K21" si="4">J10-I10</f>
        <v>#DIV/0!</v>
      </c>
      <c r="L10" s="40" t="e">
        <f t="shared" si="1"/>
        <v>#DIV/0!</v>
      </c>
      <c r="M10" s="103"/>
      <c r="N10" s="104"/>
      <c r="O10" s="104"/>
      <c r="P10" s="104"/>
      <c r="Q10" s="104"/>
      <c r="R10" s="105"/>
      <c r="S10" s="106"/>
      <c r="T10" s="9"/>
      <c r="U10" s="112">
        <f>'Input Form_E 2) Internal Loss'!T10</f>
        <v>44287</v>
      </c>
      <c r="Y10" s="21" t="s">
        <v>9</v>
      </c>
    </row>
    <row r="11" spans="2:25" ht="60.6" customHeight="1" thickBot="1">
      <c r="B11" s="79">
        <v>5</v>
      </c>
      <c r="C11" s="93">
        <f>([1]Sheet_E!$I$7)/1000</f>
        <v>17.023</v>
      </c>
      <c r="D11" s="41">
        <f>'Input Form_E 2) Internal Loss'!D11</f>
        <v>0</v>
      </c>
      <c r="E11" s="93">
        <f>([1]Sheet_E!$I$11)</f>
        <v>0.13701627380685336</v>
      </c>
      <c r="F11" s="44"/>
      <c r="G11" s="30">
        <f t="shared" si="3"/>
        <v>-0.13701627380685336</v>
      </c>
      <c r="H11" s="71" t="str">
        <f t="shared" si="2"/>
        <v>〇</v>
      </c>
      <c r="I11" s="69">
        <f t="shared" si="0"/>
        <v>0.80488911359251225</v>
      </c>
      <c r="J11" s="31" t="e">
        <f t="shared" si="0"/>
        <v>#DIV/0!</v>
      </c>
      <c r="K11" s="30" t="e">
        <f t="shared" si="4"/>
        <v>#DIV/0!</v>
      </c>
      <c r="L11" s="40" t="e">
        <f t="shared" si="1"/>
        <v>#DIV/0!</v>
      </c>
      <c r="M11" s="103"/>
      <c r="N11" s="104"/>
      <c r="O11" s="104"/>
      <c r="P11" s="104"/>
      <c r="Q11" s="104"/>
      <c r="R11" s="107"/>
      <c r="S11" s="106"/>
      <c r="T11" s="9"/>
      <c r="U11" s="112">
        <f>'Input Form_E 2) Internal Loss'!T11</f>
        <v>44319</v>
      </c>
      <c r="Y11" s="21" t="s">
        <v>10</v>
      </c>
    </row>
    <row r="12" spans="2:25" ht="60.6" customHeight="1" thickBot="1">
      <c r="B12" s="79">
        <v>6</v>
      </c>
      <c r="C12" s="93">
        <f>([1]Sheet_E!$K$7)/1000</f>
        <v>12.285</v>
      </c>
      <c r="D12" s="41">
        <f>'Input Form_E 2) Internal Loss'!D12</f>
        <v>0</v>
      </c>
      <c r="E12" s="93">
        <f>([1]Sheet_E!$K$11)</f>
        <v>7.1729061786221238E-2</v>
      </c>
      <c r="F12" s="44"/>
      <c r="G12" s="30">
        <f t="shared" si="3"/>
        <v>-7.1729061786221238E-2</v>
      </c>
      <c r="H12" s="71" t="str">
        <f t="shared" si="2"/>
        <v>〇</v>
      </c>
      <c r="I12" s="69">
        <f t="shared" si="0"/>
        <v>0.58387514681498776</v>
      </c>
      <c r="J12" s="31" t="e">
        <f t="shared" si="0"/>
        <v>#DIV/0!</v>
      </c>
      <c r="K12" s="30" t="e">
        <f t="shared" si="4"/>
        <v>#DIV/0!</v>
      </c>
      <c r="L12" s="40" t="e">
        <f t="shared" si="1"/>
        <v>#DIV/0!</v>
      </c>
      <c r="M12" s="103"/>
      <c r="N12" s="104"/>
      <c r="O12" s="104"/>
      <c r="P12" s="104"/>
      <c r="Q12" s="104"/>
      <c r="R12" s="107"/>
      <c r="S12" s="106"/>
      <c r="T12" s="9"/>
      <c r="U12" s="112">
        <f>'Input Form_E 2) Internal Loss'!T12</f>
        <v>44348</v>
      </c>
      <c r="Y12" s="21" t="s">
        <v>11</v>
      </c>
    </row>
    <row r="13" spans="2:25" ht="61.15" customHeight="1" thickBot="1">
      <c r="B13" s="79">
        <v>7</v>
      </c>
      <c r="C13" s="93">
        <f>([1]Sheet_E!$M$7)/1000</f>
        <v>15.335000000000001</v>
      </c>
      <c r="D13" s="41">
        <f>'Input Form_E 2) Internal Loss'!D13</f>
        <v>0</v>
      </c>
      <c r="E13" s="93">
        <f>([1]Sheet_E!$M$11)</f>
        <v>0.11419044383947796</v>
      </c>
      <c r="F13" s="44"/>
      <c r="G13" s="30">
        <f t="shared" si="3"/>
        <v>-0.11419044383947796</v>
      </c>
      <c r="H13" s="71" t="str">
        <f t="shared" si="2"/>
        <v>〇</v>
      </c>
      <c r="I13" s="69">
        <f t="shared" si="0"/>
        <v>0.74463934685019861</v>
      </c>
      <c r="J13" s="31" t="e">
        <f t="shared" si="0"/>
        <v>#DIV/0!</v>
      </c>
      <c r="K13" s="30" t="e">
        <f t="shared" si="4"/>
        <v>#DIV/0!</v>
      </c>
      <c r="L13" s="40" t="e">
        <f t="shared" si="1"/>
        <v>#DIV/0!</v>
      </c>
      <c r="M13" s="6"/>
      <c r="N13" s="7"/>
      <c r="O13" s="110"/>
      <c r="P13" s="7"/>
      <c r="Q13" s="7"/>
      <c r="R13" s="7"/>
      <c r="S13" s="106"/>
      <c r="T13" s="9"/>
      <c r="U13" s="112">
        <f>'Input Form_E 2) Internal Loss'!T13</f>
        <v>44378</v>
      </c>
      <c r="Y13" s="21" t="s">
        <v>12</v>
      </c>
    </row>
    <row r="14" spans="2:25" ht="61.15" customHeight="1" thickBot="1">
      <c r="B14" s="79">
        <v>8</v>
      </c>
      <c r="C14" s="93">
        <f>([1]Sheet_E!$O$7)/1000</f>
        <v>15.339</v>
      </c>
      <c r="D14" s="41">
        <f>'Input Form_E 2) Internal Loss'!D14</f>
        <v>0</v>
      </c>
      <c r="E14" s="93">
        <f>([1]Sheet_E!$O$11)</f>
        <v>9.648031092120754E-2</v>
      </c>
      <c r="F14" s="44"/>
      <c r="G14" s="30">
        <f t="shared" si="3"/>
        <v>-9.648031092120754E-2</v>
      </c>
      <c r="H14" s="71" t="str">
        <f t="shared" si="2"/>
        <v>〇</v>
      </c>
      <c r="I14" s="69">
        <f t="shared" si="0"/>
        <v>0.62898696734602999</v>
      </c>
      <c r="J14" s="31" t="e">
        <f t="shared" si="0"/>
        <v>#DIV/0!</v>
      </c>
      <c r="K14" s="30" t="e">
        <f t="shared" si="4"/>
        <v>#DIV/0!</v>
      </c>
      <c r="L14" s="40" t="e">
        <f t="shared" si="1"/>
        <v>#DIV/0!</v>
      </c>
      <c r="M14" s="6"/>
      <c r="N14" s="7"/>
      <c r="O14" s="110"/>
      <c r="P14" s="7"/>
      <c r="Q14" s="7"/>
      <c r="R14" s="7"/>
      <c r="S14" s="106"/>
      <c r="T14" s="9"/>
      <c r="U14" s="112">
        <f>'Input Form_E 2) Internal Loss'!T14</f>
        <v>44409</v>
      </c>
      <c r="Y14" s="21" t="s">
        <v>13</v>
      </c>
    </row>
    <row r="15" spans="2:25" ht="63" customHeight="1" thickBot="1">
      <c r="B15" s="79">
        <v>9</v>
      </c>
      <c r="C15" s="93">
        <f>([1]Sheet_E!$Q$7)/1000</f>
        <v>18.100999999999999</v>
      </c>
      <c r="D15" s="41">
        <f>'Input Form_E 2) Internal Loss'!D15</f>
        <v>0</v>
      </c>
      <c r="E15" s="93">
        <f>([1]Sheet_E!$Q$11)</f>
        <v>0.13892604391348592</v>
      </c>
      <c r="F15" s="44"/>
      <c r="G15" s="30">
        <f t="shared" si="3"/>
        <v>-0.13892604391348592</v>
      </c>
      <c r="H15" s="71" t="str">
        <f t="shared" si="2"/>
        <v>〇</v>
      </c>
      <c r="I15" s="69">
        <f t="shared" si="0"/>
        <v>0.76750480036178081</v>
      </c>
      <c r="J15" s="31" t="e">
        <f t="shared" si="0"/>
        <v>#DIV/0!</v>
      </c>
      <c r="K15" s="30" t="e">
        <f t="shared" si="4"/>
        <v>#DIV/0!</v>
      </c>
      <c r="L15" s="40" t="e">
        <f t="shared" si="1"/>
        <v>#DIV/0!</v>
      </c>
      <c r="M15" s="103"/>
      <c r="N15" s="104"/>
      <c r="O15" s="104"/>
      <c r="P15" s="104"/>
      <c r="Q15" s="104"/>
      <c r="R15" s="107"/>
      <c r="S15" s="106"/>
      <c r="T15" s="9"/>
      <c r="U15" s="112">
        <f>'Input Form_E 2) Internal Loss'!T15</f>
        <v>44440</v>
      </c>
      <c r="Y15" s="1" t="s">
        <v>14</v>
      </c>
    </row>
    <row r="16" spans="2:25" ht="61.9" customHeight="1" thickBot="1">
      <c r="B16" s="79">
        <v>10</v>
      </c>
      <c r="C16" s="93">
        <f>([1]Sheet_E!$S$7)/1000</f>
        <v>20.334</v>
      </c>
      <c r="D16" s="41">
        <f>'Input Form_E 2) Internal Loss'!D16</f>
        <v>0</v>
      </c>
      <c r="E16" s="93">
        <f>([1]Sheet_E!$S$11)</f>
        <v>0.17249140879369251</v>
      </c>
      <c r="F16" s="44"/>
      <c r="G16" s="30">
        <f t="shared" si="3"/>
        <v>-0.17249140879369251</v>
      </c>
      <c r="H16" s="71" t="str">
        <f t="shared" si="2"/>
        <v>〇</v>
      </c>
      <c r="I16" s="69">
        <f t="shared" si="0"/>
        <v>0.84829059109714033</v>
      </c>
      <c r="J16" s="31" t="e">
        <f t="shared" si="0"/>
        <v>#DIV/0!</v>
      </c>
      <c r="K16" s="30" t="e">
        <f t="shared" si="4"/>
        <v>#DIV/0!</v>
      </c>
      <c r="L16" s="40" t="e">
        <f t="shared" si="1"/>
        <v>#DIV/0!</v>
      </c>
      <c r="M16" s="6"/>
      <c r="N16" s="7"/>
      <c r="O16" s="110"/>
      <c r="P16" s="7"/>
      <c r="Q16" s="7"/>
      <c r="R16" s="7"/>
      <c r="S16" s="106"/>
      <c r="T16" s="9"/>
      <c r="U16" s="112">
        <f>'Input Form_E 2) Internal Loss'!T16</f>
        <v>44470</v>
      </c>
      <c r="Y16" s="1" t="s">
        <v>15</v>
      </c>
    </row>
    <row r="17" spans="2:25" ht="61.15" customHeight="1" thickBot="1">
      <c r="B17" s="79">
        <v>11</v>
      </c>
      <c r="C17" s="93">
        <f>([1]Sheet_E!$U$7)/1000</f>
        <v>19.672000000000001</v>
      </c>
      <c r="D17" s="41">
        <f>'Input Form_E 2) Internal Loss'!D17</f>
        <v>0</v>
      </c>
      <c r="E17" s="93">
        <f>([1]Sheet_E!$U$11)</f>
        <v>0.16797024238442715</v>
      </c>
      <c r="F17" s="44"/>
      <c r="G17" s="30">
        <f t="shared" si="3"/>
        <v>-0.16797024238442715</v>
      </c>
      <c r="H17" s="71" t="str">
        <f t="shared" si="2"/>
        <v>〇</v>
      </c>
      <c r="I17" s="69">
        <f t="shared" si="0"/>
        <v>0.85385442448366788</v>
      </c>
      <c r="J17" s="31" t="e">
        <f t="shared" si="0"/>
        <v>#DIV/0!</v>
      </c>
      <c r="K17" s="30" t="e">
        <f t="shared" si="4"/>
        <v>#DIV/0!</v>
      </c>
      <c r="L17" s="40" t="e">
        <f t="shared" si="1"/>
        <v>#DIV/0!</v>
      </c>
      <c r="M17" s="103"/>
      <c r="N17" s="104"/>
      <c r="O17" s="104"/>
      <c r="P17" s="104"/>
      <c r="Q17" s="104"/>
      <c r="R17" s="107"/>
      <c r="S17" s="106"/>
      <c r="T17" s="9"/>
      <c r="U17" s="112">
        <f>'Input Form_E 2) Internal Loss'!T17</f>
        <v>44501</v>
      </c>
      <c r="Y17" s="1" t="s">
        <v>16</v>
      </c>
    </row>
    <row r="18" spans="2:25" ht="61.9" customHeight="1" thickBot="1">
      <c r="B18" s="79">
        <v>12</v>
      </c>
      <c r="C18" s="93">
        <f>([1]Sheet_E!$W$7)/1000</f>
        <v>15.01</v>
      </c>
      <c r="D18" s="41">
        <f>'Input Form_E 2) Internal Loss'!D18</f>
        <v>0</v>
      </c>
      <c r="E18" s="93">
        <f>([1]Sheet_E!$W$11)</f>
        <v>0.10386092496764116</v>
      </c>
      <c r="F18" s="44"/>
      <c r="G18" s="30">
        <f t="shared" si="3"/>
        <v>-0.10386092496764116</v>
      </c>
      <c r="H18" s="71" t="str">
        <f t="shared" si="2"/>
        <v>〇</v>
      </c>
      <c r="I18" s="69">
        <f t="shared" si="0"/>
        <v>0.69194486987102699</v>
      </c>
      <c r="J18" s="31" t="e">
        <f t="shared" si="0"/>
        <v>#DIV/0!</v>
      </c>
      <c r="K18" s="30" t="e">
        <f t="shared" si="4"/>
        <v>#DIV/0!</v>
      </c>
      <c r="L18" s="40" t="e">
        <f t="shared" si="1"/>
        <v>#DIV/0!</v>
      </c>
      <c r="M18" s="6"/>
      <c r="N18" s="7"/>
      <c r="O18" s="7"/>
      <c r="P18" s="7"/>
      <c r="Q18" s="7"/>
      <c r="R18" s="8"/>
      <c r="S18" s="87"/>
      <c r="T18" s="9"/>
      <c r="U18" s="112">
        <f>'Input Form_E 2) Internal Loss'!T18</f>
        <v>44531</v>
      </c>
      <c r="Y18" s="1" t="s">
        <v>17</v>
      </c>
    </row>
    <row r="19" spans="2:25" ht="63" customHeight="1" thickBot="1">
      <c r="B19" s="79">
        <v>1</v>
      </c>
      <c r="C19" s="93">
        <f>([1]Sheet_E!$Y$7)/1000</f>
        <v>12.837999999999999</v>
      </c>
      <c r="D19" s="41">
        <f>'Input Form_E 2) Internal Loss'!D19</f>
        <v>0</v>
      </c>
      <c r="E19" s="93">
        <f>([1]Sheet_E!$Y$11)</f>
        <v>8.7584400027002948E-2</v>
      </c>
      <c r="F19" s="44"/>
      <c r="G19" s="30">
        <f t="shared" si="3"/>
        <v>-8.7584400027002948E-2</v>
      </c>
      <c r="H19" s="71" t="str">
        <f t="shared" si="2"/>
        <v>〇</v>
      </c>
      <c r="I19" s="69">
        <f t="shared" si="0"/>
        <v>0.68222776154387721</v>
      </c>
      <c r="J19" s="31" t="e">
        <f t="shared" si="0"/>
        <v>#DIV/0!</v>
      </c>
      <c r="K19" s="30" t="e">
        <f t="shared" si="4"/>
        <v>#DIV/0!</v>
      </c>
      <c r="L19" s="40" t="e">
        <f t="shared" si="1"/>
        <v>#DIV/0!</v>
      </c>
      <c r="M19" s="6"/>
      <c r="N19" s="7"/>
      <c r="O19" s="7"/>
      <c r="P19" s="7"/>
      <c r="Q19" s="7"/>
      <c r="R19" s="8"/>
      <c r="S19" s="87"/>
      <c r="T19" s="9"/>
      <c r="U19" s="112">
        <f>'Input Form_E 2) Internal Loss'!T19</f>
        <v>44562</v>
      </c>
      <c r="Y19" s="1" t="s">
        <v>18</v>
      </c>
    </row>
    <row r="20" spans="2:25" ht="61.15" customHeight="1" thickBot="1">
      <c r="B20" s="79">
        <v>2</v>
      </c>
      <c r="C20" s="93">
        <f>([1]Sheet_E!$AA$7)/1000</f>
        <v>13.313000000000001</v>
      </c>
      <c r="D20" s="41">
        <f>'Input Form_E 2) Internal Loss'!D20</f>
        <v>0</v>
      </c>
      <c r="E20" s="93">
        <f>([1]Sheet_E!$AA$11)</f>
        <v>0.10286769078759561</v>
      </c>
      <c r="F20" s="44"/>
      <c r="G20" s="30">
        <f t="shared" si="3"/>
        <v>-0.10286769078759561</v>
      </c>
      <c r="H20" s="71" t="str">
        <f t="shared" si="2"/>
        <v>〇</v>
      </c>
      <c r="I20" s="69">
        <f t="shared" si="0"/>
        <v>0.77268602709829193</v>
      </c>
      <c r="J20" s="31" t="e">
        <f t="shared" si="0"/>
        <v>#DIV/0!</v>
      </c>
      <c r="K20" s="30" t="e">
        <f t="shared" si="4"/>
        <v>#DIV/0!</v>
      </c>
      <c r="L20" s="40" t="e">
        <f t="shared" si="1"/>
        <v>#DIV/0!</v>
      </c>
      <c r="M20" s="6"/>
      <c r="N20" s="7"/>
      <c r="O20" s="7"/>
      <c r="P20" s="7"/>
      <c r="Q20" s="7"/>
      <c r="R20" s="8"/>
      <c r="S20" s="87"/>
      <c r="T20" s="9"/>
      <c r="U20" s="112">
        <f>'Input Form_E 2) Internal Loss'!T20</f>
        <v>44593</v>
      </c>
      <c r="Y20" s="1" t="s">
        <v>19</v>
      </c>
    </row>
    <row r="21" spans="2:25" ht="61.9" customHeight="1" thickBot="1">
      <c r="B21" s="80">
        <v>3</v>
      </c>
      <c r="C21" s="94">
        <f>([1]Sheet_E!$AC$7)/1000</f>
        <v>15.667999999999999</v>
      </c>
      <c r="D21" s="41">
        <f>'Input Form_E 2) Internal Loss'!D21</f>
        <v>0</v>
      </c>
      <c r="E21" s="94">
        <f>([1]Sheet_E!$AC$11)</f>
        <v>0.11696393677078104</v>
      </c>
      <c r="F21" s="46"/>
      <c r="G21" s="54">
        <f t="shared" si="3"/>
        <v>-0.11696393677078104</v>
      </c>
      <c r="H21" s="72" t="str">
        <f t="shared" si="2"/>
        <v>〇</v>
      </c>
      <c r="I21" s="69">
        <f t="shared" si="0"/>
        <v>0.74651478664016491</v>
      </c>
      <c r="J21" s="31" t="e">
        <f t="shared" si="0"/>
        <v>#DIV/0!</v>
      </c>
      <c r="K21" s="30" t="e">
        <f t="shared" si="4"/>
        <v>#DIV/0!</v>
      </c>
      <c r="L21" s="40" t="e">
        <f t="shared" si="1"/>
        <v>#DIV/0!</v>
      </c>
      <c r="M21" s="34"/>
      <c r="N21" s="35"/>
      <c r="O21" s="35"/>
      <c r="P21" s="35"/>
      <c r="Q21" s="35"/>
      <c r="R21" s="36"/>
      <c r="S21" s="88"/>
      <c r="T21" s="37"/>
      <c r="U21" s="112">
        <f>'Input Form_E 2) Internal Loss'!T21</f>
        <v>44621</v>
      </c>
      <c r="Y21" s="1" t="s">
        <v>20</v>
      </c>
    </row>
    <row r="22" spans="2:25">
      <c r="E22" s="47"/>
      <c r="F22" s="47"/>
      <c r="G22" s="33"/>
      <c r="H22" s="33"/>
      <c r="I22" s="33"/>
      <c r="J22" s="33"/>
      <c r="K22" s="33"/>
      <c r="L22" s="33"/>
      <c r="M22" s="10"/>
      <c r="N22" s="10"/>
      <c r="O22" s="10"/>
      <c r="P22" s="10"/>
      <c r="Q22" s="10"/>
      <c r="R22" s="10"/>
      <c r="S22" s="10"/>
      <c r="T22" s="10"/>
      <c r="Y22" s="1" t="s">
        <v>21</v>
      </c>
    </row>
    <row r="23" spans="2:25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2:25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</sheetData>
  <mergeCells count="8">
    <mergeCell ref="M4:R4"/>
    <mergeCell ref="T4:T5"/>
    <mergeCell ref="B2:E2"/>
    <mergeCell ref="G2:H2"/>
    <mergeCell ref="I2:J2"/>
    <mergeCell ref="C4:D4"/>
    <mergeCell ref="E4:H4"/>
    <mergeCell ref="I4:L4"/>
  </mergeCells>
  <phoneticPr fontId="2"/>
  <dataValidations disablePrompts="1" count="1">
    <dataValidation type="list" allowBlank="1" showInputMessage="1" showErrorMessage="1" sqref="I2:J2" xr:uid="{00000000-0002-0000-0000-000000000000}">
      <formula1>$Y$4:$Y$22</formula1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FFFF00"/>
    <pageSetUpPr fitToPage="1"/>
  </sheetPr>
  <dimension ref="B1:X41"/>
  <sheetViews>
    <sheetView tabSelected="1" zoomScale="70" zoomScaleNormal="70" workbookViewId="0">
      <selection activeCell="G16" sqref="G16"/>
    </sheetView>
  </sheetViews>
  <sheetFormatPr defaultColWidth="8.85546875" defaultRowHeight="15.75"/>
  <cols>
    <col min="1" max="1" width="2.140625" style="1" customWidth="1"/>
    <col min="2" max="2" width="8.85546875" style="1" customWidth="1"/>
    <col min="3" max="4" width="15.42578125" style="1" customWidth="1"/>
    <col min="5" max="5" width="12" style="1" bestFit="1" customWidth="1"/>
    <col min="6" max="6" width="17.28515625" style="1" bestFit="1" customWidth="1"/>
    <col min="7" max="7" width="17" style="1" bestFit="1" customWidth="1"/>
    <col min="8" max="12" width="10.7109375" style="1" customWidth="1"/>
    <col min="13" max="13" width="20" style="1" customWidth="1"/>
    <col min="14" max="14" width="21.7109375" style="1" customWidth="1"/>
    <col min="15" max="15" width="27.140625" style="1" customWidth="1"/>
    <col min="16" max="17" width="55.7109375" style="1" customWidth="1"/>
    <col min="18" max="18" width="20.7109375" style="1" customWidth="1"/>
    <col min="19" max="19" width="24.5703125" style="1" customWidth="1"/>
    <col min="20" max="22" width="8.85546875" style="1"/>
    <col min="23" max="23" width="9.7109375" style="1" customWidth="1"/>
    <col min="24" max="24" width="19.42578125" style="1" hidden="1" customWidth="1"/>
    <col min="25" max="16384" width="8.85546875" style="1"/>
  </cols>
  <sheetData>
    <row r="1" spans="2:24" ht="16.5" thickBot="1"/>
    <row r="2" spans="2:24" ht="29.45" customHeight="1" thickBot="1">
      <c r="B2" s="119" t="s">
        <v>66</v>
      </c>
      <c r="C2" s="119"/>
      <c r="D2" s="119"/>
      <c r="E2" s="119"/>
      <c r="G2" s="120" t="s">
        <v>24</v>
      </c>
      <c r="H2" s="121"/>
      <c r="I2" s="122" t="s">
        <v>9</v>
      </c>
      <c r="J2" s="123"/>
      <c r="N2" s="24"/>
      <c r="O2" s="24"/>
    </row>
    <row r="3" spans="2:24" ht="35.450000000000003" customHeight="1" thickBot="1">
      <c r="B3" s="2" t="s">
        <v>39</v>
      </c>
      <c r="C3" s="2"/>
      <c r="D3" s="2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3"/>
    </row>
    <row r="4" spans="2:24" ht="31.15" customHeight="1">
      <c r="B4" s="5"/>
      <c r="C4" s="124" t="s">
        <v>62</v>
      </c>
      <c r="D4" s="125"/>
      <c r="E4" s="126" t="s">
        <v>63</v>
      </c>
      <c r="F4" s="127"/>
      <c r="G4" s="127"/>
      <c r="H4" s="128"/>
      <c r="I4" s="129" t="s">
        <v>37</v>
      </c>
      <c r="J4" s="129"/>
      <c r="K4" s="129"/>
      <c r="L4" s="130"/>
      <c r="M4" s="115" t="s">
        <v>54</v>
      </c>
      <c r="N4" s="116"/>
      <c r="O4" s="116"/>
      <c r="P4" s="116"/>
      <c r="Q4" s="116"/>
      <c r="R4" s="116"/>
      <c r="S4" s="117" t="s">
        <v>40</v>
      </c>
      <c r="W4" s="23"/>
      <c r="X4" s="21" t="s">
        <v>3</v>
      </c>
    </row>
    <row r="5" spans="2:24" ht="83.25" customHeight="1" thickBot="1">
      <c r="B5" s="16" t="s">
        <v>31</v>
      </c>
      <c r="C5" s="12" t="s">
        <v>30</v>
      </c>
      <c r="D5" s="13" t="s">
        <v>33</v>
      </c>
      <c r="E5" s="12" t="s">
        <v>29</v>
      </c>
      <c r="F5" s="13" t="s">
        <v>32</v>
      </c>
      <c r="G5" s="83" t="s">
        <v>36</v>
      </c>
      <c r="H5" s="78" t="s">
        <v>34</v>
      </c>
      <c r="I5" s="68" t="s">
        <v>29</v>
      </c>
      <c r="J5" s="13" t="s">
        <v>32</v>
      </c>
      <c r="K5" s="83" t="s">
        <v>35</v>
      </c>
      <c r="L5" s="78" t="s">
        <v>34</v>
      </c>
      <c r="M5" s="14" t="s">
        <v>41</v>
      </c>
      <c r="N5" s="15" t="s">
        <v>45</v>
      </c>
      <c r="O5" s="81" t="s">
        <v>64</v>
      </c>
      <c r="P5" s="15" t="s">
        <v>47</v>
      </c>
      <c r="Q5" s="81" t="s">
        <v>46</v>
      </c>
      <c r="R5" s="82" t="s">
        <v>53</v>
      </c>
      <c r="S5" s="131"/>
      <c r="W5" s="23"/>
      <c r="X5" s="21" t="s">
        <v>4</v>
      </c>
    </row>
    <row r="6" spans="2:24" ht="61.15" customHeight="1" thickBot="1">
      <c r="B6" s="75" t="s">
        <v>26</v>
      </c>
      <c r="C6" s="29">
        <v>216.35300000000001</v>
      </c>
      <c r="D6" s="29">
        <v>226.91399999999999</v>
      </c>
      <c r="E6" s="27">
        <v>1.151</v>
      </c>
      <c r="F6" s="26">
        <v>0.97799999999999998</v>
      </c>
      <c r="G6" s="30">
        <f>F6-E6</f>
        <v>-0.17300000000000004</v>
      </c>
      <c r="H6" s="71" t="str">
        <f>IF(G6="","",IF(E6&lt;F6,"×","〇"))</f>
        <v>〇</v>
      </c>
      <c r="I6" s="69">
        <f t="shared" ref="I6:J21" si="0">E6/C6*100</f>
        <v>0.53200094290349564</v>
      </c>
      <c r="J6" s="31">
        <f t="shared" si="0"/>
        <v>0.43100029085909197</v>
      </c>
      <c r="K6" s="30">
        <f>J6-I6</f>
        <v>-0.10100065204440367</v>
      </c>
      <c r="L6" s="40" t="str">
        <f t="shared" ref="L6:L21" si="1">IF(K6="","",IF(I6&lt;J6,"×","〇"))</f>
        <v>〇</v>
      </c>
      <c r="M6" s="17"/>
      <c r="N6" s="11"/>
      <c r="O6" s="11"/>
      <c r="P6" s="11"/>
      <c r="Q6" s="11"/>
      <c r="R6" s="18"/>
      <c r="S6" s="19"/>
      <c r="W6" s="22"/>
      <c r="X6" s="21" t="s">
        <v>5</v>
      </c>
    </row>
    <row r="7" spans="2:24" ht="61.15" customHeight="1" thickBot="1">
      <c r="B7" s="75" t="s">
        <v>25</v>
      </c>
      <c r="C7" s="32">
        <v>226.91399999999999</v>
      </c>
      <c r="D7" s="29">
        <v>216.35300000000001</v>
      </c>
      <c r="E7" s="25">
        <v>0.97799999999999998</v>
      </c>
      <c r="F7" s="26">
        <v>1.151</v>
      </c>
      <c r="G7" s="30">
        <f>F7-E7</f>
        <v>0.17300000000000004</v>
      </c>
      <c r="H7" s="71" t="str">
        <f t="shared" ref="H7:H21" si="2">IF(G7="","",IF(E7&lt;F7,"×","〇"))</f>
        <v>×</v>
      </c>
      <c r="I7" s="69">
        <f t="shared" si="0"/>
        <v>0.43100029085909197</v>
      </c>
      <c r="J7" s="31">
        <f t="shared" si="0"/>
        <v>0.53200094290349564</v>
      </c>
      <c r="K7" s="30">
        <f>J7-I7</f>
        <v>0.10100065204440367</v>
      </c>
      <c r="L7" s="40" t="str">
        <f t="shared" si="1"/>
        <v>×</v>
      </c>
      <c r="M7" s="57" t="s">
        <v>1</v>
      </c>
      <c r="N7" s="60" t="s">
        <v>44</v>
      </c>
      <c r="O7" s="58">
        <v>1000</v>
      </c>
      <c r="P7" s="60" t="s">
        <v>48</v>
      </c>
      <c r="Q7" s="60" t="s">
        <v>49</v>
      </c>
      <c r="R7" s="38" t="s">
        <v>50</v>
      </c>
      <c r="S7" s="39" t="s">
        <v>52</v>
      </c>
      <c r="X7" s="21" t="s">
        <v>6</v>
      </c>
    </row>
    <row r="8" spans="2:24" ht="63" customHeight="1" thickBot="1">
      <c r="B8" s="76" t="s">
        <v>27</v>
      </c>
      <c r="C8" s="51">
        <v>183.83500000000001</v>
      </c>
      <c r="D8" s="51">
        <v>267.053</v>
      </c>
      <c r="E8" s="52">
        <v>0.97799999999999998</v>
      </c>
      <c r="F8" s="53">
        <v>1.151</v>
      </c>
      <c r="G8" s="54">
        <f>F8-E8</f>
        <v>0.17300000000000004</v>
      </c>
      <c r="H8" s="72" t="str">
        <f t="shared" si="2"/>
        <v>×</v>
      </c>
      <c r="I8" s="70">
        <f t="shared" si="0"/>
        <v>0.53199880327467564</v>
      </c>
      <c r="J8" s="56">
        <f t="shared" si="0"/>
        <v>0.43100058789828238</v>
      </c>
      <c r="K8" s="54">
        <f>J8-I8</f>
        <v>-0.10099821537639325</v>
      </c>
      <c r="L8" s="55" t="str">
        <f t="shared" si="1"/>
        <v>〇</v>
      </c>
      <c r="M8" s="59" t="s">
        <v>2</v>
      </c>
      <c r="N8" s="58" t="s">
        <v>23</v>
      </c>
      <c r="O8" s="58" t="s">
        <v>23</v>
      </c>
      <c r="P8" s="60" t="s">
        <v>42</v>
      </c>
      <c r="Q8" s="58" t="s">
        <v>23</v>
      </c>
      <c r="R8" s="38" t="s">
        <v>23</v>
      </c>
      <c r="S8" s="39" t="s">
        <v>51</v>
      </c>
      <c r="X8" s="21" t="s">
        <v>7</v>
      </c>
    </row>
    <row r="9" spans="2:24" ht="63" customHeight="1" thickBot="1">
      <c r="B9" s="77" t="s">
        <v>28</v>
      </c>
      <c r="C9" s="48">
        <v>267.053</v>
      </c>
      <c r="D9" s="48">
        <v>183.834</v>
      </c>
      <c r="E9" s="49">
        <v>1.151</v>
      </c>
      <c r="F9" s="50">
        <v>0.97799999999999998</v>
      </c>
      <c r="G9" s="28">
        <f>F9-E9</f>
        <v>-0.17300000000000004</v>
      </c>
      <c r="H9" s="74" t="str">
        <f t="shared" si="2"/>
        <v>〇</v>
      </c>
      <c r="I9" s="73">
        <f t="shared" si="0"/>
        <v>0.43100058789828238</v>
      </c>
      <c r="J9" s="64">
        <f t="shared" si="0"/>
        <v>0.53200169718332846</v>
      </c>
      <c r="K9" s="28">
        <f>J9-I9</f>
        <v>0.10100110928504608</v>
      </c>
      <c r="L9" s="63" t="str">
        <f t="shared" si="1"/>
        <v>×</v>
      </c>
      <c r="M9" s="61" t="s">
        <v>1</v>
      </c>
      <c r="N9" s="62" t="s">
        <v>22</v>
      </c>
      <c r="O9" s="62" t="s">
        <v>22</v>
      </c>
      <c r="P9" s="65" t="s">
        <v>43</v>
      </c>
      <c r="Q9" s="66" t="s">
        <v>23</v>
      </c>
      <c r="R9" s="67" t="s">
        <v>23</v>
      </c>
      <c r="S9" s="20" t="s">
        <v>51</v>
      </c>
      <c r="X9" s="21" t="s">
        <v>8</v>
      </c>
    </row>
    <row r="10" spans="2:24" ht="61.15" customHeight="1" thickBot="1">
      <c r="B10" s="79">
        <v>4</v>
      </c>
      <c r="C10" s="108">
        <f>([1]Sheet_E!$G$7)/1000</f>
        <v>15.349</v>
      </c>
      <c r="D10" s="41"/>
      <c r="E10" s="108">
        <f>([1]Sheet_E!$G$14)</f>
        <v>10.772543987581088</v>
      </c>
      <c r="F10" s="109"/>
      <c r="G10" s="30">
        <f>F10-E10</f>
        <v>-10.772543987581088</v>
      </c>
      <c r="H10" s="71" t="str">
        <f t="shared" si="2"/>
        <v>〇</v>
      </c>
      <c r="I10" s="69">
        <f t="shared" si="0"/>
        <v>70.184011906841405</v>
      </c>
      <c r="J10" s="31" t="e">
        <f t="shared" si="0"/>
        <v>#DIV/0!</v>
      </c>
      <c r="K10" s="30" t="e">
        <f t="shared" ref="K10:K21" si="3">J10-I10</f>
        <v>#DIV/0!</v>
      </c>
      <c r="L10" s="40" t="e">
        <f t="shared" si="1"/>
        <v>#DIV/0!</v>
      </c>
      <c r="M10" s="99"/>
      <c r="N10" s="95"/>
      <c r="O10" s="100"/>
      <c r="P10" s="100"/>
      <c r="Q10" s="95"/>
      <c r="R10" s="96"/>
      <c r="S10" s="97"/>
      <c r="T10" s="111">
        <v>44287</v>
      </c>
      <c r="X10" s="21" t="s">
        <v>9</v>
      </c>
    </row>
    <row r="11" spans="2:24" ht="60.6" customHeight="1" thickBot="1">
      <c r="B11" s="79">
        <v>5</v>
      </c>
      <c r="C11" s="93">
        <f>([1]Sheet_E!$I$7)/1000</f>
        <v>17.023</v>
      </c>
      <c r="D11" s="41"/>
      <c r="E11" s="93">
        <f>([1]Sheet_E!$I$14)</f>
        <v>11.926240180479425</v>
      </c>
      <c r="F11" s="98"/>
      <c r="G11" s="30">
        <f t="shared" ref="G11:G21" si="4">F11-E11</f>
        <v>-11.926240180479425</v>
      </c>
      <c r="H11" s="71" t="str">
        <f t="shared" si="2"/>
        <v>〇</v>
      </c>
      <c r="I11" s="69">
        <f t="shared" si="0"/>
        <v>70.059567529104299</v>
      </c>
      <c r="J11" s="31" t="e">
        <f t="shared" si="0"/>
        <v>#DIV/0!</v>
      </c>
      <c r="K11" s="30" t="e">
        <f t="shared" si="3"/>
        <v>#DIV/0!</v>
      </c>
      <c r="L11" s="40" t="e">
        <f t="shared" si="1"/>
        <v>#DIV/0!</v>
      </c>
      <c r="M11" s="99"/>
      <c r="N11" s="100"/>
      <c r="O11" s="100"/>
      <c r="P11" s="102"/>
      <c r="Q11" s="100"/>
      <c r="R11" s="101"/>
      <c r="S11" s="97"/>
      <c r="T11" s="111">
        <v>44319</v>
      </c>
      <c r="X11" s="21" t="s">
        <v>10</v>
      </c>
    </row>
    <row r="12" spans="2:24" ht="60.6" customHeight="1" thickBot="1">
      <c r="B12" s="79">
        <v>6</v>
      </c>
      <c r="C12" s="93">
        <f>([1]Sheet_E!$K$7)/1000</f>
        <v>12.285</v>
      </c>
      <c r="D12" s="41"/>
      <c r="E12" s="93">
        <f>([1]Sheet_E!$K$14)</f>
        <v>8.6339694367690782</v>
      </c>
      <c r="F12" s="98"/>
      <c r="G12" s="30">
        <f t="shared" si="4"/>
        <v>-8.6339694367690782</v>
      </c>
      <c r="H12" s="71" t="str">
        <f t="shared" si="2"/>
        <v>〇</v>
      </c>
      <c r="I12" s="69">
        <f t="shared" si="0"/>
        <v>70.28058149588179</v>
      </c>
      <c r="J12" s="31" t="e">
        <f t="shared" si="0"/>
        <v>#DIV/0!</v>
      </c>
      <c r="K12" s="30" t="e">
        <f t="shared" si="3"/>
        <v>#DIV/0!</v>
      </c>
      <c r="L12" s="40" t="e">
        <f t="shared" si="1"/>
        <v>#DIV/0!</v>
      </c>
      <c r="M12" s="99"/>
      <c r="N12" s="100"/>
      <c r="O12" s="100"/>
      <c r="P12" s="102"/>
      <c r="Q12" s="100"/>
      <c r="R12" s="101"/>
      <c r="S12" s="97"/>
      <c r="T12" s="111">
        <v>44348</v>
      </c>
      <c r="X12" s="21" t="s">
        <v>11</v>
      </c>
    </row>
    <row r="13" spans="2:24" ht="71.25" customHeight="1" thickBot="1">
      <c r="B13" s="79">
        <v>7</v>
      </c>
      <c r="C13" s="93">
        <f>([1]Sheet_E!$M$7)/1000</f>
        <v>15.335000000000001</v>
      </c>
      <c r="D13" s="41"/>
      <c r="E13" s="93">
        <f>([1]Sheet_E!$M$14)</f>
        <v>10.752873982318079</v>
      </c>
      <c r="F13" s="98"/>
      <c r="G13" s="30">
        <f t="shared" si="4"/>
        <v>-10.752873982318079</v>
      </c>
      <c r="H13" s="71" t="str">
        <f t="shared" si="2"/>
        <v>〇</v>
      </c>
      <c r="I13" s="69">
        <f t="shared" si="0"/>
        <v>70.119817295846616</v>
      </c>
      <c r="J13" s="31" t="e">
        <f t="shared" si="0"/>
        <v>#DIV/0!</v>
      </c>
      <c r="K13" s="30" t="e">
        <f t="shared" si="3"/>
        <v>#DIV/0!</v>
      </c>
      <c r="L13" s="40" t="e">
        <f t="shared" si="1"/>
        <v>#DIV/0!</v>
      </c>
      <c r="M13" s="103"/>
      <c r="N13" s="104"/>
      <c r="O13" s="102"/>
      <c r="P13" s="104"/>
      <c r="Q13" s="104"/>
      <c r="R13" s="107"/>
      <c r="S13" s="9"/>
      <c r="T13" s="111">
        <v>44378</v>
      </c>
      <c r="X13" s="21" t="s">
        <v>12</v>
      </c>
    </row>
    <row r="14" spans="2:24" ht="61.15" customHeight="1" thickBot="1">
      <c r="B14" s="79">
        <v>8</v>
      </c>
      <c r="C14" s="93">
        <f>([1]Sheet_E!$O$7)/1000</f>
        <v>15.339</v>
      </c>
      <c r="D14" s="41"/>
      <c r="E14" s="93">
        <f>([1]Sheet_E!$O$14)</f>
        <v>10.773418693502055</v>
      </c>
      <c r="F14" s="98"/>
      <c r="G14" s="30">
        <f t="shared" si="4"/>
        <v>-10.773418693502055</v>
      </c>
      <c r="H14" s="71" t="str">
        <f t="shared" si="2"/>
        <v>〇</v>
      </c>
      <c r="I14" s="69">
        <f t="shared" si="0"/>
        <v>70.235469675350771</v>
      </c>
      <c r="J14" s="31" t="e">
        <f t="shared" si="0"/>
        <v>#DIV/0!</v>
      </c>
      <c r="K14" s="30" t="e">
        <f t="shared" si="3"/>
        <v>#DIV/0!</v>
      </c>
      <c r="L14" s="40" t="e">
        <f t="shared" si="1"/>
        <v>#DIV/0!</v>
      </c>
      <c r="M14" s="103"/>
      <c r="N14" s="104"/>
      <c r="O14" s="110"/>
      <c r="P14" s="104"/>
      <c r="Q14" s="7"/>
      <c r="R14" s="7"/>
      <c r="S14" s="9"/>
      <c r="T14" s="111">
        <v>44409</v>
      </c>
      <c r="X14" s="21" t="s">
        <v>13</v>
      </c>
    </row>
    <row r="15" spans="2:24" ht="63" customHeight="1" thickBot="1">
      <c r="B15" s="79">
        <v>9</v>
      </c>
      <c r="C15" s="93">
        <f>([1]Sheet_E!$Q$7)/1000</f>
        <v>18.100999999999999</v>
      </c>
      <c r="D15" s="41"/>
      <c r="E15" s="93">
        <f>([1]Sheet_E!$Q$14)</f>
        <v>12.688249252981061</v>
      </c>
      <c r="F15" s="98"/>
      <c r="G15" s="30">
        <f t="shared" si="4"/>
        <v>-12.688249252981061</v>
      </c>
      <c r="H15" s="71" t="str">
        <f t="shared" si="2"/>
        <v>〇</v>
      </c>
      <c r="I15" s="69">
        <f t="shared" si="0"/>
        <v>70.096951842335017</v>
      </c>
      <c r="J15" s="31" t="e">
        <f t="shared" si="0"/>
        <v>#DIV/0!</v>
      </c>
      <c r="K15" s="30" t="e">
        <f t="shared" si="3"/>
        <v>#DIV/0!</v>
      </c>
      <c r="L15" s="40" t="e">
        <f t="shared" si="1"/>
        <v>#DIV/0!</v>
      </c>
      <c r="M15" s="6"/>
      <c r="N15" s="7"/>
      <c r="O15" s="110"/>
      <c r="P15" s="104"/>
      <c r="Q15" s="104"/>
      <c r="R15" s="7"/>
      <c r="S15" s="9"/>
      <c r="T15" s="111">
        <v>44440</v>
      </c>
      <c r="X15" s="1" t="s">
        <v>14</v>
      </c>
    </row>
    <row r="16" spans="2:24" ht="132.75" customHeight="1" thickBot="1">
      <c r="B16" s="79">
        <v>10</v>
      </c>
      <c r="C16" s="93">
        <f>([1]Sheet_E!$S$7)/1000</f>
        <v>20.334</v>
      </c>
      <c r="D16" s="41"/>
      <c r="E16" s="93">
        <f>([1]Sheet_E!$S$14)</f>
        <v>14.237087204932276</v>
      </c>
      <c r="F16" s="98"/>
      <c r="G16" s="30">
        <f t="shared" si="4"/>
        <v>-14.237087204932276</v>
      </c>
      <c r="H16" s="71" t="str">
        <f t="shared" si="2"/>
        <v>〇</v>
      </c>
      <c r="I16" s="69">
        <f t="shared" si="0"/>
        <v>70.016166051599669</v>
      </c>
      <c r="J16" s="31" t="e">
        <f t="shared" si="0"/>
        <v>#DIV/0!</v>
      </c>
      <c r="K16" s="30" t="e">
        <f t="shared" si="3"/>
        <v>#DIV/0!</v>
      </c>
      <c r="L16" s="40" t="e">
        <f t="shared" si="1"/>
        <v>#DIV/0!</v>
      </c>
      <c r="M16" s="6"/>
      <c r="N16" s="114"/>
      <c r="O16" s="104"/>
      <c r="P16" s="104"/>
      <c r="Q16" s="104"/>
      <c r="R16" s="107"/>
      <c r="S16" s="9"/>
      <c r="T16" s="111">
        <v>44470</v>
      </c>
      <c r="X16" s="1" t="s">
        <v>15</v>
      </c>
    </row>
    <row r="17" spans="2:24" ht="61.15" customHeight="1" thickBot="1">
      <c r="B17" s="79">
        <v>11</v>
      </c>
      <c r="C17" s="93">
        <f>([1]Sheet_E!$U$7)/1000</f>
        <v>19.672000000000001</v>
      </c>
      <c r="D17" s="41"/>
      <c r="E17" s="93">
        <f>([1]Sheet_E!$U$14)</f>
        <v>13.77248566836689</v>
      </c>
      <c r="F17" s="98"/>
      <c r="G17" s="30">
        <f t="shared" si="4"/>
        <v>-13.77248566836689</v>
      </c>
      <c r="H17" s="71" t="str">
        <f t="shared" si="2"/>
        <v>〇</v>
      </c>
      <c r="I17" s="69">
        <f t="shared" si="0"/>
        <v>70.010602218213151</v>
      </c>
      <c r="J17" s="31" t="e">
        <f t="shared" si="0"/>
        <v>#DIV/0!</v>
      </c>
      <c r="K17" s="30" t="e">
        <f t="shared" si="3"/>
        <v>#DIV/0!</v>
      </c>
      <c r="L17" s="40" t="e">
        <f t="shared" si="1"/>
        <v>#DIV/0!</v>
      </c>
      <c r="M17" s="103"/>
      <c r="N17" s="104"/>
      <c r="O17" s="104"/>
      <c r="P17" s="104"/>
      <c r="Q17" s="104"/>
      <c r="R17" s="107"/>
      <c r="S17" s="9"/>
      <c r="T17" s="111">
        <v>44501</v>
      </c>
      <c r="X17" s="1" t="s">
        <v>16</v>
      </c>
    </row>
    <row r="18" spans="2:24" ht="61.9" customHeight="1" thickBot="1">
      <c r="B18" s="79">
        <v>12</v>
      </c>
      <c r="C18" s="93">
        <f>([1]Sheet_E!$W$7)/1000</f>
        <v>15.01</v>
      </c>
      <c r="D18" s="41"/>
      <c r="E18" s="93">
        <f>([1]Sheet_E!$W$14)</f>
        <v>10.532894017101146</v>
      </c>
      <c r="F18" s="98"/>
      <c r="G18" s="30">
        <f t="shared" si="4"/>
        <v>-10.532894017101146</v>
      </c>
      <c r="H18" s="71" t="str">
        <f t="shared" si="2"/>
        <v>〇</v>
      </c>
      <c r="I18" s="69">
        <f t="shared" si="0"/>
        <v>70.172511772825757</v>
      </c>
      <c r="J18" s="31" t="e">
        <f t="shared" si="0"/>
        <v>#DIV/0!</v>
      </c>
      <c r="K18" s="30" t="e">
        <f t="shared" si="3"/>
        <v>#DIV/0!</v>
      </c>
      <c r="L18" s="40" t="e">
        <f t="shared" si="1"/>
        <v>#DIV/0!</v>
      </c>
      <c r="M18" s="6"/>
      <c r="N18" s="7"/>
      <c r="O18" s="7"/>
      <c r="P18" s="7"/>
      <c r="Q18" s="7"/>
      <c r="R18" s="8"/>
      <c r="S18" s="9"/>
      <c r="T18" s="111">
        <v>44531</v>
      </c>
      <c r="X18" s="1" t="s">
        <v>17</v>
      </c>
    </row>
    <row r="19" spans="2:24" ht="63" customHeight="1" thickBot="1">
      <c r="B19" s="79">
        <v>1</v>
      </c>
      <c r="C19" s="93">
        <f>([1]Sheet_E!$Y$7)/1000</f>
        <v>12.837999999999999</v>
      </c>
      <c r="D19" s="41"/>
      <c r="E19" s="93">
        <f>([1]Sheet_E!$Y$14)</f>
        <v>9.00999454376241</v>
      </c>
      <c r="F19" s="98"/>
      <c r="G19" s="30">
        <f t="shared" si="4"/>
        <v>-9.00999454376241</v>
      </c>
      <c r="H19" s="71" t="str">
        <f t="shared" si="2"/>
        <v>〇</v>
      </c>
      <c r="I19" s="69">
        <f t="shared" si="0"/>
        <v>70.182228881152909</v>
      </c>
      <c r="J19" s="31" t="e">
        <f t="shared" si="0"/>
        <v>#DIV/0!</v>
      </c>
      <c r="K19" s="30" t="e">
        <f t="shared" si="3"/>
        <v>#DIV/0!</v>
      </c>
      <c r="L19" s="40" t="e">
        <f t="shared" si="1"/>
        <v>#DIV/0!</v>
      </c>
      <c r="M19" s="6"/>
      <c r="N19" s="7"/>
      <c r="O19" s="7"/>
      <c r="P19" s="7"/>
      <c r="Q19" s="7"/>
      <c r="R19" s="8"/>
      <c r="S19" s="9"/>
      <c r="T19" s="111">
        <v>44562</v>
      </c>
      <c r="X19" s="1" t="s">
        <v>18</v>
      </c>
    </row>
    <row r="20" spans="2:24" ht="61.15" customHeight="1" thickBot="1">
      <c r="B20" s="79">
        <v>2</v>
      </c>
      <c r="C20" s="93">
        <f>([1]Sheet_E!$AA$7)/1000</f>
        <v>13.313000000000001</v>
      </c>
      <c r="D20" s="41"/>
      <c r="E20" s="93">
        <f>([1]Sheet_E!$AA$14)</f>
        <v>9.331317422054628</v>
      </c>
      <c r="F20" s="98"/>
      <c r="G20" s="30">
        <f t="shared" si="4"/>
        <v>-9.331317422054628</v>
      </c>
      <c r="H20" s="71" t="str">
        <f t="shared" si="2"/>
        <v>〇</v>
      </c>
      <c r="I20" s="69">
        <f t="shared" si="0"/>
        <v>70.091770615598492</v>
      </c>
      <c r="J20" s="31" t="e">
        <f t="shared" si="0"/>
        <v>#DIV/0!</v>
      </c>
      <c r="K20" s="30" t="e">
        <f t="shared" si="3"/>
        <v>#DIV/0!</v>
      </c>
      <c r="L20" s="40" t="e">
        <f t="shared" si="1"/>
        <v>#DIV/0!</v>
      </c>
      <c r="M20" s="6"/>
      <c r="N20" s="7"/>
      <c r="O20" s="7"/>
      <c r="P20" s="7"/>
      <c r="Q20" s="7"/>
      <c r="R20" s="8"/>
      <c r="S20" s="9"/>
      <c r="T20" s="111">
        <v>44593</v>
      </c>
      <c r="X20" s="1" t="s">
        <v>19</v>
      </c>
    </row>
    <row r="21" spans="2:24" ht="61.9" customHeight="1" thickBot="1">
      <c r="B21" s="80">
        <v>3</v>
      </c>
      <c r="C21" s="94">
        <f>([1]Sheet_E!$AC$7)/1000</f>
        <v>15.667999999999999</v>
      </c>
      <c r="D21" s="42"/>
      <c r="E21" s="94">
        <f>([1]Sheet_E!$AC$14)</f>
        <v>10.986079130006953</v>
      </c>
      <c r="F21" s="113"/>
      <c r="G21" s="54">
        <f t="shared" si="4"/>
        <v>-10.986079130006953</v>
      </c>
      <c r="H21" s="72" t="str">
        <f t="shared" si="2"/>
        <v>〇</v>
      </c>
      <c r="I21" s="70">
        <f t="shared" si="0"/>
        <v>70.117941856056632</v>
      </c>
      <c r="J21" s="56" t="e">
        <f t="shared" si="0"/>
        <v>#DIV/0!</v>
      </c>
      <c r="K21" s="54" t="e">
        <f t="shared" si="3"/>
        <v>#DIV/0!</v>
      </c>
      <c r="L21" s="55" t="e">
        <f t="shared" si="1"/>
        <v>#DIV/0!</v>
      </c>
      <c r="M21" s="34"/>
      <c r="N21" s="35"/>
      <c r="O21" s="35"/>
      <c r="P21" s="35"/>
      <c r="Q21" s="35"/>
      <c r="R21" s="36"/>
      <c r="S21" s="37"/>
      <c r="T21" s="111">
        <v>44621</v>
      </c>
      <c r="X21" s="1" t="s">
        <v>20</v>
      </c>
    </row>
    <row r="22" spans="2:24">
      <c r="E22" s="47"/>
      <c r="F22" s="47"/>
      <c r="G22" s="33"/>
      <c r="H22" s="33"/>
      <c r="I22" s="33"/>
      <c r="J22" s="33"/>
      <c r="K22" s="33"/>
      <c r="L22" s="33"/>
      <c r="M22" s="10"/>
      <c r="N22" s="10"/>
      <c r="O22" s="10"/>
      <c r="P22" s="10"/>
      <c r="Q22" s="10"/>
      <c r="R22" s="10"/>
      <c r="S22" s="10"/>
      <c r="X22" s="1" t="s">
        <v>21</v>
      </c>
    </row>
    <row r="23" spans="2:24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4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8" spans="2:24">
      <c r="D28" s="1">
        <v>1000</v>
      </c>
    </row>
    <row r="33" spans="2:3">
      <c r="B33" s="10"/>
      <c r="C33" s="10"/>
    </row>
    <row r="34" spans="2:3">
      <c r="B34" s="10"/>
      <c r="C34" s="10"/>
    </row>
    <row r="35" spans="2:3">
      <c r="B35" s="10"/>
      <c r="C35" s="10"/>
    </row>
    <row r="36" spans="2:3">
      <c r="B36" s="10"/>
      <c r="C36" s="10"/>
    </row>
    <row r="37" spans="2:3">
      <c r="B37" s="10"/>
      <c r="C37" s="10"/>
    </row>
    <row r="38" spans="2:3">
      <c r="B38" s="10"/>
      <c r="C38" s="10"/>
    </row>
    <row r="39" spans="2:3">
      <c r="B39" s="10"/>
      <c r="C39" s="10"/>
    </row>
    <row r="40" spans="2:3">
      <c r="B40" s="10"/>
      <c r="C40" s="10"/>
    </row>
    <row r="41" spans="2:3">
      <c r="B41" s="10"/>
      <c r="C41" s="10"/>
    </row>
  </sheetData>
  <mergeCells count="8">
    <mergeCell ref="M4:R4"/>
    <mergeCell ref="S4:S5"/>
    <mergeCell ref="B2:E2"/>
    <mergeCell ref="G2:H2"/>
    <mergeCell ref="I2:J2"/>
    <mergeCell ref="C4:D4"/>
    <mergeCell ref="E4:H4"/>
    <mergeCell ref="I4:L4"/>
  </mergeCells>
  <phoneticPr fontId="2"/>
  <dataValidations disablePrompts="1" count="1">
    <dataValidation type="list" allowBlank="1" showInputMessage="1" showErrorMessage="1" sqref="I2:J2" xr:uid="{00000000-0002-0000-0100-000000000000}">
      <formula1>$X$4:$X$22</formula1>
    </dataValidation>
  </dataValidations>
  <pageMargins left="0.70866141732283472" right="0.70866141732283472" top="0.74803149606299213" bottom="0.74803149606299213" header="0.31496062992125984" footer="0.31496062992125984"/>
  <pageSetup paperSize="9" scale="3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00B0F0"/>
    <pageSetUpPr fitToPage="1"/>
  </sheetPr>
  <dimension ref="B1:Y24"/>
  <sheetViews>
    <sheetView zoomScale="70" zoomScaleNormal="70" workbookViewId="0">
      <selection activeCell="R28" sqref="R28"/>
    </sheetView>
  </sheetViews>
  <sheetFormatPr defaultColWidth="8.85546875" defaultRowHeight="15.75"/>
  <cols>
    <col min="1" max="1" width="2.140625" style="1" customWidth="1"/>
    <col min="2" max="2" width="8.85546875" style="1" customWidth="1"/>
    <col min="3" max="3" width="12.42578125" style="1" customWidth="1"/>
    <col min="4" max="4" width="13" style="1" customWidth="1"/>
    <col min="5" max="12" width="10.7109375" style="1" customWidth="1"/>
    <col min="13" max="13" width="20" style="1" customWidth="1"/>
    <col min="14" max="14" width="21.7109375" style="1" customWidth="1"/>
    <col min="15" max="15" width="27.140625" style="1" customWidth="1"/>
    <col min="16" max="17" width="55.7109375" style="1" customWidth="1"/>
    <col min="18" max="18" width="20.7109375" style="1" customWidth="1"/>
    <col min="19" max="19" width="22.42578125" style="1" customWidth="1"/>
    <col min="20" max="20" width="24.5703125" style="1" customWidth="1"/>
    <col min="21" max="23" width="8.85546875" style="1"/>
    <col min="24" max="24" width="9.7109375" style="1" customWidth="1"/>
    <col min="25" max="25" width="19.42578125" style="1" hidden="1" customWidth="1"/>
    <col min="26" max="16384" width="8.85546875" style="1"/>
  </cols>
  <sheetData>
    <row r="1" spans="2:25" ht="16.5" thickBot="1"/>
    <row r="2" spans="2:25" ht="29.45" customHeight="1" thickBot="1">
      <c r="B2" s="119" t="s">
        <v>0</v>
      </c>
      <c r="C2" s="119"/>
      <c r="D2" s="119"/>
      <c r="E2" s="119"/>
      <c r="G2" s="120" t="s">
        <v>24</v>
      </c>
      <c r="H2" s="121"/>
      <c r="I2" s="122" t="s">
        <v>6</v>
      </c>
      <c r="J2" s="123"/>
      <c r="N2" s="24"/>
      <c r="O2" s="24"/>
    </row>
    <row r="3" spans="2:25" ht="35.450000000000003" customHeight="1" thickBot="1">
      <c r="B3" s="2" t="s">
        <v>58</v>
      </c>
      <c r="C3" s="2"/>
      <c r="D3" s="2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3"/>
    </row>
    <row r="4" spans="2:25" ht="31.15" customHeight="1">
      <c r="B4" s="5"/>
      <c r="C4" s="124" t="s">
        <v>61</v>
      </c>
      <c r="D4" s="125"/>
      <c r="E4" s="126" t="s">
        <v>55</v>
      </c>
      <c r="F4" s="127"/>
      <c r="G4" s="127"/>
      <c r="H4" s="128"/>
      <c r="I4" s="129" t="s">
        <v>37</v>
      </c>
      <c r="J4" s="129"/>
      <c r="K4" s="129"/>
      <c r="L4" s="130"/>
      <c r="M4" s="115" t="s">
        <v>54</v>
      </c>
      <c r="N4" s="116"/>
      <c r="O4" s="116"/>
      <c r="P4" s="116"/>
      <c r="Q4" s="116"/>
      <c r="R4" s="116"/>
      <c r="S4" s="84"/>
      <c r="T4" s="117" t="s">
        <v>40</v>
      </c>
      <c r="X4" s="23"/>
      <c r="Y4" s="21" t="s">
        <v>3</v>
      </c>
    </row>
    <row r="5" spans="2:25" ht="92.25" customHeight="1" thickBot="1">
      <c r="B5" s="16" t="s">
        <v>31</v>
      </c>
      <c r="C5" s="12" t="s">
        <v>30</v>
      </c>
      <c r="D5" s="13" t="s">
        <v>33</v>
      </c>
      <c r="E5" s="12" t="s">
        <v>29</v>
      </c>
      <c r="F5" s="13" t="s">
        <v>32</v>
      </c>
      <c r="G5" s="83" t="s">
        <v>36</v>
      </c>
      <c r="H5" s="78" t="s">
        <v>34</v>
      </c>
      <c r="I5" s="68" t="s">
        <v>29</v>
      </c>
      <c r="J5" s="13" t="s">
        <v>32</v>
      </c>
      <c r="K5" s="83" t="s">
        <v>35</v>
      </c>
      <c r="L5" s="78" t="s">
        <v>34</v>
      </c>
      <c r="M5" s="14" t="s">
        <v>41</v>
      </c>
      <c r="N5" s="15" t="s">
        <v>45</v>
      </c>
      <c r="O5" s="81" t="s">
        <v>59</v>
      </c>
      <c r="P5" s="15" t="s">
        <v>47</v>
      </c>
      <c r="Q5" s="81" t="s">
        <v>46</v>
      </c>
      <c r="R5" s="81" t="s">
        <v>53</v>
      </c>
      <c r="S5" s="91" t="s">
        <v>57</v>
      </c>
      <c r="T5" s="118"/>
      <c r="X5" s="23"/>
      <c r="Y5" s="21" t="s">
        <v>4</v>
      </c>
    </row>
    <row r="6" spans="2:25" ht="61.15" customHeight="1" thickBot="1">
      <c r="B6" s="75" t="s">
        <v>26</v>
      </c>
      <c r="C6" s="29">
        <v>216.35300000000001</v>
      </c>
      <c r="D6" s="29">
        <v>226.91399999999999</v>
      </c>
      <c r="E6" s="27">
        <v>1.151</v>
      </c>
      <c r="F6" s="26">
        <v>0.97799999999999998</v>
      </c>
      <c r="G6" s="30">
        <f>F6-E6</f>
        <v>-0.17300000000000004</v>
      </c>
      <c r="H6" s="71" t="str">
        <f>IF(G6="","",IF(E6&lt;F6,"×","〇"))</f>
        <v>〇</v>
      </c>
      <c r="I6" s="69">
        <f t="shared" ref="I6:J21" si="0">E6/C6*100</f>
        <v>0.53200094290349564</v>
      </c>
      <c r="J6" s="31">
        <f t="shared" si="0"/>
        <v>0.43100029085909197</v>
      </c>
      <c r="K6" s="30">
        <f>J6-I6</f>
        <v>-0.10100065204440367</v>
      </c>
      <c r="L6" s="40" t="str">
        <f t="shared" ref="L6:L21" si="1">IF(K6="","",IF(I6&lt;J6,"×","〇"))</f>
        <v>〇</v>
      </c>
      <c r="M6" s="17"/>
      <c r="N6" s="11"/>
      <c r="O6" s="11"/>
      <c r="P6" s="11"/>
      <c r="Q6" s="11"/>
      <c r="R6" s="92"/>
      <c r="S6" s="89"/>
      <c r="T6" s="19"/>
      <c r="X6" s="22"/>
      <c r="Y6" s="21" t="s">
        <v>5</v>
      </c>
    </row>
    <row r="7" spans="2:25" ht="61.15" customHeight="1" thickBot="1">
      <c r="B7" s="75" t="s">
        <v>25</v>
      </c>
      <c r="C7" s="32">
        <v>226.91399999999999</v>
      </c>
      <c r="D7" s="29">
        <v>216.35300000000001</v>
      </c>
      <c r="E7" s="25">
        <v>0.97799999999999998</v>
      </c>
      <c r="F7" s="26">
        <v>1.151</v>
      </c>
      <c r="G7" s="30">
        <f>F7-E7</f>
        <v>0.17300000000000004</v>
      </c>
      <c r="H7" s="71" t="str">
        <f t="shared" ref="H7:H21" si="2">IF(G7="","",IF(E7&lt;F7,"×","〇"))</f>
        <v>×</v>
      </c>
      <c r="I7" s="69">
        <f t="shared" si="0"/>
        <v>0.43100029085909197</v>
      </c>
      <c r="J7" s="31">
        <f t="shared" si="0"/>
        <v>0.53200094290349564</v>
      </c>
      <c r="K7" s="30">
        <f>J7-I7</f>
        <v>0.10100065204440367</v>
      </c>
      <c r="L7" s="40" t="str">
        <f t="shared" si="1"/>
        <v>×</v>
      </c>
      <c r="M7" s="57" t="s">
        <v>1</v>
      </c>
      <c r="N7" s="60" t="s">
        <v>44</v>
      </c>
      <c r="O7" s="58">
        <v>1000</v>
      </c>
      <c r="P7" s="60" t="s">
        <v>48</v>
      </c>
      <c r="Q7" s="60" t="s">
        <v>49</v>
      </c>
      <c r="R7" s="58" t="s">
        <v>50</v>
      </c>
      <c r="S7" s="85">
        <v>500</v>
      </c>
      <c r="T7" s="39" t="s">
        <v>52</v>
      </c>
      <c r="Y7" s="21" t="s">
        <v>6</v>
      </c>
    </row>
    <row r="8" spans="2:25" ht="63" customHeight="1" thickBot="1">
      <c r="B8" s="76" t="s">
        <v>27</v>
      </c>
      <c r="C8" s="51">
        <v>183.83500000000001</v>
      </c>
      <c r="D8" s="51">
        <v>267.053</v>
      </c>
      <c r="E8" s="52">
        <v>0.97799999999999998</v>
      </c>
      <c r="F8" s="53">
        <v>1.151</v>
      </c>
      <c r="G8" s="54">
        <f>F8-E8</f>
        <v>0.17300000000000004</v>
      </c>
      <c r="H8" s="72" t="str">
        <f t="shared" si="2"/>
        <v>×</v>
      </c>
      <c r="I8" s="70">
        <f t="shared" si="0"/>
        <v>0.53199880327467564</v>
      </c>
      <c r="J8" s="56">
        <f t="shared" si="0"/>
        <v>0.43100058789828238</v>
      </c>
      <c r="K8" s="54">
        <f>J8-I8</f>
        <v>-0.10099821537639325</v>
      </c>
      <c r="L8" s="55" t="str">
        <f t="shared" si="1"/>
        <v>〇</v>
      </c>
      <c r="M8" s="59" t="s">
        <v>2</v>
      </c>
      <c r="N8" s="58" t="s">
        <v>23</v>
      </c>
      <c r="O8" s="58" t="s">
        <v>23</v>
      </c>
      <c r="P8" s="60" t="s">
        <v>42</v>
      </c>
      <c r="Q8" s="58" t="s">
        <v>23</v>
      </c>
      <c r="R8" s="58" t="s">
        <v>23</v>
      </c>
      <c r="S8" s="85" t="s">
        <v>23</v>
      </c>
      <c r="T8" s="39" t="s">
        <v>51</v>
      </c>
      <c r="Y8" s="21" t="s">
        <v>7</v>
      </c>
    </row>
    <row r="9" spans="2:25" ht="63" customHeight="1" thickBot="1">
      <c r="B9" s="77" t="s">
        <v>28</v>
      </c>
      <c r="C9" s="48">
        <v>267.053</v>
      </c>
      <c r="D9" s="48">
        <v>183.834</v>
      </c>
      <c r="E9" s="49">
        <v>1.151</v>
      </c>
      <c r="F9" s="50">
        <v>0.97799999999999998</v>
      </c>
      <c r="G9" s="28">
        <f>F9-E9</f>
        <v>-0.17300000000000004</v>
      </c>
      <c r="H9" s="74" t="str">
        <f t="shared" si="2"/>
        <v>〇</v>
      </c>
      <c r="I9" s="73">
        <f t="shared" si="0"/>
        <v>0.43100058789828238</v>
      </c>
      <c r="J9" s="64">
        <f t="shared" si="0"/>
        <v>0.53200169718332846</v>
      </c>
      <c r="K9" s="28">
        <f>J9-I9</f>
        <v>0.10100110928504608</v>
      </c>
      <c r="L9" s="63" t="str">
        <f t="shared" si="1"/>
        <v>×</v>
      </c>
      <c r="M9" s="61" t="s">
        <v>1</v>
      </c>
      <c r="N9" s="62" t="s">
        <v>22</v>
      </c>
      <c r="O9" s="62" t="s">
        <v>22</v>
      </c>
      <c r="P9" s="65" t="s">
        <v>43</v>
      </c>
      <c r="Q9" s="66" t="s">
        <v>23</v>
      </c>
      <c r="R9" s="58" t="s">
        <v>23</v>
      </c>
      <c r="S9" s="86" t="s">
        <v>23</v>
      </c>
      <c r="T9" s="20" t="s">
        <v>51</v>
      </c>
      <c r="Y9" s="21" t="s">
        <v>8</v>
      </c>
    </row>
    <row r="10" spans="2:25" ht="61.15" customHeight="1" thickBot="1">
      <c r="B10" s="79">
        <v>4</v>
      </c>
      <c r="C10" s="41"/>
      <c r="D10" s="41"/>
      <c r="E10" s="43"/>
      <c r="F10" s="44"/>
      <c r="G10" s="30">
        <f t="shared" ref="G10:G21" si="3">F10-E10</f>
        <v>0</v>
      </c>
      <c r="H10" s="71" t="str">
        <f t="shared" si="2"/>
        <v>〇</v>
      </c>
      <c r="I10" s="69" t="e">
        <f t="shared" si="0"/>
        <v>#DIV/0!</v>
      </c>
      <c r="J10" s="31" t="e">
        <f t="shared" si="0"/>
        <v>#DIV/0!</v>
      </c>
      <c r="K10" s="30" t="e">
        <f t="shared" ref="K10:K21" si="4">J10-I10</f>
        <v>#DIV/0!</v>
      </c>
      <c r="L10" s="40" t="e">
        <f t="shared" si="1"/>
        <v>#DIV/0!</v>
      </c>
      <c r="M10" s="6"/>
      <c r="N10" s="7"/>
      <c r="O10" s="7"/>
      <c r="P10" s="7"/>
      <c r="Q10" s="7"/>
      <c r="R10" s="90"/>
      <c r="S10" s="87"/>
      <c r="T10" s="9"/>
      <c r="Y10" s="21" t="s">
        <v>9</v>
      </c>
    </row>
    <row r="11" spans="2:25" ht="60.6" hidden="1" customHeight="1" thickBot="1">
      <c r="B11" s="79">
        <v>5</v>
      </c>
      <c r="C11" s="41"/>
      <c r="D11" s="41"/>
      <c r="E11" s="43"/>
      <c r="F11" s="44"/>
      <c r="G11" s="30">
        <f t="shared" si="3"/>
        <v>0</v>
      </c>
      <c r="H11" s="71" t="str">
        <f t="shared" si="2"/>
        <v>〇</v>
      </c>
      <c r="I11" s="69" t="e">
        <f t="shared" si="0"/>
        <v>#DIV/0!</v>
      </c>
      <c r="J11" s="31" t="e">
        <f t="shared" si="0"/>
        <v>#DIV/0!</v>
      </c>
      <c r="K11" s="30" t="e">
        <f t="shared" si="4"/>
        <v>#DIV/0!</v>
      </c>
      <c r="L11" s="40" t="e">
        <f t="shared" si="1"/>
        <v>#DIV/0!</v>
      </c>
      <c r="M11" s="6"/>
      <c r="N11" s="7"/>
      <c r="O11" s="7"/>
      <c r="P11" s="7"/>
      <c r="Q11" s="7"/>
      <c r="R11" s="8"/>
      <c r="S11" s="87"/>
      <c r="T11" s="9"/>
      <c r="Y11" s="21" t="s">
        <v>10</v>
      </c>
    </row>
    <row r="12" spans="2:25" ht="60.6" hidden="1" customHeight="1" thickBot="1">
      <c r="B12" s="79">
        <v>6</v>
      </c>
      <c r="C12" s="41"/>
      <c r="D12" s="41"/>
      <c r="E12" s="43"/>
      <c r="F12" s="44"/>
      <c r="G12" s="30">
        <f t="shared" si="3"/>
        <v>0</v>
      </c>
      <c r="H12" s="71" t="str">
        <f t="shared" si="2"/>
        <v>〇</v>
      </c>
      <c r="I12" s="69" t="e">
        <f t="shared" si="0"/>
        <v>#DIV/0!</v>
      </c>
      <c r="J12" s="31" t="e">
        <f t="shared" si="0"/>
        <v>#DIV/0!</v>
      </c>
      <c r="K12" s="30" t="e">
        <f t="shared" si="4"/>
        <v>#DIV/0!</v>
      </c>
      <c r="L12" s="40" t="e">
        <f t="shared" si="1"/>
        <v>#DIV/0!</v>
      </c>
      <c r="M12" s="6"/>
      <c r="N12" s="7"/>
      <c r="O12" s="7"/>
      <c r="P12" s="7"/>
      <c r="Q12" s="7"/>
      <c r="R12" s="8"/>
      <c r="S12" s="87"/>
      <c r="T12" s="9"/>
      <c r="Y12" s="21" t="s">
        <v>11</v>
      </c>
    </row>
    <row r="13" spans="2:25" ht="61.15" hidden="1" customHeight="1" thickBot="1">
      <c r="B13" s="79">
        <v>7</v>
      </c>
      <c r="C13" s="41"/>
      <c r="D13" s="41"/>
      <c r="E13" s="43"/>
      <c r="F13" s="44"/>
      <c r="G13" s="30">
        <f t="shared" si="3"/>
        <v>0</v>
      </c>
      <c r="H13" s="71" t="str">
        <f t="shared" si="2"/>
        <v>〇</v>
      </c>
      <c r="I13" s="69" t="e">
        <f t="shared" si="0"/>
        <v>#DIV/0!</v>
      </c>
      <c r="J13" s="31" t="e">
        <f t="shared" si="0"/>
        <v>#DIV/0!</v>
      </c>
      <c r="K13" s="30" t="e">
        <f t="shared" si="4"/>
        <v>#DIV/0!</v>
      </c>
      <c r="L13" s="40" t="e">
        <f t="shared" si="1"/>
        <v>#DIV/0!</v>
      </c>
      <c r="M13" s="6"/>
      <c r="N13" s="7"/>
      <c r="O13" s="7"/>
      <c r="P13" s="7"/>
      <c r="Q13" s="7"/>
      <c r="R13" s="8"/>
      <c r="S13" s="87"/>
      <c r="T13" s="9"/>
      <c r="Y13" s="21" t="s">
        <v>12</v>
      </c>
    </row>
    <row r="14" spans="2:25" ht="61.15" hidden="1" customHeight="1" thickBot="1">
      <c r="B14" s="79">
        <v>8</v>
      </c>
      <c r="C14" s="41"/>
      <c r="D14" s="41"/>
      <c r="E14" s="43"/>
      <c r="F14" s="44"/>
      <c r="G14" s="30">
        <f t="shared" si="3"/>
        <v>0</v>
      </c>
      <c r="H14" s="71" t="str">
        <f t="shared" si="2"/>
        <v>〇</v>
      </c>
      <c r="I14" s="69" t="e">
        <f t="shared" si="0"/>
        <v>#DIV/0!</v>
      </c>
      <c r="J14" s="31" t="e">
        <f t="shared" si="0"/>
        <v>#DIV/0!</v>
      </c>
      <c r="K14" s="30" t="e">
        <f t="shared" si="4"/>
        <v>#DIV/0!</v>
      </c>
      <c r="L14" s="40" t="e">
        <f t="shared" si="1"/>
        <v>#DIV/0!</v>
      </c>
      <c r="M14" s="6"/>
      <c r="N14" s="7"/>
      <c r="O14" s="7"/>
      <c r="P14" s="7"/>
      <c r="Q14" s="7"/>
      <c r="R14" s="8"/>
      <c r="S14" s="87"/>
      <c r="T14" s="9"/>
      <c r="Y14" s="21" t="s">
        <v>13</v>
      </c>
    </row>
    <row r="15" spans="2:25" ht="63" hidden="1" customHeight="1" thickBot="1">
      <c r="B15" s="79">
        <v>9</v>
      </c>
      <c r="C15" s="41"/>
      <c r="D15" s="41"/>
      <c r="E15" s="43"/>
      <c r="F15" s="44"/>
      <c r="G15" s="30">
        <f t="shared" si="3"/>
        <v>0</v>
      </c>
      <c r="H15" s="71" t="str">
        <f t="shared" si="2"/>
        <v>〇</v>
      </c>
      <c r="I15" s="69" t="e">
        <f t="shared" si="0"/>
        <v>#DIV/0!</v>
      </c>
      <c r="J15" s="31" t="e">
        <f t="shared" si="0"/>
        <v>#DIV/0!</v>
      </c>
      <c r="K15" s="30" t="e">
        <f t="shared" si="4"/>
        <v>#DIV/0!</v>
      </c>
      <c r="L15" s="40" t="e">
        <f t="shared" si="1"/>
        <v>#DIV/0!</v>
      </c>
      <c r="M15" s="6"/>
      <c r="N15" s="7"/>
      <c r="O15" s="7"/>
      <c r="P15" s="7"/>
      <c r="Q15" s="7"/>
      <c r="R15" s="8"/>
      <c r="S15" s="87"/>
      <c r="T15" s="9"/>
      <c r="Y15" s="1" t="s">
        <v>14</v>
      </c>
    </row>
    <row r="16" spans="2:25" ht="61.9" hidden="1" customHeight="1" thickBot="1">
      <c r="B16" s="79">
        <v>10</v>
      </c>
      <c r="C16" s="41"/>
      <c r="D16" s="41"/>
      <c r="E16" s="43"/>
      <c r="F16" s="44"/>
      <c r="G16" s="30">
        <f t="shared" si="3"/>
        <v>0</v>
      </c>
      <c r="H16" s="71" t="str">
        <f t="shared" si="2"/>
        <v>〇</v>
      </c>
      <c r="I16" s="69" t="e">
        <f t="shared" si="0"/>
        <v>#DIV/0!</v>
      </c>
      <c r="J16" s="31" t="e">
        <f t="shared" si="0"/>
        <v>#DIV/0!</v>
      </c>
      <c r="K16" s="30" t="e">
        <f t="shared" si="4"/>
        <v>#DIV/0!</v>
      </c>
      <c r="L16" s="40" t="e">
        <f t="shared" si="1"/>
        <v>#DIV/0!</v>
      </c>
      <c r="M16" s="6"/>
      <c r="N16" s="7"/>
      <c r="O16" s="7"/>
      <c r="P16" s="7"/>
      <c r="Q16" s="7"/>
      <c r="R16" s="8"/>
      <c r="S16" s="87"/>
      <c r="T16" s="9"/>
      <c r="Y16" s="1" t="s">
        <v>15</v>
      </c>
    </row>
    <row r="17" spans="2:25" ht="61.15" hidden="1" customHeight="1" thickBot="1">
      <c r="B17" s="79">
        <v>11</v>
      </c>
      <c r="C17" s="41"/>
      <c r="D17" s="41"/>
      <c r="E17" s="43"/>
      <c r="F17" s="44"/>
      <c r="G17" s="30">
        <f t="shared" si="3"/>
        <v>0</v>
      </c>
      <c r="H17" s="71" t="str">
        <f t="shared" si="2"/>
        <v>〇</v>
      </c>
      <c r="I17" s="69" t="e">
        <f t="shared" si="0"/>
        <v>#DIV/0!</v>
      </c>
      <c r="J17" s="31" t="e">
        <f t="shared" si="0"/>
        <v>#DIV/0!</v>
      </c>
      <c r="K17" s="30" t="e">
        <f t="shared" si="4"/>
        <v>#DIV/0!</v>
      </c>
      <c r="L17" s="40" t="e">
        <f t="shared" si="1"/>
        <v>#DIV/0!</v>
      </c>
      <c r="M17" s="6"/>
      <c r="N17" s="7"/>
      <c r="O17" s="7"/>
      <c r="P17" s="7"/>
      <c r="Q17" s="7"/>
      <c r="R17" s="8"/>
      <c r="S17" s="87"/>
      <c r="T17" s="9"/>
      <c r="Y17" s="1" t="s">
        <v>16</v>
      </c>
    </row>
    <row r="18" spans="2:25" ht="61.9" hidden="1" customHeight="1" thickBot="1">
      <c r="B18" s="79">
        <v>12</v>
      </c>
      <c r="C18" s="41"/>
      <c r="D18" s="41"/>
      <c r="E18" s="43"/>
      <c r="F18" s="44"/>
      <c r="G18" s="30">
        <f t="shared" si="3"/>
        <v>0</v>
      </c>
      <c r="H18" s="71" t="str">
        <f t="shared" si="2"/>
        <v>〇</v>
      </c>
      <c r="I18" s="69" t="e">
        <f t="shared" si="0"/>
        <v>#DIV/0!</v>
      </c>
      <c r="J18" s="31" t="e">
        <f t="shared" si="0"/>
        <v>#DIV/0!</v>
      </c>
      <c r="K18" s="30" t="e">
        <f t="shared" si="4"/>
        <v>#DIV/0!</v>
      </c>
      <c r="L18" s="40" t="e">
        <f t="shared" si="1"/>
        <v>#DIV/0!</v>
      </c>
      <c r="M18" s="6"/>
      <c r="N18" s="7"/>
      <c r="O18" s="7"/>
      <c r="P18" s="7"/>
      <c r="Q18" s="7"/>
      <c r="R18" s="8"/>
      <c r="S18" s="87"/>
      <c r="T18" s="9"/>
      <c r="Y18" s="1" t="s">
        <v>17</v>
      </c>
    </row>
    <row r="19" spans="2:25" ht="63" hidden="1" customHeight="1" thickBot="1">
      <c r="B19" s="79">
        <v>1</v>
      </c>
      <c r="C19" s="41"/>
      <c r="D19" s="41"/>
      <c r="E19" s="43"/>
      <c r="F19" s="44"/>
      <c r="G19" s="30">
        <f t="shared" si="3"/>
        <v>0</v>
      </c>
      <c r="H19" s="71" t="str">
        <f t="shared" si="2"/>
        <v>〇</v>
      </c>
      <c r="I19" s="69" t="e">
        <f t="shared" si="0"/>
        <v>#DIV/0!</v>
      </c>
      <c r="J19" s="31" t="e">
        <f t="shared" si="0"/>
        <v>#DIV/0!</v>
      </c>
      <c r="K19" s="30" t="e">
        <f t="shared" si="4"/>
        <v>#DIV/0!</v>
      </c>
      <c r="L19" s="40" t="e">
        <f t="shared" si="1"/>
        <v>#DIV/0!</v>
      </c>
      <c r="M19" s="6"/>
      <c r="N19" s="7"/>
      <c r="O19" s="7"/>
      <c r="P19" s="7"/>
      <c r="Q19" s="7"/>
      <c r="R19" s="8"/>
      <c r="S19" s="87"/>
      <c r="T19" s="9"/>
      <c r="Y19" s="1" t="s">
        <v>18</v>
      </c>
    </row>
    <row r="20" spans="2:25" ht="61.15" hidden="1" customHeight="1" thickBot="1">
      <c r="B20" s="79">
        <v>2</v>
      </c>
      <c r="C20" s="41"/>
      <c r="D20" s="41"/>
      <c r="E20" s="43"/>
      <c r="F20" s="44"/>
      <c r="G20" s="30">
        <f t="shared" si="3"/>
        <v>0</v>
      </c>
      <c r="H20" s="71" t="str">
        <f t="shared" si="2"/>
        <v>〇</v>
      </c>
      <c r="I20" s="69" t="e">
        <f t="shared" si="0"/>
        <v>#DIV/0!</v>
      </c>
      <c r="J20" s="31" t="e">
        <f t="shared" si="0"/>
        <v>#DIV/0!</v>
      </c>
      <c r="K20" s="30" t="e">
        <f t="shared" si="4"/>
        <v>#DIV/0!</v>
      </c>
      <c r="L20" s="40" t="e">
        <f t="shared" si="1"/>
        <v>#DIV/0!</v>
      </c>
      <c r="M20" s="6"/>
      <c r="N20" s="7"/>
      <c r="O20" s="7"/>
      <c r="P20" s="7"/>
      <c r="Q20" s="7"/>
      <c r="R20" s="8"/>
      <c r="S20" s="87"/>
      <c r="T20" s="9"/>
      <c r="Y20" s="1" t="s">
        <v>19</v>
      </c>
    </row>
    <row r="21" spans="2:25" ht="61.9" customHeight="1" thickBot="1">
      <c r="B21" s="80">
        <v>3</v>
      </c>
      <c r="C21" s="42"/>
      <c r="D21" s="42"/>
      <c r="E21" s="45"/>
      <c r="F21" s="46"/>
      <c r="G21" s="54">
        <f t="shared" si="3"/>
        <v>0</v>
      </c>
      <c r="H21" s="72" t="str">
        <f t="shared" si="2"/>
        <v>〇</v>
      </c>
      <c r="I21" s="69" t="e">
        <f t="shared" si="0"/>
        <v>#DIV/0!</v>
      </c>
      <c r="J21" s="31" t="e">
        <f t="shared" si="0"/>
        <v>#DIV/0!</v>
      </c>
      <c r="K21" s="30" t="e">
        <f t="shared" si="4"/>
        <v>#DIV/0!</v>
      </c>
      <c r="L21" s="40" t="e">
        <f t="shared" si="1"/>
        <v>#DIV/0!</v>
      </c>
      <c r="M21" s="34"/>
      <c r="N21" s="35"/>
      <c r="O21" s="35"/>
      <c r="P21" s="35"/>
      <c r="Q21" s="35"/>
      <c r="R21" s="36"/>
      <c r="S21" s="88"/>
      <c r="T21" s="37"/>
      <c r="Y21" s="1" t="s">
        <v>20</v>
      </c>
    </row>
    <row r="22" spans="2:25">
      <c r="E22" s="47"/>
      <c r="F22" s="47"/>
      <c r="G22" s="33"/>
      <c r="H22" s="33"/>
      <c r="I22" s="33"/>
      <c r="J22" s="33"/>
      <c r="K22" s="33"/>
      <c r="L22" s="33"/>
      <c r="M22" s="10"/>
      <c r="N22" s="10"/>
      <c r="O22" s="10"/>
      <c r="P22" s="10"/>
      <c r="Q22" s="10"/>
      <c r="R22" s="10"/>
      <c r="S22" s="10"/>
      <c r="T22" s="10"/>
      <c r="Y22" s="1" t="s">
        <v>21</v>
      </c>
    </row>
    <row r="23" spans="2:25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2:25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</sheetData>
  <mergeCells count="8">
    <mergeCell ref="M4:R4"/>
    <mergeCell ref="T4:T5"/>
    <mergeCell ref="B2:E2"/>
    <mergeCell ref="G2:H2"/>
    <mergeCell ref="I2:J2"/>
    <mergeCell ref="C4:D4"/>
    <mergeCell ref="E4:H4"/>
    <mergeCell ref="I4:L4"/>
  </mergeCells>
  <phoneticPr fontId="2"/>
  <dataValidations count="1">
    <dataValidation type="list" allowBlank="1" showInputMessage="1" showErrorMessage="1" sqref="I2:J2" xr:uid="{00000000-0002-0000-0200-000000000000}">
      <formula1>$Y$4:$Y$22</formula1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  <pageSetUpPr fitToPage="1"/>
  </sheetPr>
  <dimension ref="B1:X24"/>
  <sheetViews>
    <sheetView zoomScale="70" zoomScaleNormal="70" workbookViewId="0">
      <selection activeCell="E21" sqref="E21"/>
    </sheetView>
  </sheetViews>
  <sheetFormatPr defaultColWidth="8.85546875" defaultRowHeight="15.75"/>
  <cols>
    <col min="1" max="1" width="2.140625" style="1" customWidth="1"/>
    <col min="2" max="2" width="8.85546875" style="1" customWidth="1"/>
    <col min="3" max="3" width="12.42578125" style="1" customWidth="1"/>
    <col min="4" max="4" width="13" style="1" customWidth="1"/>
    <col min="5" max="12" width="10.7109375" style="1" customWidth="1"/>
    <col min="13" max="13" width="20" style="1" customWidth="1"/>
    <col min="14" max="14" width="21.7109375" style="1" customWidth="1"/>
    <col min="15" max="15" width="27.140625" style="1" customWidth="1"/>
    <col min="16" max="17" width="55.7109375" style="1" customWidth="1"/>
    <col min="18" max="18" width="20.7109375" style="1" customWidth="1"/>
    <col min="19" max="19" width="24.5703125" style="1" customWidth="1"/>
    <col min="20" max="22" width="8.85546875" style="1"/>
    <col min="23" max="23" width="9.7109375" style="1" customWidth="1"/>
    <col min="24" max="24" width="19.42578125" style="1" hidden="1" customWidth="1"/>
    <col min="25" max="16384" width="8.85546875" style="1"/>
  </cols>
  <sheetData>
    <row r="1" spans="2:24" ht="16.5" thickBot="1"/>
    <row r="2" spans="2:24" ht="29.45" customHeight="1" thickBot="1">
      <c r="B2" s="119" t="s">
        <v>0</v>
      </c>
      <c r="C2" s="119"/>
      <c r="D2" s="119"/>
      <c r="E2" s="119"/>
      <c r="G2" s="120" t="s">
        <v>24</v>
      </c>
      <c r="H2" s="121"/>
      <c r="I2" s="122" t="s">
        <v>6</v>
      </c>
      <c r="J2" s="123"/>
      <c r="N2" s="24"/>
      <c r="O2" s="24"/>
    </row>
    <row r="3" spans="2:24" ht="35.450000000000003" customHeight="1" thickBot="1">
      <c r="B3" s="2" t="s">
        <v>39</v>
      </c>
      <c r="C3" s="2"/>
      <c r="D3" s="2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3"/>
    </row>
    <row r="4" spans="2:24" ht="31.15" customHeight="1">
      <c r="B4" s="5"/>
      <c r="C4" s="124" t="s">
        <v>38</v>
      </c>
      <c r="D4" s="125"/>
      <c r="E4" s="126" t="s">
        <v>56</v>
      </c>
      <c r="F4" s="127"/>
      <c r="G4" s="127"/>
      <c r="H4" s="128"/>
      <c r="I4" s="129" t="s">
        <v>37</v>
      </c>
      <c r="J4" s="129"/>
      <c r="K4" s="129"/>
      <c r="L4" s="130"/>
      <c r="M4" s="115" t="s">
        <v>54</v>
      </c>
      <c r="N4" s="116"/>
      <c r="O4" s="116"/>
      <c r="P4" s="116"/>
      <c r="Q4" s="116"/>
      <c r="R4" s="116"/>
      <c r="S4" s="117" t="s">
        <v>40</v>
      </c>
      <c r="W4" s="23"/>
      <c r="X4" s="21" t="s">
        <v>3</v>
      </c>
    </row>
    <row r="5" spans="2:24" ht="61.9" customHeight="1" thickBot="1">
      <c r="B5" s="16" t="s">
        <v>31</v>
      </c>
      <c r="C5" s="12" t="s">
        <v>30</v>
      </c>
      <c r="D5" s="13" t="s">
        <v>33</v>
      </c>
      <c r="E5" s="12" t="s">
        <v>29</v>
      </c>
      <c r="F5" s="13" t="s">
        <v>32</v>
      </c>
      <c r="G5" s="83" t="s">
        <v>36</v>
      </c>
      <c r="H5" s="78" t="s">
        <v>34</v>
      </c>
      <c r="I5" s="68" t="s">
        <v>29</v>
      </c>
      <c r="J5" s="13" t="s">
        <v>32</v>
      </c>
      <c r="K5" s="83" t="s">
        <v>35</v>
      </c>
      <c r="L5" s="78" t="s">
        <v>34</v>
      </c>
      <c r="M5" s="14" t="s">
        <v>41</v>
      </c>
      <c r="N5" s="15" t="s">
        <v>45</v>
      </c>
      <c r="O5" s="81" t="s">
        <v>60</v>
      </c>
      <c r="P5" s="15" t="s">
        <v>47</v>
      </c>
      <c r="Q5" s="81" t="s">
        <v>46</v>
      </c>
      <c r="R5" s="82" t="s">
        <v>53</v>
      </c>
      <c r="S5" s="131"/>
      <c r="W5" s="23"/>
      <c r="X5" s="21" t="s">
        <v>4</v>
      </c>
    </row>
    <row r="6" spans="2:24" ht="61.15" customHeight="1" thickBot="1">
      <c r="B6" s="75" t="s">
        <v>26</v>
      </c>
      <c r="C6" s="29">
        <v>216.35300000000001</v>
      </c>
      <c r="D6" s="29">
        <v>226.91399999999999</v>
      </c>
      <c r="E6" s="27">
        <v>1.151</v>
      </c>
      <c r="F6" s="26">
        <v>0.97799999999999998</v>
      </c>
      <c r="G6" s="30">
        <f>F6-E6</f>
        <v>-0.17300000000000004</v>
      </c>
      <c r="H6" s="71" t="str">
        <f>IF(G6="","",IF(E6&lt;F6,"×","〇"))</f>
        <v>〇</v>
      </c>
      <c r="I6" s="69">
        <f t="shared" ref="I6:J9" si="0">E6/C6*100</f>
        <v>0.53200094290349564</v>
      </c>
      <c r="J6" s="31">
        <f t="shared" si="0"/>
        <v>0.43100029085909197</v>
      </c>
      <c r="K6" s="30">
        <f>J6-I6</f>
        <v>-0.10100065204440367</v>
      </c>
      <c r="L6" s="40" t="str">
        <f t="shared" ref="L6:L9" si="1">IF(K6="","",IF(I6&lt;J6,"×","〇"))</f>
        <v>〇</v>
      </c>
      <c r="M6" s="17"/>
      <c r="N6" s="11"/>
      <c r="O6" s="11"/>
      <c r="P6" s="11"/>
      <c r="Q6" s="11"/>
      <c r="R6" s="18"/>
      <c r="S6" s="19"/>
      <c r="W6" s="22"/>
      <c r="X6" s="21" t="s">
        <v>5</v>
      </c>
    </row>
    <row r="7" spans="2:24" ht="61.15" customHeight="1" thickBot="1">
      <c r="B7" s="75" t="s">
        <v>25</v>
      </c>
      <c r="C7" s="32">
        <v>226.91399999999999</v>
      </c>
      <c r="D7" s="29">
        <v>216.35300000000001</v>
      </c>
      <c r="E7" s="25">
        <v>0.97799999999999998</v>
      </c>
      <c r="F7" s="26">
        <v>1.151</v>
      </c>
      <c r="G7" s="30">
        <f>F7-E7</f>
        <v>0.17300000000000004</v>
      </c>
      <c r="H7" s="71" t="str">
        <f t="shared" ref="H7:H21" si="2">IF(G7="","",IF(E7&lt;F7,"×","〇"))</f>
        <v>×</v>
      </c>
      <c r="I7" s="69">
        <f t="shared" si="0"/>
        <v>0.43100029085909197</v>
      </c>
      <c r="J7" s="31">
        <f t="shared" si="0"/>
        <v>0.53200094290349564</v>
      </c>
      <c r="K7" s="30">
        <f>J7-I7</f>
        <v>0.10100065204440367</v>
      </c>
      <c r="L7" s="40" t="str">
        <f t="shared" si="1"/>
        <v>×</v>
      </c>
      <c r="M7" s="57" t="s">
        <v>1</v>
      </c>
      <c r="N7" s="60" t="s">
        <v>44</v>
      </c>
      <c r="O7" s="58">
        <v>1000</v>
      </c>
      <c r="P7" s="60" t="s">
        <v>48</v>
      </c>
      <c r="Q7" s="60" t="s">
        <v>49</v>
      </c>
      <c r="R7" s="38" t="s">
        <v>50</v>
      </c>
      <c r="S7" s="39" t="s">
        <v>52</v>
      </c>
      <c r="X7" s="21" t="s">
        <v>6</v>
      </c>
    </row>
    <row r="8" spans="2:24" ht="63" customHeight="1" thickBot="1">
      <c r="B8" s="76" t="s">
        <v>27</v>
      </c>
      <c r="C8" s="51">
        <v>183.83500000000001</v>
      </c>
      <c r="D8" s="51">
        <v>267.053</v>
      </c>
      <c r="E8" s="52">
        <v>0.97799999999999998</v>
      </c>
      <c r="F8" s="53">
        <v>1.151</v>
      </c>
      <c r="G8" s="54">
        <f>F8-E8</f>
        <v>0.17300000000000004</v>
      </c>
      <c r="H8" s="72" t="str">
        <f t="shared" si="2"/>
        <v>×</v>
      </c>
      <c r="I8" s="70">
        <f t="shared" si="0"/>
        <v>0.53199880327467564</v>
      </c>
      <c r="J8" s="56">
        <f t="shared" si="0"/>
        <v>0.43100058789828238</v>
      </c>
      <c r="K8" s="54">
        <f>J8-I8</f>
        <v>-0.10099821537639325</v>
      </c>
      <c r="L8" s="55" t="str">
        <f t="shared" si="1"/>
        <v>〇</v>
      </c>
      <c r="M8" s="59" t="s">
        <v>2</v>
      </c>
      <c r="N8" s="58" t="s">
        <v>23</v>
      </c>
      <c r="O8" s="58" t="s">
        <v>23</v>
      </c>
      <c r="P8" s="60" t="s">
        <v>42</v>
      </c>
      <c r="Q8" s="58" t="s">
        <v>23</v>
      </c>
      <c r="R8" s="38" t="s">
        <v>23</v>
      </c>
      <c r="S8" s="39" t="s">
        <v>51</v>
      </c>
      <c r="X8" s="21" t="s">
        <v>7</v>
      </c>
    </row>
    <row r="9" spans="2:24" ht="63" customHeight="1" thickBot="1">
      <c r="B9" s="77" t="s">
        <v>28</v>
      </c>
      <c r="C9" s="48">
        <v>267.053</v>
      </c>
      <c r="D9" s="48">
        <v>183.834</v>
      </c>
      <c r="E9" s="49">
        <v>1.151</v>
      </c>
      <c r="F9" s="50">
        <v>0.97799999999999998</v>
      </c>
      <c r="G9" s="28">
        <f>F9-E9</f>
        <v>-0.17300000000000004</v>
      </c>
      <c r="H9" s="74" t="str">
        <f t="shared" si="2"/>
        <v>〇</v>
      </c>
      <c r="I9" s="73">
        <f t="shared" si="0"/>
        <v>0.43100058789828238</v>
      </c>
      <c r="J9" s="64">
        <f t="shared" si="0"/>
        <v>0.53200169718332846</v>
      </c>
      <c r="K9" s="28">
        <f>J9-I9</f>
        <v>0.10100110928504608</v>
      </c>
      <c r="L9" s="63" t="str">
        <f t="shared" si="1"/>
        <v>×</v>
      </c>
      <c r="M9" s="61" t="s">
        <v>1</v>
      </c>
      <c r="N9" s="62" t="s">
        <v>22</v>
      </c>
      <c r="O9" s="62" t="s">
        <v>22</v>
      </c>
      <c r="P9" s="65" t="s">
        <v>43</v>
      </c>
      <c r="Q9" s="66" t="s">
        <v>23</v>
      </c>
      <c r="R9" s="67" t="s">
        <v>23</v>
      </c>
      <c r="S9" s="20" t="s">
        <v>51</v>
      </c>
      <c r="X9" s="21" t="s">
        <v>8</v>
      </c>
    </row>
    <row r="10" spans="2:24" ht="61.15" customHeight="1" thickBot="1">
      <c r="B10" s="79">
        <v>4</v>
      </c>
      <c r="C10" s="41"/>
      <c r="D10" s="41"/>
      <c r="E10" s="43"/>
      <c r="F10" s="44"/>
      <c r="G10" s="30">
        <f t="shared" ref="G10:G21" si="3">F10-E10</f>
        <v>0</v>
      </c>
      <c r="H10" s="71" t="str">
        <f t="shared" si="2"/>
        <v>〇</v>
      </c>
      <c r="I10" s="69" t="e">
        <f t="shared" ref="I10:I21" si="4">E10/C10*100</f>
        <v>#DIV/0!</v>
      </c>
      <c r="J10" s="31" t="e">
        <f t="shared" ref="J10:J21" si="5">F10/D10*100</f>
        <v>#DIV/0!</v>
      </c>
      <c r="K10" s="30" t="e">
        <f t="shared" ref="K10:K21" si="6">J10-I10</f>
        <v>#DIV/0!</v>
      </c>
      <c r="L10" s="40" t="e">
        <f t="shared" ref="L10:L21" si="7">IF(K10="","",IF(I10&lt;J10,"×","〇"))</f>
        <v>#DIV/0!</v>
      </c>
      <c r="M10" s="6"/>
      <c r="N10" s="7"/>
      <c r="O10" s="7"/>
      <c r="P10" s="7"/>
      <c r="Q10" s="7"/>
      <c r="R10" s="8"/>
      <c r="S10" s="9"/>
      <c r="X10" s="21" t="s">
        <v>9</v>
      </c>
    </row>
    <row r="11" spans="2:24" ht="60.6" hidden="1" customHeight="1" thickBot="1">
      <c r="B11" s="79">
        <v>5</v>
      </c>
      <c r="C11" s="41"/>
      <c r="D11" s="41"/>
      <c r="E11" s="43"/>
      <c r="F11" s="44"/>
      <c r="G11" s="30">
        <f t="shared" si="3"/>
        <v>0</v>
      </c>
      <c r="H11" s="71" t="str">
        <f t="shared" si="2"/>
        <v>〇</v>
      </c>
      <c r="I11" s="69" t="e">
        <f t="shared" si="4"/>
        <v>#DIV/0!</v>
      </c>
      <c r="J11" s="31" t="e">
        <f t="shared" si="5"/>
        <v>#DIV/0!</v>
      </c>
      <c r="K11" s="30" t="e">
        <f t="shared" si="6"/>
        <v>#DIV/0!</v>
      </c>
      <c r="L11" s="40" t="e">
        <f t="shared" si="7"/>
        <v>#DIV/0!</v>
      </c>
      <c r="M11" s="6"/>
      <c r="N11" s="7"/>
      <c r="O11" s="7"/>
      <c r="P11" s="7"/>
      <c r="Q11" s="7"/>
      <c r="R11" s="8"/>
      <c r="S11" s="9"/>
      <c r="X11" s="21" t="s">
        <v>10</v>
      </c>
    </row>
    <row r="12" spans="2:24" ht="60.6" hidden="1" customHeight="1" thickBot="1">
      <c r="B12" s="79">
        <v>6</v>
      </c>
      <c r="C12" s="41"/>
      <c r="D12" s="41"/>
      <c r="E12" s="43"/>
      <c r="F12" s="44"/>
      <c r="G12" s="30">
        <f t="shared" si="3"/>
        <v>0</v>
      </c>
      <c r="H12" s="71" t="str">
        <f t="shared" si="2"/>
        <v>〇</v>
      </c>
      <c r="I12" s="69" t="e">
        <f t="shared" si="4"/>
        <v>#DIV/0!</v>
      </c>
      <c r="J12" s="31" t="e">
        <f t="shared" si="5"/>
        <v>#DIV/0!</v>
      </c>
      <c r="K12" s="30" t="e">
        <f t="shared" si="6"/>
        <v>#DIV/0!</v>
      </c>
      <c r="L12" s="40" t="e">
        <f t="shared" si="7"/>
        <v>#DIV/0!</v>
      </c>
      <c r="M12" s="6"/>
      <c r="N12" s="7"/>
      <c r="O12" s="7"/>
      <c r="P12" s="7"/>
      <c r="Q12" s="7"/>
      <c r="R12" s="8"/>
      <c r="S12" s="9"/>
      <c r="X12" s="21" t="s">
        <v>11</v>
      </c>
    </row>
    <row r="13" spans="2:24" ht="61.15" hidden="1" customHeight="1" thickBot="1">
      <c r="B13" s="79">
        <v>7</v>
      </c>
      <c r="C13" s="41"/>
      <c r="D13" s="41"/>
      <c r="E13" s="43"/>
      <c r="F13" s="44"/>
      <c r="G13" s="30">
        <f t="shared" si="3"/>
        <v>0</v>
      </c>
      <c r="H13" s="71" t="str">
        <f t="shared" si="2"/>
        <v>〇</v>
      </c>
      <c r="I13" s="69" t="e">
        <f t="shared" si="4"/>
        <v>#DIV/0!</v>
      </c>
      <c r="J13" s="31" t="e">
        <f t="shared" si="5"/>
        <v>#DIV/0!</v>
      </c>
      <c r="K13" s="30" t="e">
        <f t="shared" si="6"/>
        <v>#DIV/0!</v>
      </c>
      <c r="L13" s="40" t="e">
        <f t="shared" si="7"/>
        <v>#DIV/0!</v>
      </c>
      <c r="M13" s="6"/>
      <c r="N13" s="7"/>
      <c r="O13" s="7"/>
      <c r="P13" s="7"/>
      <c r="Q13" s="7"/>
      <c r="R13" s="8"/>
      <c r="S13" s="9"/>
      <c r="X13" s="21" t="s">
        <v>12</v>
      </c>
    </row>
    <row r="14" spans="2:24" ht="61.15" hidden="1" customHeight="1" thickBot="1">
      <c r="B14" s="79">
        <v>8</v>
      </c>
      <c r="C14" s="41"/>
      <c r="D14" s="41"/>
      <c r="E14" s="43"/>
      <c r="F14" s="44"/>
      <c r="G14" s="30">
        <f t="shared" si="3"/>
        <v>0</v>
      </c>
      <c r="H14" s="71" t="str">
        <f t="shared" si="2"/>
        <v>〇</v>
      </c>
      <c r="I14" s="69" t="e">
        <f t="shared" si="4"/>
        <v>#DIV/0!</v>
      </c>
      <c r="J14" s="31" t="e">
        <f t="shared" si="5"/>
        <v>#DIV/0!</v>
      </c>
      <c r="K14" s="30" t="e">
        <f t="shared" si="6"/>
        <v>#DIV/0!</v>
      </c>
      <c r="L14" s="40" t="e">
        <f t="shared" si="7"/>
        <v>#DIV/0!</v>
      </c>
      <c r="M14" s="6"/>
      <c r="N14" s="7"/>
      <c r="O14" s="7"/>
      <c r="P14" s="7"/>
      <c r="Q14" s="7"/>
      <c r="R14" s="8"/>
      <c r="S14" s="9"/>
      <c r="X14" s="21" t="s">
        <v>13</v>
      </c>
    </row>
    <row r="15" spans="2:24" ht="63" hidden="1" customHeight="1" thickBot="1">
      <c r="B15" s="79">
        <v>9</v>
      </c>
      <c r="C15" s="41"/>
      <c r="D15" s="41"/>
      <c r="E15" s="43"/>
      <c r="F15" s="44"/>
      <c r="G15" s="30">
        <f t="shared" si="3"/>
        <v>0</v>
      </c>
      <c r="H15" s="71" t="str">
        <f t="shared" si="2"/>
        <v>〇</v>
      </c>
      <c r="I15" s="69" t="e">
        <f t="shared" si="4"/>
        <v>#DIV/0!</v>
      </c>
      <c r="J15" s="31" t="e">
        <f t="shared" si="5"/>
        <v>#DIV/0!</v>
      </c>
      <c r="K15" s="30" t="e">
        <f t="shared" si="6"/>
        <v>#DIV/0!</v>
      </c>
      <c r="L15" s="40" t="e">
        <f t="shared" si="7"/>
        <v>#DIV/0!</v>
      </c>
      <c r="M15" s="6"/>
      <c r="N15" s="7"/>
      <c r="O15" s="7"/>
      <c r="P15" s="7"/>
      <c r="Q15" s="7"/>
      <c r="R15" s="8"/>
      <c r="S15" s="9"/>
      <c r="X15" s="1" t="s">
        <v>14</v>
      </c>
    </row>
    <row r="16" spans="2:24" ht="61.9" hidden="1" customHeight="1" thickBot="1">
      <c r="B16" s="79">
        <v>10</v>
      </c>
      <c r="C16" s="41"/>
      <c r="D16" s="41"/>
      <c r="E16" s="43"/>
      <c r="F16" s="44"/>
      <c r="G16" s="30">
        <f t="shared" si="3"/>
        <v>0</v>
      </c>
      <c r="H16" s="71" t="str">
        <f t="shared" si="2"/>
        <v>〇</v>
      </c>
      <c r="I16" s="69" t="e">
        <f t="shared" si="4"/>
        <v>#DIV/0!</v>
      </c>
      <c r="J16" s="31" t="e">
        <f t="shared" si="5"/>
        <v>#DIV/0!</v>
      </c>
      <c r="K16" s="30" t="e">
        <f t="shared" si="6"/>
        <v>#DIV/0!</v>
      </c>
      <c r="L16" s="40" t="e">
        <f t="shared" si="7"/>
        <v>#DIV/0!</v>
      </c>
      <c r="M16" s="6"/>
      <c r="N16" s="7"/>
      <c r="O16" s="7"/>
      <c r="P16" s="7"/>
      <c r="Q16" s="7"/>
      <c r="R16" s="8"/>
      <c r="S16" s="9"/>
      <c r="X16" s="1" t="s">
        <v>15</v>
      </c>
    </row>
    <row r="17" spans="2:24" ht="61.15" hidden="1" customHeight="1" thickBot="1">
      <c r="B17" s="79">
        <v>11</v>
      </c>
      <c r="C17" s="41"/>
      <c r="D17" s="41"/>
      <c r="E17" s="43"/>
      <c r="F17" s="44"/>
      <c r="G17" s="30">
        <f t="shared" si="3"/>
        <v>0</v>
      </c>
      <c r="H17" s="71" t="str">
        <f t="shared" si="2"/>
        <v>〇</v>
      </c>
      <c r="I17" s="69" t="e">
        <f t="shared" si="4"/>
        <v>#DIV/0!</v>
      </c>
      <c r="J17" s="31" t="e">
        <f t="shared" si="5"/>
        <v>#DIV/0!</v>
      </c>
      <c r="K17" s="30" t="e">
        <f t="shared" si="6"/>
        <v>#DIV/0!</v>
      </c>
      <c r="L17" s="40" t="e">
        <f t="shared" si="7"/>
        <v>#DIV/0!</v>
      </c>
      <c r="M17" s="6"/>
      <c r="N17" s="7"/>
      <c r="O17" s="7"/>
      <c r="P17" s="7"/>
      <c r="Q17" s="7"/>
      <c r="R17" s="8"/>
      <c r="S17" s="9"/>
      <c r="X17" s="1" t="s">
        <v>16</v>
      </c>
    </row>
    <row r="18" spans="2:24" ht="61.9" hidden="1" customHeight="1" thickBot="1">
      <c r="B18" s="79">
        <v>12</v>
      </c>
      <c r="C18" s="41"/>
      <c r="D18" s="41"/>
      <c r="E18" s="43"/>
      <c r="F18" s="44"/>
      <c r="G18" s="30">
        <f t="shared" si="3"/>
        <v>0</v>
      </c>
      <c r="H18" s="71" t="str">
        <f t="shared" si="2"/>
        <v>〇</v>
      </c>
      <c r="I18" s="69" t="e">
        <f t="shared" si="4"/>
        <v>#DIV/0!</v>
      </c>
      <c r="J18" s="31" t="e">
        <f t="shared" si="5"/>
        <v>#DIV/0!</v>
      </c>
      <c r="K18" s="30" t="e">
        <f t="shared" si="6"/>
        <v>#DIV/0!</v>
      </c>
      <c r="L18" s="40" t="e">
        <f t="shared" si="7"/>
        <v>#DIV/0!</v>
      </c>
      <c r="M18" s="6"/>
      <c r="N18" s="7"/>
      <c r="O18" s="7"/>
      <c r="P18" s="7"/>
      <c r="Q18" s="7"/>
      <c r="R18" s="8"/>
      <c r="S18" s="9"/>
      <c r="X18" s="1" t="s">
        <v>17</v>
      </c>
    </row>
    <row r="19" spans="2:24" ht="63" hidden="1" customHeight="1" thickBot="1">
      <c r="B19" s="79">
        <v>1</v>
      </c>
      <c r="C19" s="41"/>
      <c r="D19" s="41"/>
      <c r="E19" s="43"/>
      <c r="F19" s="44"/>
      <c r="G19" s="30">
        <f t="shared" si="3"/>
        <v>0</v>
      </c>
      <c r="H19" s="71" t="str">
        <f t="shared" si="2"/>
        <v>〇</v>
      </c>
      <c r="I19" s="69" t="e">
        <f t="shared" si="4"/>
        <v>#DIV/0!</v>
      </c>
      <c r="J19" s="31" t="e">
        <f t="shared" si="5"/>
        <v>#DIV/0!</v>
      </c>
      <c r="K19" s="30" t="e">
        <f t="shared" si="6"/>
        <v>#DIV/0!</v>
      </c>
      <c r="L19" s="40" t="e">
        <f t="shared" si="7"/>
        <v>#DIV/0!</v>
      </c>
      <c r="M19" s="6"/>
      <c r="N19" s="7"/>
      <c r="O19" s="7"/>
      <c r="P19" s="7"/>
      <c r="Q19" s="7"/>
      <c r="R19" s="8"/>
      <c r="S19" s="9"/>
      <c r="X19" s="1" t="s">
        <v>18</v>
      </c>
    </row>
    <row r="20" spans="2:24" ht="61.15" hidden="1" customHeight="1" thickBot="1">
      <c r="B20" s="79">
        <v>2</v>
      </c>
      <c r="C20" s="41"/>
      <c r="D20" s="41"/>
      <c r="E20" s="43"/>
      <c r="F20" s="44"/>
      <c r="G20" s="30">
        <f t="shared" si="3"/>
        <v>0</v>
      </c>
      <c r="H20" s="71" t="str">
        <f t="shared" si="2"/>
        <v>〇</v>
      </c>
      <c r="I20" s="69" t="e">
        <f t="shared" si="4"/>
        <v>#DIV/0!</v>
      </c>
      <c r="J20" s="31" t="e">
        <f t="shared" si="5"/>
        <v>#DIV/0!</v>
      </c>
      <c r="K20" s="30" t="e">
        <f t="shared" si="6"/>
        <v>#DIV/0!</v>
      </c>
      <c r="L20" s="40" t="e">
        <f t="shared" si="7"/>
        <v>#DIV/0!</v>
      </c>
      <c r="M20" s="6"/>
      <c r="N20" s="7"/>
      <c r="O20" s="7"/>
      <c r="P20" s="7"/>
      <c r="Q20" s="7"/>
      <c r="R20" s="8"/>
      <c r="S20" s="9"/>
      <c r="X20" s="1" t="s">
        <v>19</v>
      </c>
    </row>
    <row r="21" spans="2:24" ht="61.9" customHeight="1" thickBot="1">
      <c r="B21" s="80">
        <v>3</v>
      </c>
      <c r="C21" s="42"/>
      <c r="D21" s="42"/>
      <c r="E21" s="45"/>
      <c r="F21" s="46"/>
      <c r="G21" s="54">
        <f t="shared" si="3"/>
        <v>0</v>
      </c>
      <c r="H21" s="72" t="str">
        <f t="shared" si="2"/>
        <v>〇</v>
      </c>
      <c r="I21" s="69" t="e">
        <f t="shared" si="4"/>
        <v>#DIV/0!</v>
      </c>
      <c r="J21" s="31" t="e">
        <f t="shared" si="5"/>
        <v>#DIV/0!</v>
      </c>
      <c r="K21" s="30" t="e">
        <f t="shared" si="6"/>
        <v>#DIV/0!</v>
      </c>
      <c r="L21" s="40" t="e">
        <f t="shared" si="7"/>
        <v>#DIV/0!</v>
      </c>
      <c r="M21" s="34"/>
      <c r="N21" s="35"/>
      <c r="O21" s="35"/>
      <c r="P21" s="35"/>
      <c r="Q21" s="35"/>
      <c r="R21" s="36"/>
      <c r="S21" s="37"/>
      <c r="X21" s="1" t="s">
        <v>20</v>
      </c>
    </row>
    <row r="22" spans="2:24">
      <c r="E22" s="47"/>
      <c r="F22" s="47"/>
      <c r="G22" s="33"/>
      <c r="H22" s="33"/>
      <c r="I22" s="33"/>
      <c r="J22" s="33"/>
      <c r="K22" s="33"/>
      <c r="L22" s="33"/>
      <c r="M22" s="10"/>
      <c r="N22" s="10"/>
      <c r="O22" s="10"/>
      <c r="P22" s="10"/>
      <c r="Q22" s="10"/>
      <c r="R22" s="10"/>
      <c r="S22" s="10"/>
      <c r="X22" s="1" t="s">
        <v>21</v>
      </c>
    </row>
    <row r="23" spans="2:24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4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</sheetData>
  <mergeCells count="8">
    <mergeCell ref="M4:R4"/>
    <mergeCell ref="S4:S5"/>
    <mergeCell ref="B2:E2"/>
    <mergeCell ref="I2:J2"/>
    <mergeCell ref="C4:D4"/>
    <mergeCell ref="I4:L4"/>
    <mergeCell ref="E4:H4"/>
    <mergeCell ref="G2:H2"/>
  </mergeCells>
  <phoneticPr fontId="2"/>
  <dataValidations count="1">
    <dataValidation type="list" allowBlank="1" showInputMessage="1" showErrorMessage="1" sqref="I2:J2" xr:uid="{00000000-0002-0000-0300-000000000000}">
      <formula1>$X$4:$X$22</formula1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Input Form_E 1) Market Loss</vt:lpstr>
      <vt:lpstr>Input Form_E 2) Internal Loss</vt:lpstr>
      <vt:lpstr> Input Explanation Market Loss</vt:lpstr>
      <vt:lpstr>Input Explanation Internal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全社標準PC</dc:creator>
  <cp:lastModifiedBy>Osvaldo Martins Torquati</cp:lastModifiedBy>
  <cp:lastPrinted>2021-11-08T12:13:17Z</cp:lastPrinted>
  <dcterms:created xsi:type="dcterms:W3CDTF">2021-04-12T07:56:53Z</dcterms:created>
  <dcterms:modified xsi:type="dcterms:W3CDTF">2022-02-03T18:52:40Z</dcterms:modified>
</cp:coreProperties>
</file>