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othekay\PycharmProjects\RBASE Problem\"/>
    </mc:Choice>
  </mc:AlternateContent>
  <xr:revisionPtr revIDLastSave="0" documentId="13_ncr:1_{92DCC4C0-1C17-4F03-9436-3EAA1371DE06}" xr6:coauthVersionLast="47" xr6:coauthVersionMax="47" xr10:uidLastSave="{00000000-0000-0000-0000-000000000000}"/>
  <bookViews>
    <workbookView xWindow="1290" yWindow="855" windowWidth="32295" windowHeight="15435" activeTab="2" xr2:uid="{33AABA2E-0D4B-4C3E-ADCF-FC4DDC2BA133}"/>
  </bookViews>
  <sheets>
    <sheet name="Shelters" sheetId="1" r:id="rId1"/>
    <sheet name="Decoy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5" i="3" l="1"/>
  <c r="W35" i="3"/>
  <c r="T34" i="3"/>
  <c r="T35" i="3"/>
  <c r="T36" i="3"/>
  <c r="Q35" i="3"/>
  <c r="Q36" i="3"/>
  <c r="Q37" i="3"/>
  <c r="T37" i="3" s="1"/>
  <c r="Q38" i="3"/>
  <c r="T38" i="3" s="1"/>
  <c r="Q39" i="3"/>
  <c r="T39" i="3" s="1"/>
  <c r="Q40" i="3"/>
  <c r="T40" i="3" s="1"/>
  <c r="Q34" i="3"/>
  <c r="S35" i="3"/>
  <c r="S36" i="3"/>
  <c r="U36" i="3"/>
  <c r="S37" i="3"/>
  <c r="U37" i="3"/>
  <c r="S38" i="3"/>
  <c r="U38" i="3"/>
  <c r="S39" i="3"/>
  <c r="U39" i="3"/>
  <c r="S40" i="3"/>
  <c r="U40" i="3"/>
  <c r="U34" i="3"/>
  <c r="H34" i="3"/>
  <c r="I34" i="3" s="1"/>
  <c r="S34" i="3"/>
  <c r="H35" i="3"/>
  <c r="H36" i="3"/>
  <c r="H37" i="3"/>
  <c r="I37" i="3" s="1"/>
  <c r="H38" i="3"/>
  <c r="I38" i="3" s="1"/>
  <c r="H39" i="3"/>
  <c r="I39" i="3" s="1"/>
  <c r="H40" i="3"/>
  <c r="H41" i="3"/>
  <c r="H42" i="3"/>
  <c r="H43" i="3"/>
  <c r="I43" i="3" s="1"/>
  <c r="H44" i="3"/>
  <c r="I44" i="3" s="1"/>
  <c r="H45" i="3"/>
  <c r="I45" i="3" s="1"/>
  <c r="H46" i="3"/>
  <c r="I46" i="3" s="1"/>
  <c r="H47" i="3"/>
  <c r="I47" i="3" s="1"/>
  <c r="H48" i="3"/>
  <c r="I48" i="3" s="1"/>
  <c r="H49" i="3"/>
  <c r="I49" i="3" s="1"/>
  <c r="H50" i="3"/>
  <c r="I50" i="3" s="1"/>
  <c r="H51" i="3"/>
  <c r="I51" i="3" s="1"/>
  <c r="H52" i="3"/>
  <c r="H53" i="3"/>
  <c r="H54" i="3"/>
  <c r="H55" i="3"/>
  <c r="I55" i="3" s="1"/>
  <c r="H56" i="3"/>
  <c r="H57" i="3"/>
  <c r="H58" i="3"/>
  <c r="H59" i="3"/>
  <c r="I59" i="3" s="1"/>
  <c r="H60" i="3"/>
  <c r="I60" i="3" s="1"/>
  <c r="H61" i="3"/>
  <c r="I61" i="3" s="1"/>
  <c r="H62" i="3"/>
  <c r="I62" i="3" s="1"/>
  <c r="H63" i="3"/>
  <c r="I63" i="3" s="1"/>
  <c r="H64" i="3"/>
  <c r="I64" i="3" s="1"/>
  <c r="H65" i="3"/>
  <c r="I65" i="3" s="1"/>
  <c r="H66" i="3"/>
  <c r="I66" i="3" s="1"/>
  <c r="H67" i="3"/>
  <c r="I67" i="3" s="1"/>
  <c r="H68" i="3"/>
  <c r="H69" i="3"/>
  <c r="I69" i="3" s="1"/>
  <c r="H70" i="3"/>
  <c r="I70" i="3" s="1"/>
  <c r="H71" i="3"/>
  <c r="I71" i="3" s="1"/>
  <c r="H72" i="3"/>
  <c r="H73" i="3"/>
  <c r="H74" i="3"/>
  <c r="I74" i="3" s="1"/>
  <c r="H75" i="3"/>
  <c r="I75" i="3" s="1"/>
  <c r="H76" i="3"/>
  <c r="I76" i="3" s="1"/>
  <c r="H77" i="3"/>
  <c r="I77" i="3" s="1"/>
  <c r="H78" i="3"/>
  <c r="I78" i="3" s="1"/>
  <c r="H79" i="3"/>
  <c r="I79" i="3" s="1"/>
  <c r="H80" i="3"/>
  <c r="I80" i="3" s="1"/>
  <c r="H81" i="3"/>
  <c r="I81" i="3" s="1"/>
  <c r="H82" i="3"/>
  <c r="I82" i="3" s="1"/>
  <c r="H83" i="3"/>
  <c r="I83" i="3" s="1"/>
  <c r="H84" i="3"/>
  <c r="I84" i="3" s="1"/>
  <c r="H85" i="3"/>
  <c r="I85" i="3" s="1"/>
  <c r="H86" i="3"/>
  <c r="I86" i="3" s="1"/>
  <c r="H87" i="3"/>
  <c r="I87" i="3" s="1"/>
  <c r="H88" i="3"/>
  <c r="H89" i="3"/>
  <c r="H90" i="3"/>
  <c r="H91" i="3"/>
  <c r="H92" i="3"/>
  <c r="H93" i="3"/>
  <c r="H94" i="3"/>
  <c r="H95" i="3"/>
  <c r="I95" i="3" s="1"/>
  <c r="H96" i="3"/>
  <c r="I96" i="3" s="1"/>
  <c r="H97" i="3"/>
  <c r="I97" i="3" s="1"/>
  <c r="H98" i="3"/>
  <c r="I98" i="3" s="1"/>
  <c r="H99" i="3"/>
  <c r="H100" i="3"/>
  <c r="H101" i="3"/>
  <c r="I101" i="3" s="1"/>
  <c r="H102" i="3"/>
  <c r="H103" i="3"/>
  <c r="I103" i="3" s="1"/>
  <c r="H104" i="3"/>
  <c r="I104" i="3" s="1"/>
  <c r="H105" i="3"/>
  <c r="H106" i="3"/>
  <c r="I106" i="3" s="1"/>
  <c r="H107" i="3"/>
  <c r="I107" i="3" s="1"/>
  <c r="H108" i="3"/>
  <c r="I108" i="3" s="1"/>
  <c r="H109" i="3"/>
  <c r="I109" i="3" s="1"/>
  <c r="H110" i="3"/>
  <c r="I110" i="3" s="1"/>
  <c r="H111" i="3"/>
  <c r="I111" i="3" s="1"/>
  <c r="H112" i="3"/>
  <c r="I112" i="3" s="1"/>
  <c r="H113" i="3"/>
  <c r="I113" i="3" s="1"/>
  <c r="H114" i="3"/>
  <c r="I114" i="3" s="1"/>
  <c r="H115" i="3"/>
  <c r="H116" i="3"/>
  <c r="I116" i="3" s="1"/>
  <c r="H117" i="3"/>
  <c r="I117" i="3" s="1"/>
  <c r="H118" i="3"/>
  <c r="I118" i="3" s="1"/>
  <c r="H119" i="3"/>
  <c r="I119" i="3" s="1"/>
  <c r="H120" i="3"/>
  <c r="I120" i="3" s="1"/>
  <c r="H121" i="3"/>
  <c r="I121" i="3" s="1"/>
  <c r="H122" i="3"/>
  <c r="I122" i="3" s="1"/>
  <c r="H123" i="3"/>
  <c r="I123" i="3" s="1"/>
  <c r="H124" i="3"/>
  <c r="I124" i="3" s="1"/>
  <c r="H125" i="3"/>
  <c r="I125" i="3" s="1"/>
  <c r="H126" i="3"/>
  <c r="I126" i="3" s="1"/>
  <c r="H127" i="3"/>
  <c r="I127" i="3" s="1"/>
  <c r="H128" i="3"/>
  <c r="I128" i="3" s="1"/>
  <c r="H129" i="3"/>
  <c r="I129" i="3" s="1"/>
  <c r="H130" i="3"/>
  <c r="I130" i="3" s="1"/>
  <c r="H131" i="3"/>
  <c r="H132" i="3"/>
  <c r="I132" i="3" s="1"/>
  <c r="H133" i="3"/>
  <c r="I133" i="3" s="1"/>
  <c r="I68" i="3"/>
  <c r="I72" i="3"/>
  <c r="I73" i="3"/>
  <c r="I88" i="3"/>
  <c r="I89" i="3"/>
  <c r="I90" i="3"/>
  <c r="I91" i="3"/>
  <c r="I92" i="3"/>
  <c r="I93" i="3"/>
  <c r="I94" i="3"/>
  <c r="I131" i="3"/>
  <c r="I35" i="3"/>
  <c r="I40" i="3"/>
  <c r="I41" i="3"/>
  <c r="I42" i="3"/>
  <c r="I57" i="3"/>
  <c r="I58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00" i="3"/>
  <c r="I100" i="3"/>
  <c r="G101" i="3"/>
  <c r="G102" i="3"/>
  <c r="I102" i="3"/>
  <c r="G103" i="3"/>
  <c r="G104" i="3"/>
  <c r="G105" i="3"/>
  <c r="I105" i="3"/>
  <c r="G106" i="3"/>
  <c r="G107" i="3"/>
  <c r="G108" i="3"/>
  <c r="G109" i="3"/>
  <c r="G110" i="3"/>
  <c r="G111" i="3"/>
  <c r="G112" i="3"/>
  <c r="G113" i="3"/>
  <c r="G114" i="3"/>
  <c r="G115" i="3"/>
  <c r="I115" i="3"/>
  <c r="G116" i="3"/>
  <c r="G117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I99" i="3"/>
  <c r="G77" i="3"/>
  <c r="G78" i="3"/>
  <c r="G79" i="3"/>
  <c r="G80" i="3"/>
  <c r="G81" i="3"/>
  <c r="G82" i="3"/>
  <c r="G83" i="3"/>
  <c r="G84" i="3"/>
  <c r="G85" i="3"/>
  <c r="G86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54" i="3"/>
  <c r="I54" i="3"/>
  <c r="G55" i="3"/>
  <c r="G56" i="3"/>
  <c r="I56" i="3"/>
  <c r="G57" i="3"/>
  <c r="G58" i="3"/>
  <c r="G59" i="3"/>
  <c r="G60" i="3"/>
  <c r="G61" i="3"/>
  <c r="I36" i="3"/>
  <c r="I52" i="3"/>
  <c r="I53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34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G21" i="3"/>
  <c r="H21" i="3"/>
  <c r="I21" i="3"/>
  <c r="G22" i="3"/>
  <c r="H22" i="3"/>
  <c r="I22" i="3"/>
  <c r="G23" i="3"/>
  <c r="H23" i="3"/>
  <c r="I23" i="3"/>
  <c r="G24" i="3"/>
  <c r="H24" i="3"/>
  <c r="I24" i="3"/>
  <c r="G25" i="3"/>
  <c r="H25" i="3"/>
  <c r="I25" i="3"/>
  <c r="G26" i="3"/>
  <c r="H26" i="3"/>
  <c r="I26" i="3"/>
  <c r="G27" i="3"/>
  <c r="H27" i="3"/>
  <c r="I27" i="3"/>
  <c r="Q25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J25" i="3"/>
  <c r="K25" i="3"/>
  <c r="L25" i="3"/>
  <c r="M25" i="3"/>
  <c r="N25" i="3"/>
  <c r="O25" i="3"/>
  <c r="P25" i="3"/>
  <c r="R25" i="3"/>
  <c r="S25" i="3"/>
  <c r="T25" i="3"/>
  <c r="U25" i="3"/>
  <c r="V25" i="3"/>
  <c r="W25" i="3"/>
  <c r="X25" i="3"/>
  <c r="Y25" i="3"/>
  <c r="Z25" i="3"/>
  <c r="AA25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F7" i="3" a="1"/>
  <c r="F7" i="3" s="1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7" i="2"/>
  <c r="S9" i="2"/>
  <c r="S8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7" i="2"/>
  <c r="H107" i="2"/>
  <c r="I107" i="2" s="1"/>
  <c r="J107" i="2" s="1"/>
  <c r="K107" i="2" s="1"/>
  <c r="H108" i="2"/>
  <c r="H109" i="2"/>
  <c r="I109" i="2" s="1"/>
  <c r="J109" i="2" s="1"/>
  <c r="K109" i="2" s="1"/>
  <c r="H110" i="2"/>
  <c r="I111" i="2" s="1"/>
  <c r="J111" i="2" s="1"/>
  <c r="K111" i="2" s="1"/>
  <c r="I110" i="2"/>
  <c r="J110" i="2"/>
  <c r="K110" i="2"/>
  <c r="H111" i="2"/>
  <c r="H102" i="1"/>
  <c r="I102" i="1" s="1"/>
  <c r="J102" i="1" s="1"/>
  <c r="K102" i="1" s="1"/>
  <c r="H103" i="1"/>
  <c r="I103" i="1" s="1"/>
  <c r="J103" i="1" s="1"/>
  <c r="K103" i="1" s="1"/>
  <c r="H104" i="1"/>
  <c r="I104" i="1" s="1"/>
  <c r="J104" i="1" s="1"/>
  <c r="K104" i="1" s="1"/>
  <c r="H97" i="1"/>
  <c r="I97" i="1" s="1"/>
  <c r="J97" i="1" s="1"/>
  <c r="K97" i="1" s="1"/>
  <c r="H98" i="1"/>
  <c r="I98" i="1" s="1"/>
  <c r="J98" i="1" s="1"/>
  <c r="K98" i="1" s="1"/>
  <c r="H99" i="1"/>
  <c r="I99" i="1"/>
  <c r="J99" i="1"/>
  <c r="K99" i="1"/>
  <c r="H100" i="1"/>
  <c r="I101" i="1" s="1"/>
  <c r="J101" i="1" s="1"/>
  <c r="K101" i="1" s="1"/>
  <c r="I100" i="1"/>
  <c r="J100" i="1"/>
  <c r="K100" i="1" s="1"/>
  <c r="H101" i="1"/>
  <c r="H88" i="1"/>
  <c r="I88" i="1" s="1"/>
  <c r="J88" i="1" s="1"/>
  <c r="K88" i="1" s="1"/>
  <c r="H89" i="1"/>
  <c r="I89" i="1" s="1"/>
  <c r="J89" i="1" s="1"/>
  <c r="K89" i="1" s="1"/>
  <c r="H90" i="1"/>
  <c r="I90" i="1" s="1"/>
  <c r="J90" i="1" s="1"/>
  <c r="K90" i="1" s="1"/>
  <c r="H91" i="1"/>
  <c r="I92" i="1" s="1"/>
  <c r="J92" i="1" s="1"/>
  <c r="K92" i="1" s="1"/>
  <c r="I91" i="1"/>
  <c r="J91" i="1"/>
  <c r="K91" i="1"/>
  <c r="H92" i="1"/>
  <c r="H93" i="1"/>
  <c r="I93" i="1" s="1"/>
  <c r="J93" i="1" s="1"/>
  <c r="K93" i="1" s="1"/>
  <c r="H94" i="1"/>
  <c r="I94" i="1"/>
  <c r="J94" i="1"/>
  <c r="K94" i="1" s="1"/>
  <c r="H95" i="1"/>
  <c r="I96" i="1" s="1"/>
  <c r="J96" i="1" s="1"/>
  <c r="K96" i="1" s="1"/>
  <c r="I95" i="1"/>
  <c r="J95" i="1"/>
  <c r="K95" i="1"/>
  <c r="H96" i="1"/>
  <c r="H105" i="2"/>
  <c r="I105" i="2" s="1"/>
  <c r="J105" i="2" s="1"/>
  <c r="K105" i="2" s="1"/>
  <c r="H106" i="2"/>
  <c r="H102" i="2"/>
  <c r="I102" i="2" s="1"/>
  <c r="J102" i="2" s="1"/>
  <c r="K102" i="2" s="1"/>
  <c r="H103" i="2"/>
  <c r="I103" i="2" s="1"/>
  <c r="J103" i="2" s="1"/>
  <c r="K103" i="2" s="1"/>
  <c r="H104" i="2"/>
  <c r="I104" i="2" s="1"/>
  <c r="J104" i="2" s="1"/>
  <c r="K104" i="2" s="1"/>
  <c r="H90" i="2"/>
  <c r="I90" i="2" s="1"/>
  <c r="J90" i="2" s="1"/>
  <c r="K90" i="2" s="1"/>
  <c r="H91" i="2"/>
  <c r="I91" i="2" s="1"/>
  <c r="J91" i="2" s="1"/>
  <c r="K91" i="2" s="1"/>
  <c r="H92" i="2"/>
  <c r="I92" i="2"/>
  <c r="J92" i="2"/>
  <c r="K92" i="2" s="1"/>
  <c r="H93" i="2"/>
  <c r="I94" i="2" s="1"/>
  <c r="J94" i="2" s="1"/>
  <c r="K94" i="2" s="1"/>
  <c r="I93" i="2"/>
  <c r="J93" i="2"/>
  <c r="K93" i="2"/>
  <c r="H94" i="2"/>
  <c r="H95" i="2"/>
  <c r="I95" i="2" s="1"/>
  <c r="J95" i="2" s="1"/>
  <c r="K95" i="2" s="1"/>
  <c r="H96" i="2"/>
  <c r="I96" i="2"/>
  <c r="J96" i="2"/>
  <c r="K96" i="2" s="1"/>
  <c r="H97" i="2"/>
  <c r="I98" i="2" s="1"/>
  <c r="J98" i="2" s="1"/>
  <c r="K98" i="2" s="1"/>
  <c r="H98" i="2"/>
  <c r="H99" i="2"/>
  <c r="I99" i="2" s="1"/>
  <c r="J99" i="2" s="1"/>
  <c r="K99" i="2" s="1"/>
  <c r="H100" i="2"/>
  <c r="I100" i="2"/>
  <c r="J100" i="2"/>
  <c r="K100" i="2" s="1"/>
  <c r="H101" i="2"/>
  <c r="I101" i="2"/>
  <c r="J101" i="2"/>
  <c r="K101" i="2"/>
  <c r="J7" i="2"/>
  <c r="K7" i="2" s="1"/>
  <c r="J8" i="2"/>
  <c r="K8" i="2" s="1"/>
  <c r="J9" i="2"/>
  <c r="K9" i="2"/>
  <c r="J10" i="2"/>
  <c r="K10" i="2"/>
  <c r="J11" i="2"/>
  <c r="K11" i="2"/>
  <c r="J12" i="2"/>
  <c r="K12" i="2"/>
  <c r="J13" i="2"/>
  <c r="K13" i="2" s="1"/>
  <c r="J14" i="2"/>
  <c r="K14" i="2"/>
  <c r="J15" i="2"/>
  <c r="K15" i="2" s="1"/>
  <c r="J16" i="2"/>
  <c r="K16" i="2" s="1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 s="1"/>
  <c r="J24" i="2"/>
  <c r="K24" i="2" s="1"/>
  <c r="J25" i="2"/>
  <c r="K25" i="2"/>
  <c r="J26" i="2"/>
  <c r="K2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H44" i="2"/>
  <c r="H45" i="2"/>
  <c r="H46" i="2"/>
  <c r="H47" i="2"/>
  <c r="H48" i="2"/>
  <c r="H49" i="2"/>
  <c r="H50" i="2"/>
  <c r="H51" i="2"/>
  <c r="H52" i="2"/>
  <c r="I53" i="2" s="1"/>
  <c r="J53" i="2" s="1"/>
  <c r="K53" i="2" s="1"/>
  <c r="H53" i="2"/>
  <c r="H54" i="2"/>
  <c r="H55" i="2"/>
  <c r="I56" i="2" s="1"/>
  <c r="J56" i="2" s="1"/>
  <c r="K56" i="2" s="1"/>
  <c r="H56" i="2"/>
  <c r="I57" i="2" s="1"/>
  <c r="J57" i="2" s="1"/>
  <c r="K57" i="2" s="1"/>
  <c r="H57" i="2"/>
  <c r="I58" i="2" s="1"/>
  <c r="J58" i="2" s="1"/>
  <c r="K58" i="2" s="1"/>
  <c r="H58" i="2"/>
  <c r="I59" i="2" s="1"/>
  <c r="J59" i="2" s="1"/>
  <c r="K59" i="2" s="1"/>
  <c r="H59" i="2"/>
  <c r="I60" i="2" s="1"/>
  <c r="J60" i="2" s="1"/>
  <c r="K60" i="2" s="1"/>
  <c r="H60" i="2"/>
  <c r="H61" i="2"/>
  <c r="H62" i="2"/>
  <c r="H63" i="2"/>
  <c r="H64" i="2"/>
  <c r="H65" i="2"/>
  <c r="H66" i="2"/>
  <c r="H67" i="2"/>
  <c r="H68" i="2"/>
  <c r="H69" i="2"/>
  <c r="I70" i="2" s="1"/>
  <c r="J70" i="2" s="1"/>
  <c r="K70" i="2" s="1"/>
  <c r="H70" i="2"/>
  <c r="I71" i="2" s="1"/>
  <c r="J71" i="2" s="1"/>
  <c r="K71" i="2" s="1"/>
  <c r="H71" i="2"/>
  <c r="I72" i="2" s="1"/>
  <c r="J72" i="2" s="1"/>
  <c r="K72" i="2" s="1"/>
  <c r="H72" i="2"/>
  <c r="I73" i="2" s="1"/>
  <c r="J73" i="2" s="1"/>
  <c r="K73" i="2" s="1"/>
  <c r="H73" i="2"/>
  <c r="I74" i="2" s="1"/>
  <c r="J74" i="2" s="1"/>
  <c r="K74" i="2" s="1"/>
  <c r="H74" i="2"/>
  <c r="I75" i="2" s="1"/>
  <c r="J75" i="2" s="1"/>
  <c r="K75" i="2" s="1"/>
  <c r="H75" i="2"/>
  <c r="I76" i="2" s="1"/>
  <c r="J76" i="2" s="1"/>
  <c r="K76" i="2" s="1"/>
  <c r="H76" i="2"/>
  <c r="H77" i="2"/>
  <c r="H78" i="2"/>
  <c r="H79" i="2"/>
  <c r="H80" i="2"/>
  <c r="H81" i="2"/>
  <c r="H82" i="2"/>
  <c r="I82" i="2" s="1"/>
  <c r="J82" i="2" s="1"/>
  <c r="K82" i="2" s="1"/>
  <c r="H83" i="2"/>
  <c r="H84" i="2"/>
  <c r="I84" i="2" s="1"/>
  <c r="J84" i="2" s="1"/>
  <c r="K84" i="2" s="1"/>
  <c r="H85" i="2"/>
  <c r="I86" i="2" s="1"/>
  <c r="J86" i="2" s="1"/>
  <c r="K86" i="2" s="1"/>
  <c r="H86" i="2"/>
  <c r="H87" i="2"/>
  <c r="H88" i="2"/>
  <c r="H89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I35" i="2" s="1"/>
  <c r="J35" i="2" s="1"/>
  <c r="K35" i="2" s="1"/>
  <c r="H35" i="2"/>
  <c r="I36" i="2" s="1"/>
  <c r="J36" i="2" s="1"/>
  <c r="K36" i="2" s="1"/>
  <c r="H36" i="2"/>
  <c r="I37" i="2" s="1"/>
  <c r="J37" i="2" s="1"/>
  <c r="K37" i="2" s="1"/>
  <c r="H37" i="2"/>
  <c r="I38" i="2" s="1"/>
  <c r="J38" i="2" s="1"/>
  <c r="K38" i="2" s="1"/>
  <c r="H38" i="2"/>
  <c r="I39" i="2" s="1"/>
  <c r="J39" i="2" s="1"/>
  <c r="K39" i="2" s="1"/>
  <c r="H39" i="2"/>
  <c r="I40" i="2" s="1"/>
  <c r="J40" i="2" s="1"/>
  <c r="K40" i="2" s="1"/>
  <c r="H40" i="2"/>
  <c r="H41" i="2"/>
  <c r="H42" i="2"/>
  <c r="H43" i="2"/>
  <c r="H7" i="2"/>
  <c r="I78" i="2"/>
  <c r="J78" i="2" s="1"/>
  <c r="K78" i="2" s="1"/>
  <c r="I77" i="2"/>
  <c r="J77" i="2"/>
  <c r="K77" i="2"/>
  <c r="I79" i="2"/>
  <c r="J79" i="2" s="1"/>
  <c r="K79" i="2" s="1"/>
  <c r="I80" i="2"/>
  <c r="J80" i="2" s="1"/>
  <c r="K80" i="2" s="1"/>
  <c r="I81" i="2"/>
  <c r="J81" i="2"/>
  <c r="K81" i="2" s="1"/>
  <c r="I85" i="2"/>
  <c r="J85" i="2"/>
  <c r="K85" i="2"/>
  <c r="I87" i="2"/>
  <c r="J87" i="2" s="1"/>
  <c r="K87" i="2" s="1"/>
  <c r="I88" i="2"/>
  <c r="J88" i="2" s="1"/>
  <c r="K88" i="2" s="1"/>
  <c r="I89" i="2"/>
  <c r="J89" i="2"/>
  <c r="K89" i="2"/>
  <c r="I63" i="2"/>
  <c r="J63" i="2" s="1"/>
  <c r="K63" i="2" s="1"/>
  <c r="I65" i="2"/>
  <c r="J65" i="2" s="1"/>
  <c r="K65" i="2" s="1"/>
  <c r="I69" i="2"/>
  <c r="J69" i="2" s="1"/>
  <c r="K69" i="2" s="1"/>
  <c r="I61" i="2"/>
  <c r="J61" i="2" s="1"/>
  <c r="K61" i="2" s="1"/>
  <c r="I49" i="2"/>
  <c r="J49" i="2" s="1"/>
  <c r="K49" i="2" s="1"/>
  <c r="I48" i="2"/>
  <c r="J48" i="2" s="1"/>
  <c r="K48" i="2" s="1"/>
  <c r="I47" i="2"/>
  <c r="J47" i="2" s="1"/>
  <c r="K47" i="2" s="1"/>
  <c r="I46" i="2"/>
  <c r="J46" i="2" s="1"/>
  <c r="K46" i="2" s="1"/>
  <c r="I45" i="2"/>
  <c r="J45" i="2" s="1"/>
  <c r="K45" i="2" s="1"/>
  <c r="I44" i="2"/>
  <c r="J44" i="2" s="1"/>
  <c r="K44" i="2" s="1"/>
  <c r="I43" i="2"/>
  <c r="J43" i="2" s="1"/>
  <c r="K43" i="2" s="1"/>
  <c r="I42" i="2"/>
  <c r="J42" i="2" s="1"/>
  <c r="K42" i="2" s="1"/>
  <c r="I41" i="2"/>
  <c r="J41" i="2" s="1"/>
  <c r="K41" i="2" s="1"/>
  <c r="I33" i="2"/>
  <c r="J33" i="2" s="1"/>
  <c r="K33" i="2" s="1"/>
  <c r="I32" i="2"/>
  <c r="J32" i="2" s="1"/>
  <c r="K32" i="2" s="1"/>
  <c r="I31" i="2"/>
  <c r="J31" i="2" s="1"/>
  <c r="K31" i="2" s="1"/>
  <c r="I30" i="2"/>
  <c r="J30" i="2" s="1"/>
  <c r="K30" i="2" s="1"/>
  <c r="J29" i="2"/>
  <c r="K29" i="2" s="1"/>
  <c r="I29" i="2"/>
  <c r="I28" i="2"/>
  <c r="J28" i="2" s="1"/>
  <c r="K28" i="2" s="1"/>
  <c r="I27" i="2"/>
  <c r="J27" i="2" s="1"/>
  <c r="K27" i="2" s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25" i="1"/>
  <c r="J77" i="1"/>
  <c r="J78" i="1"/>
  <c r="J79" i="1"/>
  <c r="J80" i="1"/>
  <c r="J81" i="1"/>
  <c r="J82" i="1"/>
  <c r="J83" i="1"/>
  <c r="J84" i="1"/>
  <c r="J85" i="1"/>
  <c r="J86" i="1"/>
  <c r="J87" i="1"/>
  <c r="J65" i="1"/>
  <c r="J66" i="1"/>
  <c r="J67" i="1"/>
  <c r="J68" i="1"/>
  <c r="J69" i="1"/>
  <c r="J70" i="1"/>
  <c r="J71" i="1"/>
  <c r="J72" i="1"/>
  <c r="J73" i="1"/>
  <c r="J74" i="1"/>
  <c r="J75" i="1"/>
  <c r="J76" i="1"/>
  <c r="J53" i="1"/>
  <c r="J54" i="1"/>
  <c r="J55" i="1"/>
  <c r="J56" i="1"/>
  <c r="J57" i="1"/>
  <c r="J58" i="1"/>
  <c r="J59" i="1"/>
  <c r="J60" i="1"/>
  <c r="J61" i="1"/>
  <c r="J62" i="1"/>
  <c r="J63" i="1"/>
  <c r="J64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6" i="1"/>
  <c r="J27" i="1"/>
  <c r="J28" i="1"/>
  <c r="J29" i="1"/>
  <c r="J30" i="1"/>
  <c r="J31" i="1"/>
  <c r="J32" i="1"/>
  <c r="J33" i="1"/>
  <c r="J34" i="1"/>
  <c r="J35" i="1"/>
  <c r="J36" i="1"/>
  <c r="J37" i="1"/>
  <c r="J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2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51" i="1"/>
  <c r="H52" i="1"/>
  <c r="H53" i="1"/>
  <c r="H54" i="1"/>
  <c r="H55" i="1"/>
  <c r="H42" i="1"/>
  <c r="H43" i="1"/>
  <c r="H44" i="1"/>
  <c r="H45" i="1"/>
  <c r="H46" i="1"/>
  <c r="H47" i="1"/>
  <c r="H48" i="1"/>
  <c r="H49" i="1"/>
  <c r="H50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25" i="1"/>
  <c r="W40" i="3" l="1"/>
  <c r="W37" i="3"/>
  <c r="W36" i="3"/>
  <c r="W39" i="3"/>
  <c r="W38" i="3"/>
  <c r="W34" i="3"/>
  <c r="I108" i="2"/>
  <c r="J108" i="2" s="1"/>
  <c r="K108" i="2" s="1"/>
  <c r="I106" i="2"/>
  <c r="J106" i="2" s="1"/>
  <c r="K106" i="2" s="1"/>
  <c r="I97" i="2"/>
  <c r="J97" i="2" s="1"/>
  <c r="K97" i="2" s="1"/>
  <c r="I83" i="2"/>
  <c r="J83" i="2" s="1"/>
  <c r="K83" i="2" s="1"/>
  <c r="I34" i="2"/>
  <c r="J34" i="2" s="1"/>
  <c r="K34" i="2" s="1"/>
  <c r="I51" i="2"/>
  <c r="J51" i="2" s="1"/>
  <c r="K51" i="2" s="1"/>
  <c r="I52" i="2"/>
  <c r="J52" i="2" s="1"/>
  <c r="K52" i="2" s="1"/>
  <c r="I67" i="2"/>
  <c r="J67" i="2" s="1"/>
  <c r="K67" i="2" s="1"/>
  <c r="I66" i="2"/>
  <c r="J66" i="2" s="1"/>
  <c r="K66" i="2" s="1"/>
  <c r="I55" i="2"/>
  <c r="J55" i="2" s="1"/>
  <c r="K55" i="2" s="1"/>
  <c r="I64" i="2"/>
  <c r="J64" i="2" s="1"/>
  <c r="K64" i="2" s="1"/>
  <c r="I68" i="2"/>
  <c r="J68" i="2" s="1"/>
  <c r="K68" i="2" s="1"/>
  <c r="I62" i="2"/>
  <c r="J62" i="2" s="1"/>
  <c r="K62" i="2" s="1"/>
  <c r="I54" i="2"/>
  <c r="J54" i="2" s="1"/>
  <c r="K54" i="2" s="1"/>
  <c r="I50" i="2"/>
  <c r="J50" i="2" s="1"/>
  <c r="K50" i="2" s="1"/>
  <c r="Y35" i="3" l="1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<sst xmlns="http://schemas.openxmlformats.org/spreadsheetml/2006/main" count="38" uniqueCount="31">
  <si>
    <t>shells</t>
  </si>
  <si>
    <t>p-hit</t>
  </si>
  <si>
    <t>delta_p_hit</t>
  </si>
  <si>
    <t>20 msls at 20 aircraft</t>
  </si>
  <si>
    <t>Expected Value from that shelter(5th gen 80 million dollar fighter)</t>
  </si>
  <si>
    <t>Expected Value 4th Gen Fighter( 40 million)</t>
  </si>
  <si>
    <t>Decoys</t>
  </si>
  <si>
    <t>Expected Value from decoy (5th gen 80 million dollar fighter)</t>
  </si>
  <si>
    <t xml:space="preserve">missile cost </t>
  </si>
  <si>
    <t>Decoy Cost</t>
  </si>
  <si>
    <t>Cumulative</t>
  </si>
  <si>
    <t>P_ID</t>
  </si>
  <si>
    <t>P_Hit</t>
  </si>
  <si>
    <t>decoys</t>
  </si>
  <si>
    <t>cost</t>
  </si>
  <si>
    <t>aircraft</t>
  </si>
  <si>
    <t>new_P_ID</t>
  </si>
  <si>
    <t>new_P_Hit</t>
  </si>
  <si>
    <t>PAS</t>
  </si>
  <si>
    <t>HAS</t>
  </si>
  <si>
    <t>Sun</t>
  </si>
  <si>
    <t>decoy</t>
  </si>
  <si>
    <t>new_PK</t>
  </si>
  <si>
    <t>open</t>
  </si>
  <si>
    <t>p_h_HAS</t>
  </si>
  <si>
    <t>p_h_PAS</t>
  </si>
  <si>
    <t>p_h_Sun</t>
  </si>
  <si>
    <t>p_h_Open</t>
  </si>
  <si>
    <t>delta PK</t>
  </si>
  <si>
    <t>cost effectiveness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</si>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</sst>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Shelters!$G$5:$G$87</c:f>
              <c:numCache>
                <c:formatCode>General</c:formatCode>
                <c:ptCount val="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</c:numCache>
            </c:numRef>
          </c:cat>
          <c:val>
            <c:numRef>
              <c:f>Shelters!$H$5:$H$87</c:f>
              <c:numCache>
                <c:formatCode>General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0.95238095238095233</c:v>
                </c:pt>
                <c:pt idx="21">
                  <c:v>0.90909090909090906</c:v>
                </c:pt>
                <c:pt idx="22">
                  <c:v>0.86956521739130432</c:v>
                </c:pt>
                <c:pt idx="23">
                  <c:v>0.83333333333333337</c:v>
                </c:pt>
                <c:pt idx="24">
                  <c:v>0.8</c:v>
                </c:pt>
                <c:pt idx="25">
                  <c:v>0.76923076923076927</c:v>
                </c:pt>
                <c:pt idx="26">
                  <c:v>0.7407407407407407</c:v>
                </c:pt>
                <c:pt idx="27">
                  <c:v>0.7142857142857143</c:v>
                </c:pt>
                <c:pt idx="28">
                  <c:v>0.68965517241379315</c:v>
                </c:pt>
                <c:pt idx="29">
                  <c:v>0.66666666666666663</c:v>
                </c:pt>
                <c:pt idx="30">
                  <c:v>0.64516129032258063</c:v>
                </c:pt>
                <c:pt idx="31">
                  <c:v>0.625</c:v>
                </c:pt>
                <c:pt idx="32">
                  <c:v>0.60606060606060608</c:v>
                </c:pt>
                <c:pt idx="33">
                  <c:v>0.58823529411764708</c:v>
                </c:pt>
                <c:pt idx="34">
                  <c:v>0.5714285714285714</c:v>
                </c:pt>
                <c:pt idx="35">
                  <c:v>0.55555555555555558</c:v>
                </c:pt>
                <c:pt idx="36">
                  <c:v>0.54054054054054057</c:v>
                </c:pt>
                <c:pt idx="37">
                  <c:v>0.52631578947368418</c:v>
                </c:pt>
                <c:pt idx="38">
                  <c:v>0.51282051282051277</c:v>
                </c:pt>
                <c:pt idx="39">
                  <c:v>0.5</c:v>
                </c:pt>
                <c:pt idx="40">
                  <c:v>0.48780487804878048</c:v>
                </c:pt>
                <c:pt idx="41">
                  <c:v>0.47619047619047616</c:v>
                </c:pt>
                <c:pt idx="42">
                  <c:v>0.46511627906976744</c:v>
                </c:pt>
                <c:pt idx="43">
                  <c:v>0.45454545454545453</c:v>
                </c:pt>
                <c:pt idx="44">
                  <c:v>0.44444444444444442</c:v>
                </c:pt>
                <c:pt idx="45">
                  <c:v>0.43478260869565216</c:v>
                </c:pt>
                <c:pt idx="46">
                  <c:v>0.42553191489361702</c:v>
                </c:pt>
                <c:pt idx="47">
                  <c:v>0.41666666666666669</c:v>
                </c:pt>
                <c:pt idx="48">
                  <c:v>0.40816326530612246</c:v>
                </c:pt>
                <c:pt idx="49">
                  <c:v>0.4</c:v>
                </c:pt>
                <c:pt idx="50">
                  <c:v>0.39215686274509803</c:v>
                </c:pt>
                <c:pt idx="51">
                  <c:v>0.38461538461538464</c:v>
                </c:pt>
                <c:pt idx="52">
                  <c:v>0.37735849056603776</c:v>
                </c:pt>
                <c:pt idx="53">
                  <c:v>0.37037037037037035</c:v>
                </c:pt>
                <c:pt idx="54">
                  <c:v>0.36363636363636365</c:v>
                </c:pt>
                <c:pt idx="55">
                  <c:v>0.35714285714285715</c:v>
                </c:pt>
                <c:pt idx="56">
                  <c:v>0.35087719298245612</c:v>
                </c:pt>
                <c:pt idx="57">
                  <c:v>0.34482758620689657</c:v>
                </c:pt>
                <c:pt idx="58">
                  <c:v>0.33898305084745761</c:v>
                </c:pt>
                <c:pt idx="59">
                  <c:v>0.33333333333333331</c:v>
                </c:pt>
                <c:pt idx="60">
                  <c:v>0.32786885245901637</c:v>
                </c:pt>
                <c:pt idx="61">
                  <c:v>0.32258064516129031</c:v>
                </c:pt>
                <c:pt idx="62">
                  <c:v>0.31746031746031744</c:v>
                </c:pt>
                <c:pt idx="63">
                  <c:v>0.3125</c:v>
                </c:pt>
                <c:pt idx="64">
                  <c:v>0.30769230769230771</c:v>
                </c:pt>
                <c:pt idx="65">
                  <c:v>0.30303030303030304</c:v>
                </c:pt>
                <c:pt idx="66">
                  <c:v>0.29850746268656714</c:v>
                </c:pt>
                <c:pt idx="67">
                  <c:v>0.29411764705882354</c:v>
                </c:pt>
                <c:pt idx="68">
                  <c:v>0.28985507246376813</c:v>
                </c:pt>
                <c:pt idx="69">
                  <c:v>0.2857142857142857</c:v>
                </c:pt>
                <c:pt idx="70">
                  <c:v>0.28169014084507044</c:v>
                </c:pt>
                <c:pt idx="71">
                  <c:v>0.27777777777777779</c:v>
                </c:pt>
                <c:pt idx="72">
                  <c:v>0.27397260273972601</c:v>
                </c:pt>
                <c:pt idx="73">
                  <c:v>0.27027027027027029</c:v>
                </c:pt>
                <c:pt idx="74">
                  <c:v>0.26666666666666666</c:v>
                </c:pt>
                <c:pt idx="75">
                  <c:v>0.26315789473684209</c:v>
                </c:pt>
                <c:pt idx="76">
                  <c:v>0.25974025974025972</c:v>
                </c:pt>
                <c:pt idx="77">
                  <c:v>0.25641025641025639</c:v>
                </c:pt>
                <c:pt idx="78">
                  <c:v>0.25316455696202533</c:v>
                </c:pt>
                <c:pt idx="79">
                  <c:v>0.25</c:v>
                </c:pt>
                <c:pt idx="80">
                  <c:v>0.24691358024691357</c:v>
                </c:pt>
                <c:pt idx="81">
                  <c:v>0.24390243902439024</c:v>
                </c:pt>
                <c:pt idx="82">
                  <c:v>0.24096385542168675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E9-4555-A94A-4D0A85D3A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318575"/>
        <c:axId val="267931103"/>
      </c:lineChart>
      <c:catAx>
        <c:axId val="45631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31103"/>
        <c:crosses val="autoZero"/>
        <c:auto val="1"/>
        <c:lblAlgn val="ctr"/>
        <c:lblOffset val="100"/>
        <c:noMultiLvlLbl val="0"/>
      </c:catAx>
      <c:valAx>
        <c:axId val="26793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318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Decoys!$H$6</c:f>
              <c:strCache>
                <c:ptCount val="1"/>
                <c:pt idx="0">
                  <c:v>p-hit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Decoys!$H$7:$H$106</c:f>
              <c:numCache>
                <c:formatCode>General</c:formatCode>
                <c:ptCount val="100"/>
                <c:pt idx="0">
                  <c:v>0.95238095238095233</c:v>
                </c:pt>
                <c:pt idx="1">
                  <c:v>0.90909090909090906</c:v>
                </c:pt>
                <c:pt idx="2">
                  <c:v>0.86956521739130432</c:v>
                </c:pt>
                <c:pt idx="3">
                  <c:v>0.83333333333333337</c:v>
                </c:pt>
                <c:pt idx="4">
                  <c:v>0.8</c:v>
                </c:pt>
                <c:pt idx="5">
                  <c:v>0.76923076923076927</c:v>
                </c:pt>
                <c:pt idx="6">
                  <c:v>0.7407407407407407</c:v>
                </c:pt>
                <c:pt idx="7">
                  <c:v>0.7142857142857143</c:v>
                </c:pt>
                <c:pt idx="8">
                  <c:v>0.68965517241379315</c:v>
                </c:pt>
                <c:pt idx="9">
                  <c:v>0.66666666666666663</c:v>
                </c:pt>
                <c:pt idx="10">
                  <c:v>0.64516129032258063</c:v>
                </c:pt>
                <c:pt idx="11">
                  <c:v>0.625</c:v>
                </c:pt>
                <c:pt idx="12">
                  <c:v>0.60606060606060608</c:v>
                </c:pt>
                <c:pt idx="13">
                  <c:v>0.58823529411764708</c:v>
                </c:pt>
                <c:pt idx="14">
                  <c:v>0.5714285714285714</c:v>
                </c:pt>
                <c:pt idx="15">
                  <c:v>0.55555555555555558</c:v>
                </c:pt>
                <c:pt idx="16">
                  <c:v>0.54054054054054057</c:v>
                </c:pt>
                <c:pt idx="17">
                  <c:v>0.52631578947368418</c:v>
                </c:pt>
                <c:pt idx="18">
                  <c:v>0.51282051282051277</c:v>
                </c:pt>
                <c:pt idx="19">
                  <c:v>0.5</c:v>
                </c:pt>
                <c:pt idx="20">
                  <c:v>0.48780487804878048</c:v>
                </c:pt>
                <c:pt idx="21">
                  <c:v>0.47619047619047616</c:v>
                </c:pt>
                <c:pt idx="22">
                  <c:v>0.46511627906976744</c:v>
                </c:pt>
                <c:pt idx="23">
                  <c:v>0.45454545454545453</c:v>
                </c:pt>
                <c:pt idx="24">
                  <c:v>0.44444444444444442</c:v>
                </c:pt>
                <c:pt idx="25">
                  <c:v>0.43478260869565216</c:v>
                </c:pt>
                <c:pt idx="26">
                  <c:v>0.42553191489361702</c:v>
                </c:pt>
                <c:pt idx="27">
                  <c:v>0.41666666666666669</c:v>
                </c:pt>
                <c:pt idx="28">
                  <c:v>0.40816326530612246</c:v>
                </c:pt>
                <c:pt idx="29">
                  <c:v>0.4</c:v>
                </c:pt>
                <c:pt idx="30">
                  <c:v>0.39215686274509803</c:v>
                </c:pt>
                <c:pt idx="31">
                  <c:v>0.38461538461538464</c:v>
                </c:pt>
                <c:pt idx="32">
                  <c:v>0.37735849056603776</c:v>
                </c:pt>
                <c:pt idx="33">
                  <c:v>0.37037037037037035</c:v>
                </c:pt>
                <c:pt idx="34">
                  <c:v>0.36363636363636365</c:v>
                </c:pt>
                <c:pt idx="35">
                  <c:v>0.35714285714285715</c:v>
                </c:pt>
                <c:pt idx="36">
                  <c:v>0.35087719298245612</c:v>
                </c:pt>
                <c:pt idx="37">
                  <c:v>0.34482758620689657</c:v>
                </c:pt>
                <c:pt idx="38">
                  <c:v>0.33898305084745761</c:v>
                </c:pt>
                <c:pt idx="39">
                  <c:v>0.33333333333333331</c:v>
                </c:pt>
                <c:pt idx="40">
                  <c:v>0.32786885245901637</c:v>
                </c:pt>
                <c:pt idx="41">
                  <c:v>0.32258064516129031</c:v>
                </c:pt>
                <c:pt idx="42">
                  <c:v>0.31746031746031744</c:v>
                </c:pt>
                <c:pt idx="43">
                  <c:v>0.3125</c:v>
                </c:pt>
                <c:pt idx="44">
                  <c:v>0.30769230769230771</c:v>
                </c:pt>
                <c:pt idx="45">
                  <c:v>0.30303030303030304</c:v>
                </c:pt>
                <c:pt idx="46">
                  <c:v>0.29850746268656714</c:v>
                </c:pt>
                <c:pt idx="47">
                  <c:v>0.29411764705882354</c:v>
                </c:pt>
                <c:pt idx="48">
                  <c:v>0.28985507246376813</c:v>
                </c:pt>
                <c:pt idx="49">
                  <c:v>0.2857142857142857</c:v>
                </c:pt>
                <c:pt idx="50">
                  <c:v>0.28169014084507044</c:v>
                </c:pt>
                <c:pt idx="51">
                  <c:v>0.27777777777777779</c:v>
                </c:pt>
                <c:pt idx="52">
                  <c:v>0.27397260273972601</c:v>
                </c:pt>
                <c:pt idx="53">
                  <c:v>0.27027027027027029</c:v>
                </c:pt>
                <c:pt idx="54">
                  <c:v>0.26666666666666666</c:v>
                </c:pt>
                <c:pt idx="55">
                  <c:v>0.26315789473684209</c:v>
                </c:pt>
                <c:pt idx="56">
                  <c:v>0.25974025974025972</c:v>
                </c:pt>
                <c:pt idx="57">
                  <c:v>0.25641025641025639</c:v>
                </c:pt>
                <c:pt idx="58">
                  <c:v>0.25316455696202533</c:v>
                </c:pt>
                <c:pt idx="59">
                  <c:v>0.25</c:v>
                </c:pt>
                <c:pt idx="60">
                  <c:v>0.24691358024691357</c:v>
                </c:pt>
                <c:pt idx="61">
                  <c:v>0.24390243902439024</c:v>
                </c:pt>
                <c:pt idx="62">
                  <c:v>0.24096385542168675</c:v>
                </c:pt>
                <c:pt idx="63">
                  <c:v>0.23809523809523808</c:v>
                </c:pt>
                <c:pt idx="64">
                  <c:v>0.23529411764705882</c:v>
                </c:pt>
                <c:pt idx="65">
                  <c:v>0.23255813953488372</c:v>
                </c:pt>
                <c:pt idx="66">
                  <c:v>0.22988505747126436</c:v>
                </c:pt>
                <c:pt idx="67">
                  <c:v>0.22727272727272727</c:v>
                </c:pt>
                <c:pt idx="68">
                  <c:v>0.2247191011235955</c:v>
                </c:pt>
                <c:pt idx="69">
                  <c:v>0.22222222222222221</c:v>
                </c:pt>
                <c:pt idx="70">
                  <c:v>0.21978021978021978</c:v>
                </c:pt>
                <c:pt idx="71">
                  <c:v>0.21739130434782608</c:v>
                </c:pt>
                <c:pt idx="72">
                  <c:v>0.21505376344086022</c:v>
                </c:pt>
                <c:pt idx="73">
                  <c:v>0.21276595744680851</c:v>
                </c:pt>
                <c:pt idx="74">
                  <c:v>0.21052631578947367</c:v>
                </c:pt>
                <c:pt idx="75">
                  <c:v>0.20833333333333334</c:v>
                </c:pt>
                <c:pt idx="76">
                  <c:v>0.20618556701030927</c:v>
                </c:pt>
                <c:pt idx="77">
                  <c:v>0.20408163265306123</c:v>
                </c:pt>
                <c:pt idx="78">
                  <c:v>0.20202020202020202</c:v>
                </c:pt>
                <c:pt idx="79">
                  <c:v>0.2</c:v>
                </c:pt>
                <c:pt idx="80">
                  <c:v>0.19801980198019803</c:v>
                </c:pt>
                <c:pt idx="81">
                  <c:v>0.19607843137254902</c:v>
                </c:pt>
                <c:pt idx="82">
                  <c:v>0.1941747572815534</c:v>
                </c:pt>
                <c:pt idx="83">
                  <c:v>0.19230769230769232</c:v>
                </c:pt>
                <c:pt idx="84">
                  <c:v>0.19047619047619047</c:v>
                </c:pt>
                <c:pt idx="85">
                  <c:v>0.18867924528301888</c:v>
                </c:pt>
                <c:pt idx="86">
                  <c:v>0.18691588785046728</c:v>
                </c:pt>
                <c:pt idx="87">
                  <c:v>0.18518518518518517</c:v>
                </c:pt>
                <c:pt idx="88">
                  <c:v>0.1834862385321101</c:v>
                </c:pt>
                <c:pt idx="89">
                  <c:v>0.18181818181818182</c:v>
                </c:pt>
                <c:pt idx="90">
                  <c:v>0.18018018018018017</c:v>
                </c:pt>
                <c:pt idx="91">
                  <c:v>0.17857142857142858</c:v>
                </c:pt>
                <c:pt idx="92">
                  <c:v>0.17699115044247787</c:v>
                </c:pt>
                <c:pt idx="93">
                  <c:v>0.17543859649122806</c:v>
                </c:pt>
                <c:pt idx="94">
                  <c:v>0.17391304347826086</c:v>
                </c:pt>
                <c:pt idx="95">
                  <c:v>0.17241379310344829</c:v>
                </c:pt>
                <c:pt idx="96">
                  <c:v>0.17094017094017094</c:v>
                </c:pt>
                <c:pt idx="97">
                  <c:v>0.16949152542372881</c:v>
                </c:pt>
                <c:pt idx="98">
                  <c:v>0.16806722689075632</c:v>
                </c:pt>
                <c:pt idx="99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EC2-8A5C-B4CA4F7F8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857839"/>
        <c:axId val="268852591"/>
      </c:lineChart>
      <c:catAx>
        <c:axId val="489857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852591"/>
        <c:crosses val="autoZero"/>
        <c:auto val="1"/>
        <c:lblAlgn val="ctr"/>
        <c:lblOffset val="100"/>
        <c:noMultiLvlLbl val="0"/>
      </c:catAx>
      <c:valAx>
        <c:axId val="26885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57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09732313253714"/>
          <c:y val="8.9241468775794655E-2"/>
          <c:w val="0.86011182589298352"/>
          <c:h val="0.80912393608557232"/>
        </c:manualLayout>
      </c:layout>
      <c:lineChart>
        <c:grouping val="standard"/>
        <c:varyColors val="0"/>
        <c:ser>
          <c:idx val="0"/>
          <c:order val="0"/>
          <c:tx>
            <c:strRef>
              <c:f>Decoys!$P$6</c:f>
              <c:strCache>
                <c:ptCount val="1"/>
                <c:pt idx="0">
                  <c:v>missile cost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Decoys!$P$7:$P$111</c:f>
              <c:numCache>
                <c:formatCode>"$"#,##0.00</c:formatCode>
                <c:ptCount val="105"/>
                <c:pt idx="0">
                  <c:v>2000000</c:v>
                </c:pt>
                <c:pt idx="1">
                  <c:v>4000000</c:v>
                </c:pt>
                <c:pt idx="2">
                  <c:v>6000000</c:v>
                </c:pt>
                <c:pt idx="3">
                  <c:v>8000000</c:v>
                </c:pt>
                <c:pt idx="4">
                  <c:v>10000000</c:v>
                </c:pt>
                <c:pt idx="5">
                  <c:v>12000000</c:v>
                </c:pt>
                <c:pt idx="6">
                  <c:v>14000000</c:v>
                </c:pt>
                <c:pt idx="7">
                  <c:v>16000000</c:v>
                </c:pt>
                <c:pt idx="8">
                  <c:v>18000000</c:v>
                </c:pt>
                <c:pt idx="9">
                  <c:v>20000000</c:v>
                </c:pt>
                <c:pt idx="10">
                  <c:v>22000000</c:v>
                </c:pt>
                <c:pt idx="11">
                  <c:v>24000000</c:v>
                </c:pt>
                <c:pt idx="12">
                  <c:v>26000000</c:v>
                </c:pt>
                <c:pt idx="13">
                  <c:v>28000000</c:v>
                </c:pt>
                <c:pt idx="14">
                  <c:v>30000000</c:v>
                </c:pt>
                <c:pt idx="15">
                  <c:v>32000000</c:v>
                </c:pt>
                <c:pt idx="16">
                  <c:v>34000000</c:v>
                </c:pt>
                <c:pt idx="17">
                  <c:v>36000000</c:v>
                </c:pt>
                <c:pt idx="18">
                  <c:v>38000000</c:v>
                </c:pt>
                <c:pt idx="19">
                  <c:v>40000000</c:v>
                </c:pt>
                <c:pt idx="20">
                  <c:v>42000000</c:v>
                </c:pt>
                <c:pt idx="21">
                  <c:v>44000000</c:v>
                </c:pt>
                <c:pt idx="22">
                  <c:v>46000000</c:v>
                </c:pt>
                <c:pt idx="23">
                  <c:v>48000000</c:v>
                </c:pt>
                <c:pt idx="24">
                  <c:v>50000000</c:v>
                </c:pt>
                <c:pt idx="25">
                  <c:v>52000000</c:v>
                </c:pt>
                <c:pt idx="26">
                  <c:v>54000000</c:v>
                </c:pt>
                <c:pt idx="27">
                  <c:v>56000000</c:v>
                </c:pt>
                <c:pt idx="28">
                  <c:v>58000000</c:v>
                </c:pt>
                <c:pt idx="29">
                  <c:v>60000000</c:v>
                </c:pt>
                <c:pt idx="30">
                  <c:v>62000000</c:v>
                </c:pt>
                <c:pt idx="31">
                  <c:v>64000000</c:v>
                </c:pt>
                <c:pt idx="32">
                  <c:v>66000000</c:v>
                </c:pt>
                <c:pt idx="33">
                  <c:v>68000000</c:v>
                </c:pt>
                <c:pt idx="34">
                  <c:v>70000000</c:v>
                </c:pt>
                <c:pt idx="35">
                  <c:v>72000000</c:v>
                </c:pt>
                <c:pt idx="36">
                  <c:v>74000000</c:v>
                </c:pt>
                <c:pt idx="37">
                  <c:v>76000000</c:v>
                </c:pt>
                <c:pt idx="38">
                  <c:v>78000000</c:v>
                </c:pt>
                <c:pt idx="39">
                  <c:v>80000000</c:v>
                </c:pt>
                <c:pt idx="40">
                  <c:v>82000000</c:v>
                </c:pt>
                <c:pt idx="41">
                  <c:v>84000000</c:v>
                </c:pt>
                <c:pt idx="42">
                  <c:v>86000000</c:v>
                </c:pt>
                <c:pt idx="43">
                  <c:v>88000000</c:v>
                </c:pt>
                <c:pt idx="44">
                  <c:v>90000000</c:v>
                </c:pt>
                <c:pt idx="45">
                  <c:v>92000000</c:v>
                </c:pt>
                <c:pt idx="46">
                  <c:v>94000000</c:v>
                </c:pt>
                <c:pt idx="47">
                  <c:v>96000000</c:v>
                </c:pt>
                <c:pt idx="48">
                  <c:v>98000000</c:v>
                </c:pt>
                <c:pt idx="49">
                  <c:v>100000000</c:v>
                </c:pt>
                <c:pt idx="50">
                  <c:v>102000000</c:v>
                </c:pt>
                <c:pt idx="51">
                  <c:v>104000000</c:v>
                </c:pt>
                <c:pt idx="52">
                  <c:v>106000000</c:v>
                </c:pt>
                <c:pt idx="53">
                  <c:v>108000000</c:v>
                </c:pt>
                <c:pt idx="54">
                  <c:v>110000000</c:v>
                </c:pt>
                <c:pt idx="55">
                  <c:v>112000000</c:v>
                </c:pt>
                <c:pt idx="56">
                  <c:v>114000000</c:v>
                </c:pt>
                <c:pt idx="57">
                  <c:v>116000000</c:v>
                </c:pt>
                <c:pt idx="58">
                  <c:v>118000000</c:v>
                </c:pt>
                <c:pt idx="59">
                  <c:v>120000000</c:v>
                </c:pt>
                <c:pt idx="60">
                  <c:v>122000000</c:v>
                </c:pt>
                <c:pt idx="61">
                  <c:v>124000000</c:v>
                </c:pt>
                <c:pt idx="62">
                  <c:v>126000000</c:v>
                </c:pt>
                <c:pt idx="63">
                  <c:v>128000000</c:v>
                </c:pt>
                <c:pt idx="64">
                  <c:v>130000000</c:v>
                </c:pt>
                <c:pt idx="65">
                  <c:v>132000000</c:v>
                </c:pt>
                <c:pt idx="66">
                  <c:v>134000000</c:v>
                </c:pt>
                <c:pt idx="67">
                  <c:v>136000000</c:v>
                </c:pt>
                <c:pt idx="68">
                  <c:v>138000000</c:v>
                </c:pt>
                <c:pt idx="69">
                  <c:v>140000000</c:v>
                </c:pt>
                <c:pt idx="70">
                  <c:v>142000000</c:v>
                </c:pt>
                <c:pt idx="71">
                  <c:v>144000000</c:v>
                </c:pt>
                <c:pt idx="72">
                  <c:v>146000000</c:v>
                </c:pt>
                <c:pt idx="73">
                  <c:v>148000000</c:v>
                </c:pt>
                <c:pt idx="74">
                  <c:v>150000000</c:v>
                </c:pt>
                <c:pt idx="75">
                  <c:v>152000000</c:v>
                </c:pt>
                <c:pt idx="76">
                  <c:v>154000000</c:v>
                </c:pt>
                <c:pt idx="77">
                  <c:v>156000000</c:v>
                </c:pt>
                <c:pt idx="78">
                  <c:v>158000000</c:v>
                </c:pt>
                <c:pt idx="79">
                  <c:v>160000000</c:v>
                </c:pt>
                <c:pt idx="80">
                  <c:v>162000000</c:v>
                </c:pt>
                <c:pt idx="81">
                  <c:v>164000000</c:v>
                </c:pt>
                <c:pt idx="82">
                  <c:v>166000000</c:v>
                </c:pt>
                <c:pt idx="83">
                  <c:v>168000000</c:v>
                </c:pt>
                <c:pt idx="84">
                  <c:v>170000000</c:v>
                </c:pt>
                <c:pt idx="85">
                  <c:v>172000000</c:v>
                </c:pt>
                <c:pt idx="86">
                  <c:v>174000000</c:v>
                </c:pt>
                <c:pt idx="87">
                  <c:v>176000000</c:v>
                </c:pt>
                <c:pt idx="88">
                  <c:v>178000000</c:v>
                </c:pt>
                <c:pt idx="89">
                  <c:v>180000000</c:v>
                </c:pt>
                <c:pt idx="90">
                  <c:v>182000000</c:v>
                </c:pt>
                <c:pt idx="91">
                  <c:v>184000000</c:v>
                </c:pt>
                <c:pt idx="92">
                  <c:v>186000000</c:v>
                </c:pt>
                <c:pt idx="93">
                  <c:v>188000000</c:v>
                </c:pt>
                <c:pt idx="94">
                  <c:v>190000000</c:v>
                </c:pt>
                <c:pt idx="95">
                  <c:v>192000000</c:v>
                </c:pt>
                <c:pt idx="96">
                  <c:v>194000000</c:v>
                </c:pt>
                <c:pt idx="97">
                  <c:v>196000000</c:v>
                </c:pt>
                <c:pt idx="98">
                  <c:v>198000000</c:v>
                </c:pt>
                <c:pt idx="99">
                  <c:v>200000000</c:v>
                </c:pt>
                <c:pt idx="100">
                  <c:v>202000000</c:v>
                </c:pt>
                <c:pt idx="101">
                  <c:v>204000000</c:v>
                </c:pt>
                <c:pt idx="102">
                  <c:v>206000000</c:v>
                </c:pt>
                <c:pt idx="103">
                  <c:v>208000000</c:v>
                </c:pt>
                <c:pt idx="104">
                  <c:v>210000000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4A-4F85-A4F7-EAD41BAB67CC}"/>
            </c:ext>
          </c:extLst>
        </c:ser>
        <c:ser>
          <c:idx val="1"/>
          <c:order val="1"/>
          <c:tx>
            <c:strRef>
              <c:f>Decoys!$Q$6</c:f>
              <c:strCache>
                <c:ptCount val="1"/>
                <c:pt idx="0">
                  <c:v>Decoy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Decoys!$Q$7:$Q$111</c:f>
              <c:numCache>
                <c:formatCode>"$"#,##0.00</c:formatCode>
                <c:ptCount val="105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  <c:pt idx="50">
                  <c:v>5100000</c:v>
                </c:pt>
                <c:pt idx="51">
                  <c:v>5200000</c:v>
                </c:pt>
                <c:pt idx="52">
                  <c:v>5300000</c:v>
                </c:pt>
                <c:pt idx="53">
                  <c:v>5400000</c:v>
                </c:pt>
                <c:pt idx="54">
                  <c:v>5500000</c:v>
                </c:pt>
                <c:pt idx="55">
                  <c:v>5600000</c:v>
                </c:pt>
                <c:pt idx="56">
                  <c:v>5700000</c:v>
                </c:pt>
                <c:pt idx="57">
                  <c:v>5800000</c:v>
                </c:pt>
                <c:pt idx="58">
                  <c:v>5900000</c:v>
                </c:pt>
                <c:pt idx="59">
                  <c:v>6000000</c:v>
                </c:pt>
                <c:pt idx="60">
                  <c:v>6100000</c:v>
                </c:pt>
                <c:pt idx="61">
                  <c:v>6200000</c:v>
                </c:pt>
                <c:pt idx="62">
                  <c:v>6300000</c:v>
                </c:pt>
                <c:pt idx="63">
                  <c:v>6400000</c:v>
                </c:pt>
                <c:pt idx="64">
                  <c:v>6500000</c:v>
                </c:pt>
                <c:pt idx="65">
                  <c:v>6600000</c:v>
                </c:pt>
                <c:pt idx="66">
                  <c:v>6700000</c:v>
                </c:pt>
                <c:pt idx="67">
                  <c:v>6800000</c:v>
                </c:pt>
                <c:pt idx="68">
                  <c:v>6900000</c:v>
                </c:pt>
                <c:pt idx="69">
                  <c:v>7000000</c:v>
                </c:pt>
                <c:pt idx="70">
                  <c:v>7100000</c:v>
                </c:pt>
                <c:pt idx="71">
                  <c:v>7200000</c:v>
                </c:pt>
                <c:pt idx="72">
                  <c:v>7300000</c:v>
                </c:pt>
                <c:pt idx="73">
                  <c:v>7400000</c:v>
                </c:pt>
                <c:pt idx="74">
                  <c:v>7500000</c:v>
                </c:pt>
                <c:pt idx="75">
                  <c:v>7600000</c:v>
                </c:pt>
                <c:pt idx="76">
                  <c:v>7700000</c:v>
                </c:pt>
                <c:pt idx="77">
                  <c:v>7800000</c:v>
                </c:pt>
                <c:pt idx="78">
                  <c:v>7900000</c:v>
                </c:pt>
                <c:pt idx="79">
                  <c:v>8000000</c:v>
                </c:pt>
                <c:pt idx="80">
                  <c:v>8100000</c:v>
                </c:pt>
                <c:pt idx="81">
                  <c:v>8200000</c:v>
                </c:pt>
                <c:pt idx="82">
                  <c:v>8300000</c:v>
                </c:pt>
                <c:pt idx="83">
                  <c:v>8400000</c:v>
                </c:pt>
                <c:pt idx="84">
                  <c:v>8500000</c:v>
                </c:pt>
                <c:pt idx="85">
                  <c:v>8600000</c:v>
                </c:pt>
                <c:pt idx="86">
                  <c:v>8700000</c:v>
                </c:pt>
                <c:pt idx="87">
                  <c:v>8800000</c:v>
                </c:pt>
                <c:pt idx="88">
                  <c:v>8900000</c:v>
                </c:pt>
                <c:pt idx="89">
                  <c:v>9000000</c:v>
                </c:pt>
                <c:pt idx="90">
                  <c:v>9100000</c:v>
                </c:pt>
                <c:pt idx="91">
                  <c:v>9200000</c:v>
                </c:pt>
                <c:pt idx="92">
                  <c:v>9300000</c:v>
                </c:pt>
                <c:pt idx="93">
                  <c:v>9400000</c:v>
                </c:pt>
                <c:pt idx="94">
                  <c:v>9500000</c:v>
                </c:pt>
                <c:pt idx="95">
                  <c:v>9600000</c:v>
                </c:pt>
                <c:pt idx="96">
                  <c:v>9700000</c:v>
                </c:pt>
                <c:pt idx="97">
                  <c:v>9800000</c:v>
                </c:pt>
                <c:pt idx="98">
                  <c:v>9900000</c:v>
                </c:pt>
                <c:pt idx="99">
                  <c:v>10000000</c:v>
                </c:pt>
                <c:pt idx="100">
                  <c:v>10100000</c:v>
                </c:pt>
                <c:pt idx="101">
                  <c:v>10200000</c:v>
                </c:pt>
                <c:pt idx="102">
                  <c:v>10300000</c:v>
                </c:pt>
                <c:pt idx="103">
                  <c:v>10400000</c:v>
                </c:pt>
                <c:pt idx="104">
                  <c:v>10500000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4A-4F85-A4F7-EAD41BAB67CC}"/>
            </c:ext>
          </c:extLst>
        </c:ser>
        <c:ser>
          <c:idx val="3"/>
          <c:order val="3"/>
          <c:tx>
            <c:strRef>
              <c:f>Decoys!$S$6</c:f>
              <c:strCache>
                <c:ptCount val="1"/>
                <c:pt idx="0">
                  <c:v>Cumulative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Decoys!$S$7:$S$111</c:f>
              <c:numCache>
                <c:formatCode>"$"#,##0.00</c:formatCode>
                <c:ptCount val="105"/>
                <c:pt idx="0">
                  <c:v>3714285.7142857183</c:v>
                </c:pt>
                <c:pt idx="1">
                  <c:v>7090909.0909090936</c:v>
                </c:pt>
                <c:pt idx="2">
                  <c:v>10173913.043478264</c:v>
                </c:pt>
                <c:pt idx="3">
                  <c:v>12999999.999999998</c:v>
                </c:pt>
                <c:pt idx="4">
                  <c:v>15599999.999999998</c:v>
                </c:pt>
                <c:pt idx="5">
                  <c:v>18000000</c:v>
                </c:pt>
                <c:pt idx="6">
                  <c:v>20222222.222222228</c:v>
                </c:pt>
                <c:pt idx="7">
                  <c:v>22285714.285714287</c:v>
                </c:pt>
                <c:pt idx="8">
                  <c:v>24206896.551724136</c:v>
                </c:pt>
                <c:pt idx="9">
                  <c:v>26000000.000000004</c:v>
                </c:pt>
                <c:pt idx="10">
                  <c:v>27677419.35483871</c:v>
                </c:pt>
                <c:pt idx="11">
                  <c:v>29250000</c:v>
                </c:pt>
                <c:pt idx="12">
                  <c:v>30727272.727272727</c:v>
                </c:pt>
                <c:pt idx="13">
                  <c:v>32117647.05882353</c:v>
                </c:pt>
                <c:pt idx="14">
                  <c:v>33428571.428571433</c:v>
                </c:pt>
                <c:pt idx="15">
                  <c:v>34666666.666666664</c:v>
                </c:pt>
                <c:pt idx="16">
                  <c:v>35837837.837837838</c:v>
                </c:pt>
                <c:pt idx="17">
                  <c:v>36947368.421052635</c:v>
                </c:pt>
                <c:pt idx="18">
                  <c:v>38000000.000000007</c:v>
                </c:pt>
                <c:pt idx="19">
                  <c:v>39000000.000000007</c:v>
                </c:pt>
                <c:pt idx="20">
                  <c:v>39951219.512195133</c:v>
                </c:pt>
                <c:pt idx="21">
                  <c:v>40857142.857142866</c:v>
                </c:pt>
                <c:pt idx="22">
                  <c:v>41720930.232558146</c:v>
                </c:pt>
                <c:pt idx="23">
                  <c:v>42545454.545454554</c:v>
                </c:pt>
                <c:pt idx="24">
                  <c:v>43333333.333333343</c:v>
                </c:pt>
                <c:pt idx="25">
                  <c:v>44086956.52173914</c:v>
                </c:pt>
                <c:pt idx="26">
                  <c:v>44808510.638297878</c:v>
                </c:pt>
                <c:pt idx="27">
                  <c:v>45500000.000000007</c:v>
                </c:pt>
                <c:pt idx="28">
                  <c:v>46163265.306122459</c:v>
                </c:pt>
                <c:pt idx="29">
                  <c:v>46800000.000000007</c:v>
                </c:pt>
                <c:pt idx="30">
                  <c:v>47411764.705882363</c:v>
                </c:pt>
                <c:pt idx="31">
                  <c:v>48000000.000000007</c:v>
                </c:pt>
                <c:pt idx="32">
                  <c:v>48566037.73584906</c:v>
                </c:pt>
                <c:pt idx="33">
                  <c:v>49111111.111111119</c:v>
                </c:pt>
                <c:pt idx="34">
                  <c:v>49636363.63636364</c:v>
                </c:pt>
                <c:pt idx="35">
                  <c:v>50142857.142857149</c:v>
                </c:pt>
                <c:pt idx="36">
                  <c:v>50631578.947368428</c:v>
                </c:pt>
                <c:pt idx="37">
                  <c:v>51103448.275862075</c:v>
                </c:pt>
                <c:pt idx="38">
                  <c:v>51559322.033898316</c:v>
                </c:pt>
                <c:pt idx="39">
                  <c:v>52000000.000000015</c:v>
                </c:pt>
                <c:pt idx="40">
                  <c:v>52426229.508196734</c:v>
                </c:pt>
                <c:pt idx="41">
                  <c:v>52838709.677419364</c:v>
                </c:pt>
                <c:pt idx="42">
                  <c:v>53238095.238095246</c:v>
                </c:pt>
                <c:pt idx="43">
                  <c:v>53625000.000000007</c:v>
                </c:pt>
                <c:pt idx="44">
                  <c:v>54000000.000000007</c:v>
                </c:pt>
                <c:pt idx="45">
                  <c:v>54363636.363636374</c:v>
                </c:pt>
                <c:pt idx="46">
                  <c:v>54716417.910447776</c:v>
                </c:pt>
                <c:pt idx="47">
                  <c:v>55058823.529411778</c:v>
                </c:pt>
                <c:pt idx="48">
                  <c:v>55391304.347826101</c:v>
                </c:pt>
                <c:pt idx="49">
                  <c:v>55714285.714285731</c:v>
                </c:pt>
                <c:pt idx="50">
                  <c:v>56028169.014084525</c:v>
                </c:pt>
                <c:pt idx="51">
                  <c:v>56333333.333333351</c:v>
                </c:pt>
                <c:pt idx="52">
                  <c:v>56630136.986301392</c:v>
                </c:pt>
                <c:pt idx="53">
                  <c:v>56918918.918918937</c:v>
                </c:pt>
                <c:pt idx="54">
                  <c:v>57200000.000000022</c:v>
                </c:pt>
                <c:pt idx="55">
                  <c:v>57473684.21052634</c:v>
                </c:pt>
                <c:pt idx="56">
                  <c:v>57740259.740259767</c:v>
                </c:pt>
                <c:pt idx="57">
                  <c:v>58000000.00000003</c:v>
                </c:pt>
                <c:pt idx="58">
                  <c:v>58253164.55696205</c:v>
                </c:pt>
                <c:pt idx="59">
                  <c:v>58500000.00000003</c:v>
                </c:pt>
                <c:pt idx="60">
                  <c:v>58740740.740740769</c:v>
                </c:pt>
                <c:pt idx="61">
                  <c:v>58975609.756097585</c:v>
                </c:pt>
                <c:pt idx="62">
                  <c:v>59204819.277108461</c:v>
                </c:pt>
                <c:pt idx="63">
                  <c:v>59428571.428571455</c:v>
                </c:pt>
                <c:pt idx="64">
                  <c:v>59647058.823529437</c:v>
                </c:pt>
                <c:pt idx="65">
                  <c:v>59860465.116279095</c:v>
                </c:pt>
                <c:pt idx="66">
                  <c:v>60068965.517241403</c:v>
                </c:pt>
                <c:pt idx="67">
                  <c:v>60272727.272727296</c:v>
                </c:pt>
                <c:pt idx="68">
                  <c:v>60471910.112359576</c:v>
                </c:pt>
                <c:pt idx="69">
                  <c:v>60666666.666666694</c:v>
                </c:pt>
                <c:pt idx="70">
                  <c:v>60857142.857142881</c:v>
                </c:pt>
                <c:pt idx="71">
                  <c:v>61043478.260869592</c:v>
                </c:pt>
                <c:pt idx="72">
                  <c:v>61225806.451612927</c:v>
                </c:pt>
                <c:pt idx="73">
                  <c:v>61404255.319148958</c:v>
                </c:pt>
                <c:pt idx="74">
                  <c:v>61578947.368421078</c:v>
                </c:pt>
                <c:pt idx="75">
                  <c:v>61750000.000000022</c:v>
                </c:pt>
                <c:pt idx="76">
                  <c:v>61917525.7731959</c:v>
                </c:pt>
                <c:pt idx="77">
                  <c:v>62081632.653061248</c:v>
                </c:pt>
                <c:pt idx="78">
                  <c:v>62242424.242424265</c:v>
                </c:pt>
                <c:pt idx="79">
                  <c:v>62400000.000000022</c:v>
                </c:pt>
                <c:pt idx="80">
                  <c:v>62554455.445544578</c:v>
                </c:pt>
                <c:pt idx="81">
                  <c:v>62705882.3529412</c:v>
                </c:pt>
                <c:pt idx="82">
                  <c:v>62854368.932038859</c:v>
                </c:pt>
                <c:pt idx="83">
                  <c:v>63000000.000000022</c:v>
                </c:pt>
                <c:pt idx="84">
                  <c:v>63142857.142857164</c:v>
                </c:pt>
                <c:pt idx="85">
                  <c:v>63283018.867924549</c:v>
                </c:pt>
                <c:pt idx="86">
                  <c:v>63420560.747663572</c:v>
                </c:pt>
                <c:pt idx="87">
                  <c:v>63555555.555555575</c:v>
                </c:pt>
                <c:pt idx="88">
                  <c:v>63688073.394495428</c:v>
                </c:pt>
                <c:pt idx="89">
                  <c:v>63818181.818181835</c:v>
                </c:pt>
                <c:pt idx="90">
                  <c:v>63945945.945945963</c:v>
                </c:pt>
                <c:pt idx="91">
                  <c:v>64071428.57142859</c:v>
                </c:pt>
                <c:pt idx="92">
                  <c:v>64194690.265486747</c:v>
                </c:pt>
                <c:pt idx="93">
                  <c:v>64315789.473684229</c:v>
                </c:pt>
                <c:pt idx="94">
                  <c:v>64434782.608695671</c:v>
                </c:pt>
                <c:pt idx="95">
                  <c:v>64551724.137931049</c:v>
                </c:pt>
                <c:pt idx="96">
                  <c:v>64666666.666666679</c:v>
                </c:pt>
                <c:pt idx="97">
                  <c:v>64779661.016949169</c:v>
                </c:pt>
                <c:pt idx="98">
                  <c:v>64890756.30252102</c:v>
                </c:pt>
                <c:pt idx="99">
                  <c:v>65000000.000000015</c:v>
                </c:pt>
                <c:pt idx="100">
                  <c:v>65107438.016528942</c:v>
                </c:pt>
                <c:pt idx="101">
                  <c:v>65213114.754098378</c:v>
                </c:pt>
                <c:pt idx="102">
                  <c:v>65317073.170731723</c:v>
                </c:pt>
                <c:pt idx="103">
                  <c:v>65419354.838709697</c:v>
                </c:pt>
                <c:pt idx="104">
                  <c:v>65520000.000000022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4A-4F85-A4F7-EAD41BAB6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892015"/>
        <c:axId val="267926303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Decoys!$R$6</c15:sqref>
                        </c15:formulaRef>
                      </c:ext>
                    </c:extLst>
                    <c:strCache>
                      <c:ptCount val="1"/>
                      <c:pt idx="0">
                        <c:v>Expected Value from decoy (5th gen 80 million dollar fighter)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Decoys!$R$7:$R$111</c15:sqref>
                        </c15:formulaRef>
                      </c:ext>
                    </c:extLst>
                    <c:numCache>
                      <c:formatCode>"$"#,##0.00</c:formatCode>
                      <c:ptCount val="105"/>
                      <c:pt idx="0">
                        <c:v>3714285.7142857183</c:v>
                      </c:pt>
                      <c:pt idx="1">
                        <c:v>3376623.3766233749</c:v>
                      </c:pt>
                      <c:pt idx="2">
                        <c:v>3083003.9525691695</c:v>
                      </c:pt>
                      <c:pt idx="3">
                        <c:v>2826086.9565217341</c:v>
                      </c:pt>
                      <c:pt idx="4">
                        <c:v>2599999.9999999995</c:v>
                      </c:pt>
                      <c:pt idx="5">
                        <c:v>2400000</c:v>
                      </c:pt>
                      <c:pt idx="6">
                        <c:v>2222222.2222222285</c:v>
                      </c:pt>
                      <c:pt idx="7">
                        <c:v>2063492.063492059</c:v>
                      </c:pt>
                      <c:pt idx="8">
                        <c:v>1921182.26600985</c:v>
                      </c:pt>
                      <c:pt idx="9">
                        <c:v>1793103.4482758685</c:v>
                      </c:pt>
                      <c:pt idx="10">
                        <c:v>1677419.3548387082</c:v>
                      </c:pt>
                      <c:pt idx="11">
                        <c:v>1572580.645161289</c:v>
                      </c:pt>
                      <c:pt idx="12">
                        <c:v>1477272.7272727259</c:v>
                      </c:pt>
                      <c:pt idx="13">
                        <c:v>1390374.3315508019</c:v>
                      </c:pt>
                      <c:pt idx="14">
                        <c:v>1310924.3697479032</c:v>
                      </c:pt>
                      <c:pt idx="15">
                        <c:v>1238095.2380952337</c:v>
                      </c:pt>
                      <c:pt idx="16">
                        <c:v>1171171.1711711707</c:v>
                      </c:pt>
                      <c:pt idx="17">
                        <c:v>1109530.5832147985</c:v>
                      </c:pt>
                      <c:pt idx="18">
                        <c:v>1052631.5789473697</c:v>
                      </c:pt>
                      <c:pt idx="19">
                        <c:v>999999.99999999639</c:v>
                      </c:pt>
                      <c:pt idx="20">
                        <c:v>951219.51219512278</c:v>
                      </c:pt>
                      <c:pt idx="21">
                        <c:v>905923.34494773636</c:v>
                      </c:pt>
                      <c:pt idx="22">
                        <c:v>863787.37541528081</c:v>
                      </c:pt>
                      <c:pt idx="23">
                        <c:v>824524.31289640663</c:v>
                      </c:pt>
                      <c:pt idx="24">
                        <c:v>787878.78787878866</c:v>
                      </c:pt>
                      <c:pt idx="25">
                        <c:v>753623.18840579607</c:v>
                      </c:pt>
                      <c:pt idx="26">
                        <c:v>721554.11655874073</c:v>
                      </c:pt>
                      <c:pt idx="27">
                        <c:v>691489.36170212645</c:v>
                      </c:pt>
                      <c:pt idx="28">
                        <c:v>663265.30612244969</c:v>
                      </c:pt>
                      <c:pt idx="29">
                        <c:v>636734.69387754996</c:v>
                      </c:pt>
                      <c:pt idx="30">
                        <c:v>611764.70588235511</c:v>
                      </c:pt>
                      <c:pt idx="31">
                        <c:v>588235.29411764501</c:v>
                      </c:pt>
                      <c:pt idx="32">
                        <c:v>566037.73584905616</c:v>
                      </c:pt>
                      <c:pt idx="33">
                        <c:v>545073.37526205822</c:v>
                      </c:pt>
                      <c:pt idx="34">
                        <c:v>525252.5252525229</c:v>
                      </c:pt>
                      <c:pt idx="35">
                        <c:v>506493.50649350666</c:v>
                      </c:pt>
                      <c:pt idx="36">
                        <c:v>488721.80451128032</c:v>
                      </c:pt>
                      <c:pt idx="37">
                        <c:v>471869.3284936446</c:v>
                      </c:pt>
                      <c:pt idx="38">
                        <c:v>455873.75803623907</c:v>
                      </c:pt>
                      <c:pt idx="39">
                        <c:v>440677.9661016952</c:v>
                      </c:pt>
                      <c:pt idx="40">
                        <c:v>426229.50819672178</c:v>
                      </c:pt>
                      <c:pt idx="41">
                        <c:v>412480.16922263231</c:v>
                      </c:pt>
                      <c:pt idx="42">
                        <c:v>399385.56067588396</c:v>
                      </c:pt>
                      <c:pt idx="43">
                        <c:v>386904.76190476055</c:v>
                      </c:pt>
                      <c:pt idx="44">
                        <c:v>374999.99999999866</c:v>
                      </c:pt>
                      <c:pt idx="45">
                        <c:v>363636.36363636429</c:v>
                      </c:pt>
                      <c:pt idx="46">
                        <c:v>352781.54681140027</c:v>
                      </c:pt>
                      <c:pt idx="47">
                        <c:v>342405.61896400066</c:v>
                      </c:pt>
                      <c:pt idx="48">
                        <c:v>332480.81841432222</c:v>
                      </c:pt>
                      <c:pt idx="49">
                        <c:v>322981.36645962938</c:v>
                      </c:pt>
                      <c:pt idx="50">
                        <c:v>313883.29979879048</c:v>
                      </c:pt>
                      <c:pt idx="51">
                        <c:v>305164.31924882636</c:v>
                      </c:pt>
                      <c:pt idx="52">
                        <c:v>296803.65296803869</c:v>
                      </c:pt>
                      <c:pt idx="53">
                        <c:v>288781.9326175467</c:v>
                      </c:pt>
                      <c:pt idx="54">
                        <c:v>281081.08108108252</c:v>
                      </c:pt>
                      <c:pt idx="55">
                        <c:v>273684.21052631666</c:v>
                      </c:pt>
                      <c:pt idx="56">
                        <c:v>266575.52973342524</c:v>
                      </c:pt>
                      <c:pt idx="57">
                        <c:v>259740.25974025961</c:v>
                      </c:pt>
                      <c:pt idx="58">
                        <c:v>253164.55696202224</c:v>
                      </c:pt>
                      <c:pt idx="59">
                        <c:v>246835.44303797599</c:v>
                      </c:pt>
                      <c:pt idx="60">
                        <c:v>240740.74074074181</c:v>
                      </c:pt>
                      <c:pt idx="61">
                        <c:v>234869.01535681958</c:v>
                      </c:pt>
                      <c:pt idx="62">
                        <c:v>229209.52101087244</c:v>
                      </c:pt>
                      <c:pt idx="63">
                        <c:v>223752.15146299577</c:v>
                      </c:pt>
                      <c:pt idx="64">
                        <c:v>218487.39495798241</c:v>
                      </c:pt>
                      <c:pt idx="65">
                        <c:v>213406.29274965799</c:v>
                      </c:pt>
                      <c:pt idx="66">
                        <c:v>208500.40096230953</c:v>
                      </c:pt>
                      <c:pt idx="67">
                        <c:v>203761.75548589375</c:v>
                      </c:pt>
                      <c:pt idx="68">
                        <c:v>199182.83963227773</c:v>
                      </c:pt>
                      <c:pt idx="69">
                        <c:v>194756.55430711657</c:v>
                      </c:pt>
                      <c:pt idx="70">
                        <c:v>190476.1904761898</c:v>
                      </c:pt>
                      <c:pt idx="71">
                        <c:v>186335.40372670826</c:v>
                      </c:pt>
                      <c:pt idx="72">
                        <c:v>182328.19074333727</c:v>
                      </c:pt>
                      <c:pt idx="73">
                        <c:v>178448.86753603307</c:v>
                      </c:pt>
                      <c:pt idx="74">
                        <c:v>174692.04927211753</c:v>
                      </c:pt>
                      <c:pt idx="75">
                        <c:v>171052.63157894573</c:v>
                      </c:pt>
                      <c:pt idx="76">
                        <c:v>167525.77319587785</c:v>
                      </c:pt>
                      <c:pt idx="77">
                        <c:v>164106.879865347</c:v>
                      </c:pt>
                      <c:pt idx="78">
                        <c:v>160791.58936301857</c:v>
                      </c:pt>
                      <c:pt idx="79">
                        <c:v>157575.75757575643</c:v>
                      </c:pt>
                      <c:pt idx="80">
                        <c:v>154455.44554455459</c:v>
                      </c:pt>
                      <c:pt idx="81">
                        <c:v>151426.90739662296</c:v>
                      </c:pt>
                      <c:pt idx="82">
                        <c:v>148486.57909765851</c:v>
                      </c:pt>
                      <c:pt idx="83">
                        <c:v>145631.06796116399</c:v>
                      </c:pt>
                      <c:pt idx="84">
                        <c:v>142857.14285714453</c:v>
                      </c:pt>
                      <c:pt idx="85">
                        <c:v>140161.72506738355</c:v>
                      </c:pt>
                      <c:pt idx="86">
                        <c:v>137541.87973902471</c:v>
                      </c:pt>
                      <c:pt idx="87">
                        <c:v>134994.80789200441</c:v>
                      </c:pt>
                      <c:pt idx="88">
                        <c:v>132517.83893985569</c:v>
                      </c:pt>
                      <c:pt idx="89">
                        <c:v>130108.42368640575</c:v>
                      </c:pt>
                      <c:pt idx="90">
                        <c:v>127764.12776412882</c:v>
                      </c:pt>
                      <c:pt idx="91">
                        <c:v>125482.62548262451</c:v>
                      </c:pt>
                      <c:pt idx="92">
                        <c:v>123261.69405815474</c:v>
                      </c:pt>
                      <c:pt idx="93">
                        <c:v>121099.20819748544</c:v>
                      </c:pt>
                      <c:pt idx="94">
                        <c:v>118993.13501144126</c:v>
                      </c:pt>
                      <c:pt idx="95">
                        <c:v>116941.52923538104</c:v>
                      </c:pt>
                      <c:pt idx="96">
                        <c:v>114942.52873563282</c:v>
                      </c:pt>
                      <c:pt idx="97">
                        <c:v>112994.35028248672</c:v>
                      </c:pt>
                      <c:pt idx="98">
                        <c:v>111095.28557185421</c:v>
                      </c:pt>
                      <c:pt idx="99">
                        <c:v>109243.69747899337</c:v>
                      </c:pt>
                      <c:pt idx="100">
                        <c:v>107438.01652892453</c:v>
                      </c:pt>
                      <c:pt idx="101">
                        <c:v>105676.73756943636</c:v>
                      </c:pt>
                      <c:pt idx="102">
                        <c:v>103958.41663334599</c:v>
                      </c:pt>
                      <c:pt idx="103">
                        <c:v>102281.66797797017</c:v>
                      </c:pt>
                      <c:pt idx="104">
                        <c:v>100645.16129032196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E4A-4F85-A4F7-EAD41BAB67CC}"/>
                  </c:ext>
                </c:extLst>
              </c15:ser>
            </c15:filteredLineSeries>
          </c:ext>
        </c:extLst>
      </c:lineChart>
      <c:catAx>
        <c:axId val="422892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26303"/>
        <c:crosses val="autoZero"/>
        <c:auto val="1"/>
        <c:lblAlgn val="ctr"/>
        <c:lblOffset val="100"/>
        <c:noMultiLvlLbl val="0"/>
      </c:catAx>
      <c:valAx>
        <c:axId val="2679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9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Sheet3!$G$7:$AA$7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69-4F43-A9CF-100D68CEEC49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Sheet3!$G$8:$AA$8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2.5000000000000005E-3</c:v>
                </c:pt>
                <c:pt idx="2">
                  <c:v>5.000000000000001E-3</c:v>
                </c:pt>
                <c:pt idx="3">
                  <c:v>7.4999999999999997E-3</c:v>
                </c:pt>
                <c:pt idx="4">
                  <c:v>1.0000000000000002E-2</c:v>
                </c:pt>
                <c:pt idx="5">
                  <c:v>1.2500000000000001E-2</c:v>
                </c:pt>
                <c:pt idx="6">
                  <c:v>1.4999999999999999E-2</c:v>
                </c:pt>
                <c:pt idx="7">
                  <c:v>1.7499999999999998E-2</c:v>
                </c:pt>
                <c:pt idx="8">
                  <c:v>2.0000000000000004E-2</c:v>
                </c:pt>
                <c:pt idx="9">
                  <c:v>2.2500000000000003E-2</c:v>
                </c:pt>
                <c:pt idx="10">
                  <c:v>2.5000000000000001E-2</c:v>
                </c:pt>
                <c:pt idx="11">
                  <c:v>2.7500000000000004E-2</c:v>
                </c:pt>
                <c:pt idx="12">
                  <c:v>0.03</c:v>
                </c:pt>
                <c:pt idx="13">
                  <c:v>3.2500000000000001E-2</c:v>
                </c:pt>
                <c:pt idx="14">
                  <c:v>3.4999999999999996E-2</c:v>
                </c:pt>
                <c:pt idx="15">
                  <c:v>3.7500000000000006E-2</c:v>
                </c:pt>
                <c:pt idx="16">
                  <c:v>4.0000000000000008E-2</c:v>
                </c:pt>
                <c:pt idx="17">
                  <c:v>4.2500000000000003E-2</c:v>
                </c:pt>
                <c:pt idx="18">
                  <c:v>4.5000000000000005E-2</c:v>
                </c:pt>
                <c:pt idx="19">
                  <c:v>4.7500000000000001E-2</c:v>
                </c:pt>
                <c:pt idx="2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69-4F43-A9CF-100D68CEEC49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Sheet3!$G$9:$AA$9</c:f>
              <c:numCache>
                <c:formatCode>General</c:formatCode>
                <c:ptCount val="21"/>
                <c:pt idx="0">
                  <c:v>0</c:v>
                </c:pt>
                <c:pt idx="1">
                  <c:v>5.000000000000001E-3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3.4999999999999996E-2</c:v>
                </c:pt>
                <c:pt idx="8">
                  <c:v>4.0000000000000008E-2</c:v>
                </c:pt>
                <c:pt idx="9">
                  <c:v>4.5000000000000005E-2</c:v>
                </c:pt>
                <c:pt idx="10">
                  <c:v>0.05</c:v>
                </c:pt>
                <c:pt idx="11">
                  <c:v>5.5000000000000007E-2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6.9999999999999993E-2</c:v>
                </c:pt>
                <c:pt idx="15">
                  <c:v>7.5000000000000011E-2</c:v>
                </c:pt>
                <c:pt idx="16">
                  <c:v>8.0000000000000016E-2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9.5000000000000001E-2</c:v>
                </c:pt>
                <c:pt idx="2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69-4F43-A9CF-100D68CEEC49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Sheet3!$G$10:$AA$10</c:f>
              <c:numCache>
                <c:formatCode>General</c:formatCode>
                <c:ptCount val="21"/>
                <c:pt idx="0">
                  <c:v>0</c:v>
                </c:pt>
                <c:pt idx="1">
                  <c:v>7.4999999999999997E-3</c:v>
                </c:pt>
                <c:pt idx="2">
                  <c:v>1.4999999999999999E-2</c:v>
                </c:pt>
                <c:pt idx="3">
                  <c:v>2.2499999999999999E-2</c:v>
                </c:pt>
                <c:pt idx="4">
                  <c:v>0.03</c:v>
                </c:pt>
                <c:pt idx="5">
                  <c:v>3.7499999999999999E-2</c:v>
                </c:pt>
                <c:pt idx="6">
                  <c:v>4.4999999999999998E-2</c:v>
                </c:pt>
                <c:pt idx="7">
                  <c:v>5.2499999999999998E-2</c:v>
                </c:pt>
                <c:pt idx="8">
                  <c:v>0.06</c:v>
                </c:pt>
                <c:pt idx="9">
                  <c:v>6.7500000000000004E-2</c:v>
                </c:pt>
                <c:pt idx="10">
                  <c:v>7.4999999999999997E-2</c:v>
                </c:pt>
                <c:pt idx="11">
                  <c:v>8.2500000000000004E-2</c:v>
                </c:pt>
                <c:pt idx="12">
                  <c:v>0.09</c:v>
                </c:pt>
                <c:pt idx="13">
                  <c:v>9.7500000000000003E-2</c:v>
                </c:pt>
                <c:pt idx="14">
                  <c:v>0.105</c:v>
                </c:pt>
                <c:pt idx="15">
                  <c:v>0.11249999999999999</c:v>
                </c:pt>
                <c:pt idx="16">
                  <c:v>0.12</c:v>
                </c:pt>
                <c:pt idx="17">
                  <c:v>0.1275</c:v>
                </c:pt>
                <c:pt idx="18">
                  <c:v>0.13500000000000001</c:v>
                </c:pt>
                <c:pt idx="19">
                  <c:v>0.14249999999999999</c:v>
                </c:pt>
                <c:pt idx="20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69-4F43-A9CF-100D68CEEC49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Sheet3!$G$11:$AA$11</c:f>
              <c:numCache>
                <c:formatCode>General</c:formatCode>
                <c:ptCount val="21"/>
                <c:pt idx="0">
                  <c:v>0</c:v>
                </c:pt>
                <c:pt idx="1">
                  <c:v>1.0000000000000002E-2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4.0000000000000008E-2</c:v>
                </c:pt>
                <c:pt idx="5">
                  <c:v>0.05</c:v>
                </c:pt>
                <c:pt idx="6">
                  <c:v>0.06</c:v>
                </c:pt>
                <c:pt idx="7">
                  <c:v>6.9999999999999993E-2</c:v>
                </c:pt>
                <c:pt idx="8">
                  <c:v>8.0000000000000016E-2</c:v>
                </c:pt>
                <c:pt idx="9">
                  <c:v>9.0000000000000011E-2</c:v>
                </c:pt>
                <c:pt idx="10">
                  <c:v>0.1</c:v>
                </c:pt>
                <c:pt idx="11">
                  <c:v>0.11000000000000001</c:v>
                </c:pt>
                <c:pt idx="12">
                  <c:v>0.12</c:v>
                </c:pt>
                <c:pt idx="13">
                  <c:v>0.13</c:v>
                </c:pt>
                <c:pt idx="14">
                  <c:v>0.13999999999999999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</c:v>
                </c:pt>
                <c:pt idx="20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69-4F43-A9CF-100D68CEEC49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Sheet3!$G$12:$AA$12</c:f>
              <c:numCache>
                <c:formatCode>General</c:formatCode>
                <c:ptCount val="21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3.7499999999999999E-2</c:v>
                </c:pt>
                <c:pt idx="4">
                  <c:v>0.05</c:v>
                </c:pt>
                <c:pt idx="5">
                  <c:v>6.25E-2</c:v>
                </c:pt>
                <c:pt idx="6">
                  <c:v>7.4999999999999997E-2</c:v>
                </c:pt>
                <c:pt idx="7">
                  <c:v>8.7499999999999994E-2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0.13750000000000001</c:v>
                </c:pt>
                <c:pt idx="12">
                  <c:v>0.15</c:v>
                </c:pt>
                <c:pt idx="13">
                  <c:v>0.16250000000000001</c:v>
                </c:pt>
                <c:pt idx="14">
                  <c:v>0.17499999999999999</c:v>
                </c:pt>
                <c:pt idx="15">
                  <c:v>0.1875</c:v>
                </c:pt>
                <c:pt idx="16">
                  <c:v>0.2</c:v>
                </c:pt>
                <c:pt idx="17">
                  <c:v>0.21249999999999999</c:v>
                </c:pt>
                <c:pt idx="18">
                  <c:v>0.22500000000000001</c:v>
                </c:pt>
                <c:pt idx="19">
                  <c:v>0.23749999999999999</c:v>
                </c:pt>
                <c:pt idx="20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69-4F43-A9CF-100D68CEEC49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Sheet3!$G$13:$AA$13</c:f>
              <c:numCache>
                <c:formatCode>General</c:formatCode>
                <c:ptCount val="21"/>
                <c:pt idx="0">
                  <c:v>0</c:v>
                </c:pt>
                <c:pt idx="1">
                  <c:v>1.4999999999999999E-2</c:v>
                </c:pt>
                <c:pt idx="2">
                  <c:v>0.03</c:v>
                </c:pt>
                <c:pt idx="3">
                  <c:v>4.4999999999999998E-2</c:v>
                </c:pt>
                <c:pt idx="4">
                  <c:v>0.06</c:v>
                </c:pt>
                <c:pt idx="5">
                  <c:v>7.4999999999999997E-2</c:v>
                </c:pt>
                <c:pt idx="6">
                  <c:v>0.09</c:v>
                </c:pt>
                <c:pt idx="7">
                  <c:v>0.105</c:v>
                </c:pt>
                <c:pt idx="8">
                  <c:v>0.12</c:v>
                </c:pt>
                <c:pt idx="9">
                  <c:v>0.13500000000000001</c:v>
                </c:pt>
                <c:pt idx="10">
                  <c:v>0.15</c:v>
                </c:pt>
                <c:pt idx="11">
                  <c:v>0.16500000000000001</c:v>
                </c:pt>
                <c:pt idx="12">
                  <c:v>0.18</c:v>
                </c:pt>
                <c:pt idx="13">
                  <c:v>0.19500000000000001</c:v>
                </c:pt>
                <c:pt idx="14">
                  <c:v>0.21</c:v>
                </c:pt>
                <c:pt idx="15">
                  <c:v>0.22499999999999998</c:v>
                </c:pt>
                <c:pt idx="16">
                  <c:v>0.24</c:v>
                </c:pt>
                <c:pt idx="17">
                  <c:v>0.255</c:v>
                </c:pt>
                <c:pt idx="18">
                  <c:v>0.27</c:v>
                </c:pt>
                <c:pt idx="19">
                  <c:v>0.28499999999999998</c:v>
                </c:pt>
                <c:pt idx="2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69-4F43-A9CF-100D68CEEC49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Sheet3!$G$14:$AA$14</c:f>
              <c:numCache>
                <c:formatCode>General</c:formatCode>
                <c:ptCount val="21"/>
                <c:pt idx="0">
                  <c:v>0</c:v>
                </c:pt>
                <c:pt idx="1">
                  <c:v>1.7499999999999998E-2</c:v>
                </c:pt>
                <c:pt idx="2">
                  <c:v>3.4999999999999996E-2</c:v>
                </c:pt>
                <c:pt idx="3">
                  <c:v>5.2499999999999998E-2</c:v>
                </c:pt>
                <c:pt idx="4">
                  <c:v>6.9999999999999993E-2</c:v>
                </c:pt>
                <c:pt idx="5">
                  <c:v>8.7499999999999994E-2</c:v>
                </c:pt>
                <c:pt idx="6">
                  <c:v>0.105</c:v>
                </c:pt>
                <c:pt idx="7">
                  <c:v>0.12249999999999998</c:v>
                </c:pt>
                <c:pt idx="8">
                  <c:v>0.13999999999999999</c:v>
                </c:pt>
                <c:pt idx="9">
                  <c:v>0.1575</c:v>
                </c:pt>
                <c:pt idx="10">
                  <c:v>0.17499999999999999</c:v>
                </c:pt>
                <c:pt idx="11">
                  <c:v>0.1925</c:v>
                </c:pt>
                <c:pt idx="12">
                  <c:v>0.21</c:v>
                </c:pt>
                <c:pt idx="13">
                  <c:v>0.22749999999999998</c:v>
                </c:pt>
                <c:pt idx="14">
                  <c:v>0.24499999999999997</c:v>
                </c:pt>
                <c:pt idx="15">
                  <c:v>0.26249999999999996</c:v>
                </c:pt>
                <c:pt idx="16">
                  <c:v>0.27999999999999997</c:v>
                </c:pt>
                <c:pt idx="17">
                  <c:v>0.29749999999999999</c:v>
                </c:pt>
                <c:pt idx="18">
                  <c:v>0.315</c:v>
                </c:pt>
                <c:pt idx="19">
                  <c:v>0.33249999999999996</c:v>
                </c:pt>
                <c:pt idx="20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69-4F43-A9CF-100D68CEEC49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Sheet3!$G$15:$AA$15</c:f>
              <c:numCache>
                <c:formatCode>General</c:formatCode>
                <c:ptCount val="21"/>
                <c:pt idx="0">
                  <c:v>0</c:v>
                </c:pt>
                <c:pt idx="1">
                  <c:v>2.0000000000000004E-2</c:v>
                </c:pt>
                <c:pt idx="2">
                  <c:v>4.0000000000000008E-2</c:v>
                </c:pt>
                <c:pt idx="3">
                  <c:v>0.06</c:v>
                </c:pt>
                <c:pt idx="4">
                  <c:v>8.0000000000000016E-2</c:v>
                </c:pt>
                <c:pt idx="5">
                  <c:v>0.1</c:v>
                </c:pt>
                <c:pt idx="6">
                  <c:v>0.12</c:v>
                </c:pt>
                <c:pt idx="7">
                  <c:v>0.13999999999999999</c:v>
                </c:pt>
                <c:pt idx="8">
                  <c:v>0.16000000000000003</c:v>
                </c:pt>
                <c:pt idx="9">
                  <c:v>0.18000000000000002</c:v>
                </c:pt>
                <c:pt idx="10">
                  <c:v>0.2</c:v>
                </c:pt>
                <c:pt idx="11">
                  <c:v>0.22000000000000003</c:v>
                </c:pt>
                <c:pt idx="12">
                  <c:v>0.24</c:v>
                </c:pt>
                <c:pt idx="13">
                  <c:v>0.26</c:v>
                </c:pt>
                <c:pt idx="14">
                  <c:v>0.27999999999999997</c:v>
                </c:pt>
                <c:pt idx="15">
                  <c:v>0.30000000000000004</c:v>
                </c:pt>
                <c:pt idx="16">
                  <c:v>0.32000000000000006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</c:v>
                </c:pt>
                <c:pt idx="2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69-4F43-A9CF-100D68CEEC49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Sheet3!$G$16:$AA$16</c:f>
              <c:numCache>
                <c:formatCode>General</c:formatCode>
                <c:ptCount val="21"/>
                <c:pt idx="0">
                  <c:v>0</c:v>
                </c:pt>
                <c:pt idx="1">
                  <c:v>2.2500000000000003E-2</c:v>
                </c:pt>
                <c:pt idx="2">
                  <c:v>4.5000000000000005E-2</c:v>
                </c:pt>
                <c:pt idx="3">
                  <c:v>6.7500000000000004E-2</c:v>
                </c:pt>
                <c:pt idx="4">
                  <c:v>9.0000000000000011E-2</c:v>
                </c:pt>
                <c:pt idx="5">
                  <c:v>0.1125</c:v>
                </c:pt>
                <c:pt idx="6">
                  <c:v>0.13500000000000001</c:v>
                </c:pt>
                <c:pt idx="7">
                  <c:v>0.1575</c:v>
                </c:pt>
                <c:pt idx="8">
                  <c:v>0.18000000000000002</c:v>
                </c:pt>
                <c:pt idx="9">
                  <c:v>0.20250000000000001</c:v>
                </c:pt>
                <c:pt idx="10">
                  <c:v>0.22500000000000001</c:v>
                </c:pt>
                <c:pt idx="11">
                  <c:v>0.24750000000000003</c:v>
                </c:pt>
                <c:pt idx="12">
                  <c:v>0.27</c:v>
                </c:pt>
                <c:pt idx="13">
                  <c:v>0.29250000000000004</c:v>
                </c:pt>
                <c:pt idx="14">
                  <c:v>0.315</c:v>
                </c:pt>
                <c:pt idx="15">
                  <c:v>0.33750000000000002</c:v>
                </c:pt>
                <c:pt idx="16">
                  <c:v>0.36000000000000004</c:v>
                </c:pt>
                <c:pt idx="17">
                  <c:v>0.38250000000000001</c:v>
                </c:pt>
                <c:pt idx="18">
                  <c:v>0.40500000000000003</c:v>
                </c:pt>
                <c:pt idx="19">
                  <c:v>0.42749999999999999</c:v>
                </c:pt>
                <c:pt idx="20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B69-4F43-A9CF-100D68CEEC49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Sheet3!$G$17:$AA$17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69-4F43-A9CF-100D68CEEC49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Sheet3!$G$18:$AA$18</c:f>
              <c:numCache>
                <c:formatCode>General</c:formatCode>
                <c:ptCount val="21"/>
                <c:pt idx="0">
                  <c:v>0</c:v>
                </c:pt>
                <c:pt idx="1">
                  <c:v>2.7500000000000004E-2</c:v>
                </c:pt>
                <c:pt idx="2">
                  <c:v>5.5000000000000007E-2</c:v>
                </c:pt>
                <c:pt idx="3">
                  <c:v>8.2500000000000004E-2</c:v>
                </c:pt>
                <c:pt idx="4">
                  <c:v>0.11000000000000001</c:v>
                </c:pt>
                <c:pt idx="5">
                  <c:v>0.13750000000000001</c:v>
                </c:pt>
                <c:pt idx="6">
                  <c:v>0.16500000000000001</c:v>
                </c:pt>
                <c:pt idx="7">
                  <c:v>0.1925</c:v>
                </c:pt>
                <c:pt idx="8">
                  <c:v>0.22000000000000003</c:v>
                </c:pt>
                <c:pt idx="9">
                  <c:v>0.24750000000000003</c:v>
                </c:pt>
                <c:pt idx="10">
                  <c:v>0.27500000000000002</c:v>
                </c:pt>
                <c:pt idx="11">
                  <c:v>0.30250000000000005</c:v>
                </c:pt>
                <c:pt idx="12">
                  <c:v>0.33</c:v>
                </c:pt>
                <c:pt idx="13">
                  <c:v>0.35750000000000004</c:v>
                </c:pt>
                <c:pt idx="14">
                  <c:v>0.38500000000000001</c:v>
                </c:pt>
                <c:pt idx="15">
                  <c:v>0.41250000000000003</c:v>
                </c:pt>
                <c:pt idx="16">
                  <c:v>0.44000000000000006</c:v>
                </c:pt>
                <c:pt idx="17">
                  <c:v>0.46750000000000003</c:v>
                </c:pt>
                <c:pt idx="18">
                  <c:v>0.49500000000000005</c:v>
                </c:pt>
                <c:pt idx="19">
                  <c:v>0.52249999999999996</c:v>
                </c:pt>
                <c:pt idx="20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B69-4F43-A9CF-100D68CEEC49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Sheet3!$G$19:$AA$19</c:f>
              <c:numCache>
                <c:formatCode>General</c:formatCode>
                <c:ptCount val="21"/>
                <c:pt idx="0">
                  <c:v>0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0.27</c:v>
                </c:pt>
                <c:pt idx="10">
                  <c:v>0.3</c:v>
                </c:pt>
                <c:pt idx="11">
                  <c:v>0.33</c:v>
                </c:pt>
                <c:pt idx="12">
                  <c:v>0.36</c:v>
                </c:pt>
                <c:pt idx="13">
                  <c:v>0.39</c:v>
                </c:pt>
                <c:pt idx="14">
                  <c:v>0.42</c:v>
                </c:pt>
                <c:pt idx="15">
                  <c:v>0.44999999999999996</c:v>
                </c:pt>
                <c:pt idx="16">
                  <c:v>0.48</c:v>
                </c:pt>
                <c:pt idx="17">
                  <c:v>0.51</c:v>
                </c:pt>
                <c:pt idx="18">
                  <c:v>0.54</c:v>
                </c:pt>
                <c:pt idx="19">
                  <c:v>0.56999999999999995</c:v>
                </c:pt>
                <c:pt idx="2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B69-4F43-A9CF-100D68CEEC49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Sheet3!$G$20:$AA$20</c:f>
              <c:numCache>
                <c:formatCode>General</c:formatCode>
                <c:ptCount val="21"/>
                <c:pt idx="0">
                  <c:v>0</c:v>
                </c:pt>
                <c:pt idx="1">
                  <c:v>3.2500000000000001E-2</c:v>
                </c:pt>
                <c:pt idx="2">
                  <c:v>6.5000000000000002E-2</c:v>
                </c:pt>
                <c:pt idx="3">
                  <c:v>9.7500000000000003E-2</c:v>
                </c:pt>
                <c:pt idx="4">
                  <c:v>0.13</c:v>
                </c:pt>
                <c:pt idx="5">
                  <c:v>0.16250000000000001</c:v>
                </c:pt>
                <c:pt idx="6">
                  <c:v>0.19500000000000001</c:v>
                </c:pt>
                <c:pt idx="7">
                  <c:v>0.22749999999999998</c:v>
                </c:pt>
                <c:pt idx="8">
                  <c:v>0.26</c:v>
                </c:pt>
                <c:pt idx="9">
                  <c:v>0.29250000000000004</c:v>
                </c:pt>
                <c:pt idx="10">
                  <c:v>0.32500000000000001</c:v>
                </c:pt>
                <c:pt idx="11">
                  <c:v>0.35750000000000004</c:v>
                </c:pt>
                <c:pt idx="12">
                  <c:v>0.39</c:v>
                </c:pt>
                <c:pt idx="13">
                  <c:v>0.42250000000000004</c:v>
                </c:pt>
                <c:pt idx="14">
                  <c:v>0.45499999999999996</c:v>
                </c:pt>
                <c:pt idx="15">
                  <c:v>0.48750000000000004</c:v>
                </c:pt>
                <c:pt idx="16">
                  <c:v>0.52</c:v>
                </c:pt>
                <c:pt idx="17">
                  <c:v>0.55249999999999999</c:v>
                </c:pt>
                <c:pt idx="18">
                  <c:v>0.58500000000000008</c:v>
                </c:pt>
                <c:pt idx="19">
                  <c:v>0.61749999999999994</c:v>
                </c:pt>
                <c:pt idx="20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B69-4F43-A9CF-100D68CEEC49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Sheet3!$G$21:$AA$21</c:f>
              <c:numCache>
                <c:formatCode>General</c:formatCode>
                <c:ptCount val="21"/>
                <c:pt idx="0">
                  <c:v>0</c:v>
                </c:pt>
                <c:pt idx="1">
                  <c:v>3.4999999999999996E-2</c:v>
                </c:pt>
                <c:pt idx="2">
                  <c:v>6.9999999999999993E-2</c:v>
                </c:pt>
                <c:pt idx="3">
                  <c:v>0.105</c:v>
                </c:pt>
                <c:pt idx="4">
                  <c:v>0.13999999999999999</c:v>
                </c:pt>
                <c:pt idx="5">
                  <c:v>0.17499999999999999</c:v>
                </c:pt>
                <c:pt idx="6">
                  <c:v>0.21</c:v>
                </c:pt>
                <c:pt idx="7">
                  <c:v>0.24499999999999997</c:v>
                </c:pt>
                <c:pt idx="8">
                  <c:v>0.27999999999999997</c:v>
                </c:pt>
                <c:pt idx="9">
                  <c:v>0.315</c:v>
                </c:pt>
                <c:pt idx="10">
                  <c:v>0.35</c:v>
                </c:pt>
                <c:pt idx="11">
                  <c:v>0.38500000000000001</c:v>
                </c:pt>
                <c:pt idx="12">
                  <c:v>0.42</c:v>
                </c:pt>
                <c:pt idx="13">
                  <c:v>0.45499999999999996</c:v>
                </c:pt>
                <c:pt idx="14">
                  <c:v>0.48999999999999994</c:v>
                </c:pt>
                <c:pt idx="15">
                  <c:v>0.52499999999999991</c:v>
                </c:pt>
                <c:pt idx="16">
                  <c:v>0.55999999999999994</c:v>
                </c:pt>
                <c:pt idx="17">
                  <c:v>0.59499999999999997</c:v>
                </c:pt>
                <c:pt idx="18">
                  <c:v>0.63</c:v>
                </c:pt>
                <c:pt idx="19">
                  <c:v>0.66499999999999992</c:v>
                </c:pt>
                <c:pt idx="2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B69-4F43-A9CF-100D68CEEC49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Sheet3!$G$22:$AA$22</c:f>
              <c:numCache>
                <c:formatCode>General</c:formatCode>
                <c:ptCount val="21"/>
                <c:pt idx="0">
                  <c:v>0</c:v>
                </c:pt>
                <c:pt idx="1">
                  <c:v>3.7500000000000006E-2</c:v>
                </c:pt>
                <c:pt idx="2">
                  <c:v>7.5000000000000011E-2</c:v>
                </c:pt>
                <c:pt idx="3">
                  <c:v>0.11249999999999999</c:v>
                </c:pt>
                <c:pt idx="4">
                  <c:v>0.15000000000000002</c:v>
                </c:pt>
                <c:pt idx="5">
                  <c:v>0.1875</c:v>
                </c:pt>
                <c:pt idx="6">
                  <c:v>0.22499999999999998</c:v>
                </c:pt>
                <c:pt idx="7">
                  <c:v>0.26249999999999996</c:v>
                </c:pt>
                <c:pt idx="8">
                  <c:v>0.30000000000000004</c:v>
                </c:pt>
                <c:pt idx="9">
                  <c:v>0.33750000000000002</c:v>
                </c:pt>
                <c:pt idx="10">
                  <c:v>0.375</c:v>
                </c:pt>
                <c:pt idx="11">
                  <c:v>0.41250000000000003</c:v>
                </c:pt>
                <c:pt idx="12">
                  <c:v>0.44999999999999996</c:v>
                </c:pt>
                <c:pt idx="13">
                  <c:v>0.48750000000000004</c:v>
                </c:pt>
                <c:pt idx="14">
                  <c:v>0.52499999999999991</c:v>
                </c:pt>
                <c:pt idx="15">
                  <c:v>0.5625</c:v>
                </c:pt>
                <c:pt idx="16">
                  <c:v>0.60000000000000009</c:v>
                </c:pt>
                <c:pt idx="17">
                  <c:v>0.63749999999999996</c:v>
                </c:pt>
                <c:pt idx="18">
                  <c:v>0.67500000000000004</c:v>
                </c:pt>
                <c:pt idx="19">
                  <c:v>0.71249999999999991</c:v>
                </c:pt>
                <c:pt idx="2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B69-4F43-A9CF-100D68CEEC49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Sheet3!$G$23:$AA$23</c:f>
              <c:numCache>
                <c:formatCode>General</c:formatCode>
                <c:ptCount val="21"/>
                <c:pt idx="0">
                  <c:v>0</c:v>
                </c:pt>
                <c:pt idx="1">
                  <c:v>4.0000000000000008E-2</c:v>
                </c:pt>
                <c:pt idx="2">
                  <c:v>8.0000000000000016E-2</c:v>
                </c:pt>
                <c:pt idx="3">
                  <c:v>0.12</c:v>
                </c:pt>
                <c:pt idx="4">
                  <c:v>0.16000000000000003</c:v>
                </c:pt>
                <c:pt idx="5">
                  <c:v>0.2</c:v>
                </c:pt>
                <c:pt idx="6">
                  <c:v>0.24</c:v>
                </c:pt>
                <c:pt idx="7">
                  <c:v>0.27999999999999997</c:v>
                </c:pt>
                <c:pt idx="8">
                  <c:v>0.32000000000000006</c:v>
                </c:pt>
                <c:pt idx="9">
                  <c:v>0.36000000000000004</c:v>
                </c:pt>
                <c:pt idx="10">
                  <c:v>0.4</c:v>
                </c:pt>
                <c:pt idx="11">
                  <c:v>0.44000000000000006</c:v>
                </c:pt>
                <c:pt idx="12">
                  <c:v>0.48</c:v>
                </c:pt>
                <c:pt idx="13">
                  <c:v>0.52</c:v>
                </c:pt>
                <c:pt idx="14">
                  <c:v>0.55999999999999994</c:v>
                </c:pt>
                <c:pt idx="15">
                  <c:v>0.60000000000000009</c:v>
                </c:pt>
                <c:pt idx="16">
                  <c:v>0.64000000000000012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</c:v>
                </c:pt>
                <c:pt idx="20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B69-4F43-A9CF-100D68CEEC49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Sheet3!$G$24:$AA$24</c:f>
              <c:numCache>
                <c:formatCode>General</c:formatCode>
                <c:ptCount val="21"/>
                <c:pt idx="0">
                  <c:v>0</c:v>
                </c:pt>
                <c:pt idx="1">
                  <c:v>4.2500000000000003E-2</c:v>
                </c:pt>
                <c:pt idx="2">
                  <c:v>8.5000000000000006E-2</c:v>
                </c:pt>
                <c:pt idx="3">
                  <c:v>0.1275</c:v>
                </c:pt>
                <c:pt idx="4">
                  <c:v>0.17</c:v>
                </c:pt>
                <c:pt idx="5">
                  <c:v>0.21249999999999999</c:v>
                </c:pt>
                <c:pt idx="6">
                  <c:v>0.255</c:v>
                </c:pt>
                <c:pt idx="7">
                  <c:v>0.29749999999999999</c:v>
                </c:pt>
                <c:pt idx="8">
                  <c:v>0.34</c:v>
                </c:pt>
                <c:pt idx="9">
                  <c:v>0.38250000000000001</c:v>
                </c:pt>
                <c:pt idx="10">
                  <c:v>0.42499999999999999</c:v>
                </c:pt>
                <c:pt idx="11">
                  <c:v>0.46750000000000003</c:v>
                </c:pt>
                <c:pt idx="12">
                  <c:v>0.51</c:v>
                </c:pt>
                <c:pt idx="13">
                  <c:v>0.55249999999999999</c:v>
                </c:pt>
                <c:pt idx="14">
                  <c:v>0.59499999999999997</c:v>
                </c:pt>
                <c:pt idx="15">
                  <c:v>0.63749999999999996</c:v>
                </c:pt>
                <c:pt idx="16">
                  <c:v>0.68</c:v>
                </c:pt>
                <c:pt idx="17">
                  <c:v>0.72249999999999992</c:v>
                </c:pt>
                <c:pt idx="18">
                  <c:v>0.76500000000000001</c:v>
                </c:pt>
                <c:pt idx="19">
                  <c:v>0.8075</c:v>
                </c:pt>
                <c:pt idx="20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B69-4F43-A9CF-100D68CEEC49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Sheet3!$G$25:$AA$25</c:f>
              <c:numCache>
                <c:formatCode>General</c:formatCode>
                <c:ptCount val="21"/>
                <c:pt idx="0">
                  <c:v>0</c:v>
                </c:pt>
                <c:pt idx="1">
                  <c:v>4.5000000000000005E-2</c:v>
                </c:pt>
                <c:pt idx="2">
                  <c:v>9.0000000000000011E-2</c:v>
                </c:pt>
                <c:pt idx="3">
                  <c:v>0.13500000000000001</c:v>
                </c:pt>
                <c:pt idx="4">
                  <c:v>0.18000000000000002</c:v>
                </c:pt>
                <c:pt idx="5">
                  <c:v>0.22500000000000001</c:v>
                </c:pt>
                <c:pt idx="6">
                  <c:v>0.27</c:v>
                </c:pt>
                <c:pt idx="7">
                  <c:v>0.315</c:v>
                </c:pt>
                <c:pt idx="8">
                  <c:v>0.36000000000000004</c:v>
                </c:pt>
                <c:pt idx="9">
                  <c:v>0.40500000000000003</c:v>
                </c:pt>
                <c:pt idx="10">
                  <c:v>0.45</c:v>
                </c:pt>
                <c:pt idx="11">
                  <c:v>0.49500000000000005</c:v>
                </c:pt>
                <c:pt idx="12">
                  <c:v>0.54</c:v>
                </c:pt>
                <c:pt idx="13">
                  <c:v>0.58500000000000008</c:v>
                </c:pt>
                <c:pt idx="14">
                  <c:v>0.63</c:v>
                </c:pt>
                <c:pt idx="15">
                  <c:v>0.67500000000000004</c:v>
                </c:pt>
                <c:pt idx="16">
                  <c:v>0.72000000000000008</c:v>
                </c:pt>
                <c:pt idx="17">
                  <c:v>0.76500000000000001</c:v>
                </c:pt>
                <c:pt idx="18">
                  <c:v>0.81</c:v>
                </c:pt>
                <c:pt idx="19">
                  <c:v>0.85499999999999998</c:v>
                </c:pt>
                <c:pt idx="2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B69-4F43-A9CF-100D68CEEC49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Sheet3!$G$26:$AA$26</c:f>
              <c:numCache>
                <c:formatCode>General</c:formatCode>
                <c:ptCount val="21"/>
                <c:pt idx="0">
                  <c:v>0</c:v>
                </c:pt>
                <c:pt idx="1">
                  <c:v>4.7500000000000001E-2</c:v>
                </c:pt>
                <c:pt idx="2">
                  <c:v>9.5000000000000001E-2</c:v>
                </c:pt>
                <c:pt idx="3">
                  <c:v>0.14249999999999999</c:v>
                </c:pt>
                <c:pt idx="4">
                  <c:v>0.19</c:v>
                </c:pt>
                <c:pt idx="5">
                  <c:v>0.23749999999999999</c:v>
                </c:pt>
                <c:pt idx="6">
                  <c:v>0.28499999999999998</c:v>
                </c:pt>
                <c:pt idx="7">
                  <c:v>0.33249999999999996</c:v>
                </c:pt>
                <c:pt idx="8">
                  <c:v>0.38</c:v>
                </c:pt>
                <c:pt idx="9">
                  <c:v>0.42749999999999999</c:v>
                </c:pt>
                <c:pt idx="10">
                  <c:v>0.47499999999999998</c:v>
                </c:pt>
                <c:pt idx="11">
                  <c:v>0.52249999999999996</c:v>
                </c:pt>
                <c:pt idx="12">
                  <c:v>0.56999999999999995</c:v>
                </c:pt>
                <c:pt idx="13">
                  <c:v>0.61749999999999994</c:v>
                </c:pt>
                <c:pt idx="14">
                  <c:v>0.66499999999999992</c:v>
                </c:pt>
                <c:pt idx="15">
                  <c:v>0.71249999999999991</c:v>
                </c:pt>
                <c:pt idx="16">
                  <c:v>0.76</c:v>
                </c:pt>
                <c:pt idx="17">
                  <c:v>0.8075</c:v>
                </c:pt>
                <c:pt idx="18">
                  <c:v>0.85499999999999998</c:v>
                </c:pt>
                <c:pt idx="19">
                  <c:v>0.90249999999999997</c:v>
                </c:pt>
                <c:pt idx="20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B69-4F43-A9CF-100D68CEEC49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Sheet3!$G$27:$AA$27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B69-4F43-A9CF-100D68CEEC49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866496"/>
        <c:axId val="2020497952"/>
        <c:axId val="79331040"/>
      </c:surfaceChart>
      <c:catAx>
        <c:axId val="78664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497952"/>
        <c:crosses val="autoZero"/>
        <c:auto val="1"/>
        <c:lblAlgn val="ctr"/>
        <c:lblOffset val="100"/>
        <c:noMultiLvlLbl val="0"/>
      </c:catAx>
      <c:valAx>
        <c:axId val="202049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6496"/>
        <c:crosses val="autoZero"/>
        <c:crossBetween val="midCat"/>
      </c:valAx>
      <c:serAx>
        <c:axId val="79331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49795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385761</xdr:colOff>
      <xdr:row>13</xdr:row>
      <xdr:rowOff>161925</xdr:rowOff>
    </xdr:from>
    <xdr:to>
      <xdr:col>26</xdr:col>
      <xdr:colOff>542924</xdr:colOff>
      <xdr:row>35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FD7272-1B8A-F122-925A-BF378A24A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219075</xdr:colOff>
      <xdr:row>15</xdr:row>
      <xdr:rowOff>80961</xdr:rowOff>
    </xdr:from>
    <xdr:to>
      <xdr:col>31</xdr:col>
      <xdr:colOff>171450</xdr:colOff>
      <xdr:row>30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8009EF-F4DF-B4D7-1AC5-74BDBDD8D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95250</xdr:colOff>
      <xdr:row>32</xdr:row>
      <xdr:rowOff>157162</xdr:rowOff>
    </xdr:from>
    <xdr:to>
      <xdr:col>31</xdr:col>
      <xdr:colOff>447676</xdr:colOff>
      <xdr:row>68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D9D666-026F-1D95-56A4-616A63DB4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295274</xdr:colOff>
      <xdr:row>5</xdr:row>
      <xdr:rowOff>128586</xdr:rowOff>
    </xdr:from>
    <xdr:to>
      <xdr:col>40</xdr:col>
      <xdr:colOff>57149</xdr:colOff>
      <xdr:row>27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71142E-5AC7-5978-F737-9B2100ED2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65A2-E16B-4784-9C05-44C466848410}">
  <dimension ref="G3:K104"/>
  <sheetViews>
    <sheetView topLeftCell="A14" workbookViewId="0">
      <selection activeCell="Q41" sqref="Q41"/>
    </sheetView>
  </sheetViews>
  <sheetFormatPr defaultRowHeight="15" x14ac:dyDescent="0.25"/>
  <cols>
    <col min="7" max="9" width="12.7109375" customWidth="1"/>
    <col min="10" max="10" width="30.5703125" customWidth="1"/>
    <col min="11" max="11" width="30.42578125" customWidth="1"/>
  </cols>
  <sheetData>
    <row r="3" spans="7:11" x14ac:dyDescent="0.25">
      <c r="I3" t="s">
        <v>3</v>
      </c>
    </row>
    <row r="4" spans="7:11" ht="45" x14ac:dyDescent="0.25">
      <c r="G4" t="s">
        <v>0</v>
      </c>
      <c r="H4" t="s">
        <v>1</v>
      </c>
      <c r="I4" t="s">
        <v>2</v>
      </c>
      <c r="J4" s="2" t="s">
        <v>4</v>
      </c>
      <c r="K4" s="2" t="s">
        <v>5</v>
      </c>
    </row>
    <row r="5" spans="7:11" x14ac:dyDescent="0.25">
      <c r="G5">
        <v>1</v>
      </c>
      <c r="H5">
        <v>1</v>
      </c>
    </row>
    <row r="6" spans="7:11" x14ac:dyDescent="0.25">
      <c r="G6">
        <v>2</v>
      </c>
      <c r="H6">
        <v>1</v>
      </c>
    </row>
    <row r="7" spans="7:11" x14ac:dyDescent="0.25">
      <c r="G7">
        <v>3</v>
      </c>
      <c r="H7">
        <v>1</v>
      </c>
    </row>
    <row r="8" spans="7:11" x14ac:dyDescent="0.25">
      <c r="G8">
        <v>4</v>
      </c>
      <c r="H8">
        <v>1</v>
      </c>
    </row>
    <row r="9" spans="7:11" x14ac:dyDescent="0.25">
      <c r="G9">
        <v>5</v>
      </c>
      <c r="H9">
        <v>1</v>
      </c>
    </row>
    <row r="10" spans="7:11" x14ac:dyDescent="0.25">
      <c r="G10">
        <v>6</v>
      </c>
      <c r="H10">
        <v>1</v>
      </c>
    </row>
    <row r="11" spans="7:11" x14ac:dyDescent="0.25">
      <c r="G11">
        <v>7</v>
      </c>
      <c r="H11">
        <v>1</v>
      </c>
    </row>
    <row r="12" spans="7:11" x14ac:dyDescent="0.25">
      <c r="G12">
        <v>8</v>
      </c>
      <c r="H12">
        <v>1</v>
      </c>
    </row>
    <row r="13" spans="7:11" x14ac:dyDescent="0.25">
      <c r="G13">
        <v>9</v>
      </c>
      <c r="H13">
        <v>1</v>
      </c>
    </row>
    <row r="14" spans="7:11" x14ac:dyDescent="0.25">
      <c r="G14">
        <v>10</v>
      </c>
      <c r="H14">
        <v>1</v>
      </c>
    </row>
    <row r="15" spans="7:11" x14ac:dyDescent="0.25">
      <c r="G15">
        <v>11</v>
      </c>
      <c r="H15">
        <v>1</v>
      </c>
    </row>
    <row r="16" spans="7:11" x14ac:dyDescent="0.25">
      <c r="G16">
        <v>12</v>
      </c>
      <c r="H16">
        <v>1</v>
      </c>
    </row>
    <row r="17" spans="7:11" x14ac:dyDescent="0.25">
      <c r="G17">
        <v>13</v>
      </c>
      <c r="H17">
        <v>1</v>
      </c>
    </row>
    <row r="18" spans="7:11" x14ac:dyDescent="0.25">
      <c r="G18">
        <v>14</v>
      </c>
      <c r="H18">
        <v>1</v>
      </c>
    </row>
    <row r="19" spans="7:11" x14ac:dyDescent="0.25">
      <c r="G19">
        <v>15</v>
      </c>
      <c r="H19">
        <v>1</v>
      </c>
    </row>
    <row r="20" spans="7:11" x14ac:dyDescent="0.25">
      <c r="G20">
        <v>16</v>
      </c>
      <c r="H20">
        <v>1</v>
      </c>
    </row>
    <row r="21" spans="7:11" x14ac:dyDescent="0.25">
      <c r="G21">
        <v>17</v>
      </c>
      <c r="H21">
        <v>1</v>
      </c>
    </row>
    <row r="22" spans="7:11" x14ac:dyDescent="0.25">
      <c r="G22">
        <v>18</v>
      </c>
      <c r="H22">
        <v>1</v>
      </c>
    </row>
    <row r="23" spans="7:11" x14ac:dyDescent="0.25">
      <c r="G23">
        <v>19</v>
      </c>
      <c r="H23">
        <v>1</v>
      </c>
    </row>
    <row r="24" spans="7:11" x14ac:dyDescent="0.25">
      <c r="G24">
        <v>20</v>
      </c>
      <c r="H24">
        <v>1</v>
      </c>
    </row>
    <row r="25" spans="7:11" x14ac:dyDescent="0.25">
      <c r="G25">
        <v>21</v>
      </c>
      <c r="H25">
        <f>20/G25</f>
        <v>0.95238095238095233</v>
      </c>
      <c r="I25">
        <f>H24-H25</f>
        <v>4.7619047619047672E-2</v>
      </c>
      <c r="J25" s="1">
        <f>I25*78000000</f>
        <v>3714285.7142857183</v>
      </c>
      <c r="K25" s="1">
        <f>J25/2</f>
        <v>1857142.8571428591</v>
      </c>
    </row>
    <row r="26" spans="7:11" x14ac:dyDescent="0.25">
      <c r="G26">
        <v>22</v>
      </c>
      <c r="H26">
        <f t="shared" ref="H26:H89" si="0">20/G26</f>
        <v>0.90909090909090906</v>
      </c>
      <c r="I26">
        <f t="shared" ref="I26:I89" si="1">H25-H26</f>
        <v>4.3290043290043267E-2</v>
      </c>
      <c r="J26" s="1">
        <f t="shared" ref="J26:J89" si="2">I26*78000000</f>
        <v>3376623.3766233749</v>
      </c>
      <c r="K26" s="1">
        <f t="shared" ref="K26:K89" si="3">J26/2</f>
        <v>1688311.6883116874</v>
      </c>
    </row>
    <row r="27" spans="7:11" x14ac:dyDescent="0.25">
      <c r="G27">
        <v>23</v>
      </c>
      <c r="H27">
        <f t="shared" si="0"/>
        <v>0.86956521739130432</v>
      </c>
      <c r="I27">
        <f t="shared" si="1"/>
        <v>3.9525691699604737E-2</v>
      </c>
      <c r="J27" s="1">
        <f t="shared" si="2"/>
        <v>3083003.9525691695</v>
      </c>
      <c r="K27" s="1">
        <f t="shared" si="3"/>
        <v>1541501.9762845847</v>
      </c>
    </row>
    <row r="28" spans="7:11" x14ac:dyDescent="0.25">
      <c r="G28">
        <v>24</v>
      </c>
      <c r="H28">
        <f t="shared" si="0"/>
        <v>0.83333333333333337</v>
      </c>
      <c r="I28">
        <f t="shared" si="1"/>
        <v>3.6231884057970953E-2</v>
      </c>
      <c r="J28" s="1">
        <f t="shared" si="2"/>
        <v>2826086.9565217341</v>
      </c>
      <c r="K28" s="1">
        <f t="shared" si="3"/>
        <v>1413043.4782608671</v>
      </c>
    </row>
    <row r="29" spans="7:11" x14ac:dyDescent="0.25">
      <c r="G29">
        <v>25</v>
      </c>
      <c r="H29">
        <f t="shared" si="0"/>
        <v>0.8</v>
      </c>
      <c r="I29">
        <f t="shared" si="1"/>
        <v>3.3333333333333326E-2</v>
      </c>
      <c r="J29" s="1">
        <f t="shared" si="2"/>
        <v>2599999.9999999995</v>
      </c>
      <c r="K29" s="1">
        <f t="shared" si="3"/>
        <v>1299999.9999999998</v>
      </c>
    </row>
    <row r="30" spans="7:11" x14ac:dyDescent="0.25">
      <c r="G30">
        <v>26</v>
      </c>
      <c r="H30">
        <f t="shared" si="0"/>
        <v>0.76923076923076927</v>
      </c>
      <c r="I30">
        <f t="shared" si="1"/>
        <v>3.0769230769230771E-2</v>
      </c>
      <c r="J30" s="1">
        <f t="shared" si="2"/>
        <v>2400000</v>
      </c>
      <c r="K30" s="1">
        <f t="shared" si="3"/>
        <v>1200000</v>
      </c>
    </row>
    <row r="31" spans="7:11" x14ac:dyDescent="0.25">
      <c r="G31">
        <v>27</v>
      </c>
      <c r="H31">
        <f t="shared" si="0"/>
        <v>0.7407407407407407</v>
      </c>
      <c r="I31">
        <f t="shared" si="1"/>
        <v>2.8490028490028574E-2</v>
      </c>
      <c r="J31" s="1">
        <f t="shared" si="2"/>
        <v>2222222.2222222285</v>
      </c>
      <c r="K31" s="1">
        <f t="shared" si="3"/>
        <v>1111111.1111111143</v>
      </c>
    </row>
    <row r="32" spans="7:11" x14ac:dyDescent="0.25">
      <c r="G32">
        <v>28</v>
      </c>
      <c r="H32">
        <f t="shared" si="0"/>
        <v>0.7142857142857143</v>
      </c>
      <c r="I32">
        <f t="shared" si="1"/>
        <v>2.6455026455026398E-2</v>
      </c>
      <c r="J32" s="1">
        <f t="shared" si="2"/>
        <v>2063492.063492059</v>
      </c>
      <c r="K32" s="1">
        <f t="shared" si="3"/>
        <v>1031746.0317460295</v>
      </c>
    </row>
    <row r="33" spans="7:11" x14ac:dyDescent="0.25">
      <c r="G33">
        <v>29</v>
      </c>
      <c r="H33">
        <f t="shared" si="0"/>
        <v>0.68965517241379315</v>
      </c>
      <c r="I33">
        <f t="shared" si="1"/>
        <v>2.4630541871921152E-2</v>
      </c>
      <c r="J33" s="1">
        <f t="shared" si="2"/>
        <v>1921182.26600985</v>
      </c>
      <c r="K33" s="1">
        <f t="shared" si="3"/>
        <v>960591.13300492498</v>
      </c>
    </row>
    <row r="34" spans="7:11" x14ac:dyDescent="0.25">
      <c r="G34">
        <v>30</v>
      </c>
      <c r="H34">
        <f t="shared" si="0"/>
        <v>0.66666666666666663</v>
      </c>
      <c r="I34">
        <f t="shared" si="1"/>
        <v>2.298850574712652E-2</v>
      </c>
      <c r="J34" s="1">
        <f t="shared" si="2"/>
        <v>1793103.4482758685</v>
      </c>
      <c r="K34" s="1">
        <f t="shared" si="3"/>
        <v>896551.72413793427</v>
      </c>
    </row>
    <row r="35" spans="7:11" x14ac:dyDescent="0.25">
      <c r="G35">
        <v>31</v>
      </c>
      <c r="H35">
        <f t="shared" si="0"/>
        <v>0.64516129032258063</v>
      </c>
      <c r="I35">
        <f t="shared" si="1"/>
        <v>2.1505376344086002E-2</v>
      </c>
      <c r="J35" s="1">
        <f t="shared" si="2"/>
        <v>1677419.3548387082</v>
      </c>
      <c r="K35" s="1">
        <f t="shared" si="3"/>
        <v>838709.67741935409</v>
      </c>
    </row>
    <row r="36" spans="7:11" x14ac:dyDescent="0.25">
      <c r="G36">
        <v>32</v>
      </c>
      <c r="H36">
        <f t="shared" si="0"/>
        <v>0.625</v>
      </c>
      <c r="I36">
        <f t="shared" si="1"/>
        <v>2.0161290322580627E-2</v>
      </c>
      <c r="J36" s="1">
        <f t="shared" si="2"/>
        <v>1572580.645161289</v>
      </c>
      <c r="K36" s="1">
        <f t="shared" si="3"/>
        <v>786290.32258064451</v>
      </c>
    </row>
    <row r="37" spans="7:11" x14ac:dyDescent="0.25">
      <c r="G37">
        <v>33</v>
      </c>
      <c r="H37">
        <f t="shared" si="0"/>
        <v>0.60606060606060608</v>
      </c>
      <c r="I37">
        <f t="shared" si="1"/>
        <v>1.8939393939393923E-2</v>
      </c>
      <c r="J37" s="1">
        <f t="shared" si="2"/>
        <v>1477272.7272727259</v>
      </c>
      <c r="K37" s="1">
        <f t="shared" si="3"/>
        <v>738636.36363636295</v>
      </c>
    </row>
    <row r="38" spans="7:11" x14ac:dyDescent="0.25">
      <c r="G38">
        <v>34</v>
      </c>
      <c r="H38">
        <f t="shared" si="0"/>
        <v>0.58823529411764708</v>
      </c>
      <c r="I38">
        <f t="shared" si="1"/>
        <v>1.7825311942958999E-2</v>
      </c>
      <c r="J38" s="1">
        <f t="shared" si="2"/>
        <v>1390374.3315508019</v>
      </c>
      <c r="K38" s="1">
        <f t="shared" si="3"/>
        <v>695187.16577540094</v>
      </c>
    </row>
    <row r="39" spans="7:11" x14ac:dyDescent="0.25">
      <c r="G39">
        <v>35</v>
      </c>
      <c r="H39">
        <f t="shared" si="0"/>
        <v>0.5714285714285714</v>
      </c>
      <c r="I39">
        <f t="shared" si="1"/>
        <v>1.6806722689075682E-2</v>
      </c>
      <c r="J39" s="1">
        <f t="shared" si="2"/>
        <v>1310924.3697479032</v>
      </c>
      <c r="K39" s="1">
        <f t="shared" si="3"/>
        <v>655462.1848739516</v>
      </c>
    </row>
    <row r="40" spans="7:11" x14ac:dyDescent="0.25">
      <c r="G40">
        <v>36</v>
      </c>
      <c r="H40">
        <f t="shared" si="0"/>
        <v>0.55555555555555558</v>
      </c>
      <c r="I40">
        <f t="shared" si="1"/>
        <v>1.5873015873015817E-2</v>
      </c>
      <c r="J40" s="1">
        <f t="shared" si="2"/>
        <v>1238095.2380952337</v>
      </c>
      <c r="K40" s="1">
        <f t="shared" si="3"/>
        <v>619047.61904761684</v>
      </c>
    </row>
    <row r="41" spans="7:11" x14ac:dyDescent="0.25">
      <c r="G41">
        <v>37</v>
      </c>
      <c r="H41">
        <f t="shared" si="0"/>
        <v>0.54054054054054057</v>
      </c>
      <c r="I41">
        <f t="shared" si="1"/>
        <v>1.501501501501501E-2</v>
      </c>
      <c r="J41" s="1">
        <f t="shared" si="2"/>
        <v>1171171.1711711707</v>
      </c>
      <c r="K41" s="1">
        <f t="shared" si="3"/>
        <v>585585.58558558533</v>
      </c>
    </row>
    <row r="42" spans="7:11" x14ac:dyDescent="0.25">
      <c r="G42">
        <v>38</v>
      </c>
      <c r="H42">
        <f>20/G42</f>
        <v>0.52631578947368418</v>
      </c>
      <c r="I42">
        <f t="shared" si="1"/>
        <v>1.4224751066856389E-2</v>
      </c>
      <c r="J42" s="1">
        <f t="shared" si="2"/>
        <v>1109530.5832147985</v>
      </c>
      <c r="K42" s="1">
        <f t="shared" si="3"/>
        <v>554765.29160739924</v>
      </c>
    </row>
    <row r="43" spans="7:11" x14ac:dyDescent="0.25">
      <c r="G43">
        <v>39</v>
      </c>
      <c r="H43">
        <f t="shared" si="0"/>
        <v>0.51282051282051277</v>
      </c>
      <c r="I43">
        <f t="shared" si="1"/>
        <v>1.3495276653171406E-2</v>
      </c>
      <c r="J43" s="1">
        <f t="shared" si="2"/>
        <v>1052631.5789473697</v>
      </c>
      <c r="K43" s="1">
        <f t="shared" si="3"/>
        <v>526315.78947368485</v>
      </c>
    </row>
    <row r="44" spans="7:11" x14ac:dyDescent="0.25">
      <c r="G44">
        <v>40</v>
      </c>
      <c r="H44">
        <f t="shared" si="0"/>
        <v>0.5</v>
      </c>
      <c r="I44">
        <f t="shared" si="1"/>
        <v>1.2820512820512775E-2</v>
      </c>
      <c r="J44" s="1">
        <f t="shared" si="2"/>
        <v>999999.99999999639</v>
      </c>
      <c r="K44" s="1">
        <f t="shared" si="3"/>
        <v>499999.9999999982</v>
      </c>
    </row>
    <row r="45" spans="7:11" x14ac:dyDescent="0.25">
      <c r="G45">
        <v>41</v>
      </c>
      <c r="H45">
        <f t="shared" si="0"/>
        <v>0.48780487804878048</v>
      </c>
      <c r="I45">
        <f t="shared" si="1"/>
        <v>1.2195121951219523E-2</v>
      </c>
      <c r="J45" s="1">
        <f t="shared" si="2"/>
        <v>951219.51219512278</v>
      </c>
      <c r="K45" s="1">
        <f t="shared" si="3"/>
        <v>475609.75609756139</v>
      </c>
    </row>
    <row r="46" spans="7:11" x14ac:dyDescent="0.25">
      <c r="G46">
        <v>42</v>
      </c>
      <c r="H46">
        <f t="shared" si="0"/>
        <v>0.47619047619047616</v>
      </c>
      <c r="I46">
        <f t="shared" si="1"/>
        <v>1.1614401858304313E-2</v>
      </c>
      <c r="J46" s="1">
        <f t="shared" si="2"/>
        <v>905923.34494773636</v>
      </c>
      <c r="K46" s="1">
        <f t="shared" si="3"/>
        <v>452961.67247386818</v>
      </c>
    </row>
    <row r="47" spans="7:11" x14ac:dyDescent="0.25">
      <c r="G47">
        <v>43</v>
      </c>
      <c r="H47">
        <f t="shared" si="0"/>
        <v>0.46511627906976744</v>
      </c>
      <c r="I47">
        <f t="shared" si="1"/>
        <v>1.1074197120708729E-2</v>
      </c>
      <c r="J47" s="1">
        <f t="shared" si="2"/>
        <v>863787.37541528081</v>
      </c>
      <c r="K47" s="1">
        <f t="shared" si="3"/>
        <v>431893.68770764041</v>
      </c>
    </row>
    <row r="48" spans="7:11" x14ac:dyDescent="0.25">
      <c r="G48">
        <v>44</v>
      </c>
      <c r="H48">
        <f t="shared" si="0"/>
        <v>0.45454545454545453</v>
      </c>
      <c r="I48">
        <f t="shared" si="1"/>
        <v>1.0570824524312905E-2</v>
      </c>
      <c r="J48" s="1">
        <f t="shared" si="2"/>
        <v>824524.31289640663</v>
      </c>
      <c r="K48" s="1">
        <f t="shared" si="3"/>
        <v>412262.15644820331</v>
      </c>
    </row>
    <row r="49" spans="7:11" x14ac:dyDescent="0.25">
      <c r="G49">
        <v>45</v>
      </c>
      <c r="H49">
        <f t="shared" si="0"/>
        <v>0.44444444444444442</v>
      </c>
      <c r="I49">
        <f t="shared" si="1"/>
        <v>1.0101010101010111E-2</v>
      </c>
      <c r="J49" s="1">
        <f t="shared" si="2"/>
        <v>787878.78787878866</v>
      </c>
      <c r="K49" s="1">
        <f t="shared" si="3"/>
        <v>393939.39393939433</v>
      </c>
    </row>
    <row r="50" spans="7:11" x14ac:dyDescent="0.25">
      <c r="G50">
        <v>46</v>
      </c>
      <c r="H50">
        <f t="shared" si="0"/>
        <v>0.43478260869565216</v>
      </c>
      <c r="I50">
        <f t="shared" si="1"/>
        <v>9.6618357487922579E-3</v>
      </c>
      <c r="J50" s="1">
        <f t="shared" si="2"/>
        <v>753623.18840579607</v>
      </c>
      <c r="K50" s="1">
        <f t="shared" si="3"/>
        <v>376811.59420289804</v>
      </c>
    </row>
    <row r="51" spans="7:11" x14ac:dyDescent="0.25">
      <c r="G51">
        <v>47</v>
      </c>
      <c r="H51">
        <f>20/G51</f>
        <v>0.42553191489361702</v>
      </c>
      <c r="I51">
        <f t="shared" si="1"/>
        <v>9.250693802035137E-3</v>
      </c>
      <c r="J51" s="1">
        <f t="shared" si="2"/>
        <v>721554.11655874073</v>
      </c>
      <c r="K51" s="1">
        <f t="shared" si="3"/>
        <v>360777.05827937037</v>
      </c>
    </row>
    <row r="52" spans="7:11" x14ac:dyDescent="0.25">
      <c r="G52">
        <v>48</v>
      </c>
      <c r="H52">
        <f t="shared" si="0"/>
        <v>0.41666666666666669</v>
      </c>
      <c r="I52">
        <f t="shared" si="1"/>
        <v>8.8652482269503396E-3</v>
      </c>
      <c r="J52" s="1">
        <f t="shared" si="2"/>
        <v>691489.36170212645</v>
      </c>
      <c r="K52" s="1">
        <f t="shared" si="3"/>
        <v>345744.68085106323</v>
      </c>
    </row>
    <row r="53" spans="7:11" x14ac:dyDescent="0.25">
      <c r="G53">
        <v>49</v>
      </c>
      <c r="H53">
        <f t="shared" si="0"/>
        <v>0.40816326530612246</v>
      </c>
      <c r="I53">
        <f t="shared" si="1"/>
        <v>8.5034013605442271E-3</v>
      </c>
      <c r="J53" s="1">
        <f>I53*78000000</f>
        <v>663265.30612244969</v>
      </c>
      <c r="K53" s="1">
        <f t="shared" si="3"/>
        <v>331632.65306122485</v>
      </c>
    </row>
    <row r="54" spans="7:11" x14ac:dyDescent="0.25">
      <c r="G54">
        <v>50</v>
      </c>
      <c r="H54">
        <f t="shared" si="0"/>
        <v>0.4</v>
      </c>
      <c r="I54">
        <f t="shared" si="1"/>
        <v>8.1632653061224358E-3</v>
      </c>
      <c r="J54" s="1">
        <f t="shared" si="2"/>
        <v>636734.69387754996</v>
      </c>
      <c r="K54" s="1">
        <f t="shared" si="3"/>
        <v>318367.34693877498</v>
      </c>
    </row>
    <row r="55" spans="7:11" x14ac:dyDescent="0.25">
      <c r="G55">
        <v>51</v>
      </c>
      <c r="H55">
        <f t="shared" si="0"/>
        <v>0.39215686274509803</v>
      </c>
      <c r="I55">
        <f t="shared" si="1"/>
        <v>7.8431372549019884E-3</v>
      </c>
      <c r="J55" s="1">
        <f t="shared" si="2"/>
        <v>611764.70588235511</v>
      </c>
      <c r="K55" s="1">
        <f t="shared" si="3"/>
        <v>305882.35294117755</v>
      </c>
    </row>
    <row r="56" spans="7:11" x14ac:dyDescent="0.25">
      <c r="G56">
        <v>52</v>
      </c>
      <c r="H56">
        <f t="shared" si="0"/>
        <v>0.38461538461538464</v>
      </c>
      <c r="I56">
        <f t="shared" si="1"/>
        <v>7.541478129713397E-3</v>
      </c>
      <c r="J56" s="1">
        <f t="shared" si="2"/>
        <v>588235.29411764501</v>
      </c>
      <c r="K56" s="1">
        <f t="shared" si="3"/>
        <v>294117.64705882251</v>
      </c>
    </row>
    <row r="57" spans="7:11" x14ac:dyDescent="0.25">
      <c r="G57">
        <v>53</v>
      </c>
      <c r="H57">
        <f t="shared" si="0"/>
        <v>0.37735849056603776</v>
      </c>
      <c r="I57">
        <f t="shared" si="1"/>
        <v>7.2568940493468737E-3</v>
      </c>
      <c r="J57" s="1">
        <f t="shared" si="2"/>
        <v>566037.73584905616</v>
      </c>
      <c r="K57" s="1">
        <f t="shared" si="3"/>
        <v>283018.86792452808</v>
      </c>
    </row>
    <row r="58" spans="7:11" x14ac:dyDescent="0.25">
      <c r="G58">
        <v>54</v>
      </c>
      <c r="H58">
        <f t="shared" si="0"/>
        <v>0.37037037037037035</v>
      </c>
      <c r="I58">
        <f t="shared" si="1"/>
        <v>6.9881201956674133E-3</v>
      </c>
      <c r="J58" s="1">
        <f t="shared" si="2"/>
        <v>545073.37526205822</v>
      </c>
      <c r="K58" s="1">
        <f t="shared" si="3"/>
        <v>272536.68763102911</v>
      </c>
    </row>
    <row r="59" spans="7:11" x14ac:dyDescent="0.25">
      <c r="G59">
        <v>55</v>
      </c>
      <c r="H59">
        <f t="shared" si="0"/>
        <v>0.36363636363636365</v>
      </c>
      <c r="I59">
        <f t="shared" si="1"/>
        <v>6.7340067340067034E-3</v>
      </c>
      <c r="J59" s="1">
        <f t="shared" si="2"/>
        <v>525252.5252525229</v>
      </c>
      <c r="K59" s="1">
        <f t="shared" si="3"/>
        <v>262626.26262626145</v>
      </c>
    </row>
    <row r="60" spans="7:11" x14ac:dyDescent="0.25">
      <c r="G60">
        <v>56</v>
      </c>
      <c r="H60">
        <f t="shared" si="0"/>
        <v>0.35714285714285715</v>
      </c>
      <c r="I60">
        <f t="shared" si="1"/>
        <v>6.4935064935064957E-3</v>
      </c>
      <c r="J60" s="1">
        <f t="shared" si="2"/>
        <v>506493.50649350666</v>
      </c>
      <c r="K60" s="1">
        <f t="shared" si="3"/>
        <v>253246.75324675333</v>
      </c>
    </row>
    <row r="61" spans="7:11" x14ac:dyDescent="0.25">
      <c r="G61">
        <v>57</v>
      </c>
      <c r="H61">
        <f t="shared" si="0"/>
        <v>0.35087719298245612</v>
      </c>
      <c r="I61">
        <f t="shared" si="1"/>
        <v>6.2656641604010299E-3</v>
      </c>
      <c r="J61" s="1">
        <f t="shared" si="2"/>
        <v>488721.80451128032</v>
      </c>
      <c r="K61" s="1">
        <f t="shared" si="3"/>
        <v>244360.90225564016</v>
      </c>
    </row>
    <row r="62" spans="7:11" x14ac:dyDescent="0.25">
      <c r="G62">
        <v>58</v>
      </c>
      <c r="H62">
        <f t="shared" si="0"/>
        <v>0.34482758620689657</v>
      </c>
      <c r="I62">
        <f t="shared" si="1"/>
        <v>6.0496067755595462E-3</v>
      </c>
      <c r="J62" s="1">
        <f t="shared" si="2"/>
        <v>471869.3284936446</v>
      </c>
      <c r="K62" s="1">
        <f t="shared" si="3"/>
        <v>235934.6642468223</v>
      </c>
    </row>
    <row r="63" spans="7:11" x14ac:dyDescent="0.25">
      <c r="G63">
        <v>59</v>
      </c>
      <c r="H63">
        <f t="shared" si="0"/>
        <v>0.33898305084745761</v>
      </c>
      <c r="I63">
        <f t="shared" si="1"/>
        <v>5.8445353594389626E-3</v>
      </c>
      <c r="J63" s="1">
        <f t="shared" si="2"/>
        <v>455873.75803623907</v>
      </c>
      <c r="K63" s="1">
        <f t="shared" si="3"/>
        <v>227936.87901811954</v>
      </c>
    </row>
    <row r="64" spans="7:11" x14ac:dyDescent="0.25">
      <c r="G64">
        <v>60</v>
      </c>
      <c r="H64">
        <f t="shared" si="0"/>
        <v>0.33333333333333331</v>
      </c>
      <c r="I64">
        <f t="shared" si="1"/>
        <v>5.6497175141242972E-3</v>
      </c>
      <c r="J64" s="1">
        <f t="shared" si="2"/>
        <v>440677.9661016952</v>
      </c>
      <c r="K64" s="1">
        <f t="shared" si="3"/>
        <v>220338.9830508476</v>
      </c>
    </row>
    <row r="65" spans="7:11" x14ac:dyDescent="0.25">
      <c r="G65">
        <v>61</v>
      </c>
      <c r="H65">
        <f t="shared" si="0"/>
        <v>0.32786885245901637</v>
      </c>
      <c r="I65">
        <f t="shared" si="1"/>
        <v>5.464480874316946E-3</v>
      </c>
      <c r="J65" s="1">
        <f>I65*78000000</f>
        <v>426229.50819672178</v>
      </c>
      <c r="K65" s="1">
        <f t="shared" si="3"/>
        <v>213114.75409836089</v>
      </c>
    </row>
    <row r="66" spans="7:11" x14ac:dyDescent="0.25">
      <c r="G66">
        <v>62</v>
      </c>
      <c r="H66">
        <f t="shared" si="0"/>
        <v>0.32258064516129031</v>
      </c>
      <c r="I66">
        <f t="shared" si="1"/>
        <v>5.2882072977260552E-3</v>
      </c>
      <c r="J66" s="1">
        <f t="shared" si="2"/>
        <v>412480.16922263231</v>
      </c>
      <c r="K66" s="1">
        <f t="shared" si="3"/>
        <v>206240.08461131615</v>
      </c>
    </row>
    <row r="67" spans="7:11" x14ac:dyDescent="0.25">
      <c r="G67">
        <v>63</v>
      </c>
      <c r="H67">
        <f t="shared" si="0"/>
        <v>0.31746031746031744</v>
      </c>
      <c r="I67">
        <f t="shared" si="1"/>
        <v>5.1203277009728709E-3</v>
      </c>
      <c r="J67" s="1">
        <f t="shared" si="2"/>
        <v>399385.56067588396</v>
      </c>
      <c r="K67" s="1">
        <f t="shared" si="3"/>
        <v>199692.78033794198</v>
      </c>
    </row>
    <row r="68" spans="7:11" x14ac:dyDescent="0.25">
      <c r="G68">
        <v>64</v>
      </c>
      <c r="H68">
        <f t="shared" si="0"/>
        <v>0.3125</v>
      </c>
      <c r="I68">
        <f t="shared" si="1"/>
        <v>4.9603174603174427E-3</v>
      </c>
      <c r="J68" s="1">
        <f t="shared" si="2"/>
        <v>386904.76190476055</v>
      </c>
      <c r="K68" s="1">
        <f t="shared" si="3"/>
        <v>193452.38095238028</v>
      </c>
    </row>
    <row r="69" spans="7:11" x14ac:dyDescent="0.25">
      <c r="G69">
        <v>65</v>
      </c>
      <c r="H69">
        <f t="shared" si="0"/>
        <v>0.30769230769230771</v>
      </c>
      <c r="I69">
        <f t="shared" si="1"/>
        <v>4.8076923076922906E-3</v>
      </c>
      <c r="J69" s="1">
        <f t="shared" si="2"/>
        <v>374999.99999999866</v>
      </c>
      <c r="K69" s="1">
        <f t="shared" si="3"/>
        <v>187499.99999999933</v>
      </c>
    </row>
    <row r="70" spans="7:11" x14ac:dyDescent="0.25">
      <c r="G70">
        <v>66</v>
      </c>
      <c r="H70">
        <f t="shared" si="0"/>
        <v>0.30303030303030304</v>
      </c>
      <c r="I70">
        <f t="shared" si="1"/>
        <v>4.6620046620046707E-3</v>
      </c>
      <c r="J70" s="1">
        <f t="shared" si="2"/>
        <v>363636.36363636429</v>
      </c>
      <c r="K70" s="1">
        <f t="shared" si="3"/>
        <v>181818.18181818214</v>
      </c>
    </row>
    <row r="71" spans="7:11" x14ac:dyDescent="0.25">
      <c r="G71">
        <v>67</v>
      </c>
      <c r="H71">
        <f t="shared" si="0"/>
        <v>0.29850746268656714</v>
      </c>
      <c r="I71">
        <f t="shared" si="1"/>
        <v>4.522840343735901E-3</v>
      </c>
      <c r="J71" s="1">
        <f t="shared" si="2"/>
        <v>352781.54681140027</v>
      </c>
      <c r="K71" s="1">
        <f t="shared" si="3"/>
        <v>176390.77340570014</v>
      </c>
    </row>
    <row r="72" spans="7:11" x14ac:dyDescent="0.25">
      <c r="G72">
        <v>68</v>
      </c>
      <c r="H72">
        <f t="shared" si="0"/>
        <v>0.29411764705882354</v>
      </c>
      <c r="I72">
        <f t="shared" si="1"/>
        <v>4.3898156277435985E-3</v>
      </c>
      <c r="J72" s="1">
        <f t="shared" si="2"/>
        <v>342405.61896400066</v>
      </c>
      <c r="K72" s="1">
        <f t="shared" si="3"/>
        <v>171202.80948200033</v>
      </c>
    </row>
    <row r="73" spans="7:11" x14ac:dyDescent="0.25">
      <c r="G73">
        <v>69</v>
      </c>
      <c r="H73">
        <f t="shared" si="0"/>
        <v>0.28985507246376813</v>
      </c>
      <c r="I73">
        <f t="shared" si="1"/>
        <v>4.2625745950554128E-3</v>
      </c>
      <c r="J73" s="1">
        <f t="shared" si="2"/>
        <v>332480.81841432222</v>
      </c>
      <c r="K73" s="1">
        <f t="shared" si="3"/>
        <v>166240.40920716111</v>
      </c>
    </row>
    <row r="74" spans="7:11" x14ac:dyDescent="0.25">
      <c r="G74">
        <v>70</v>
      </c>
      <c r="H74">
        <f t="shared" si="0"/>
        <v>0.2857142857142857</v>
      </c>
      <c r="I74">
        <f t="shared" si="1"/>
        <v>4.140786749482428E-3</v>
      </c>
      <c r="J74" s="1">
        <f t="shared" si="2"/>
        <v>322981.36645962938</v>
      </c>
      <c r="K74" s="1">
        <f t="shared" si="3"/>
        <v>161490.68322981469</v>
      </c>
    </row>
    <row r="75" spans="7:11" x14ac:dyDescent="0.25">
      <c r="G75">
        <v>71</v>
      </c>
      <c r="H75">
        <f t="shared" si="0"/>
        <v>0.28169014084507044</v>
      </c>
      <c r="I75">
        <f t="shared" si="1"/>
        <v>4.0241448692152626E-3</v>
      </c>
      <c r="J75" s="1">
        <f t="shared" si="2"/>
        <v>313883.29979879048</v>
      </c>
      <c r="K75" s="1">
        <f t="shared" si="3"/>
        <v>156941.64989939524</v>
      </c>
    </row>
    <row r="76" spans="7:11" x14ac:dyDescent="0.25">
      <c r="G76">
        <v>72</v>
      </c>
      <c r="H76">
        <f t="shared" si="0"/>
        <v>0.27777777777777779</v>
      </c>
      <c r="I76">
        <f t="shared" si="1"/>
        <v>3.9123630672926457E-3</v>
      </c>
      <c r="J76" s="1">
        <f t="shared" si="2"/>
        <v>305164.31924882636</v>
      </c>
      <c r="K76" s="1">
        <f t="shared" si="3"/>
        <v>152582.15962441318</v>
      </c>
    </row>
    <row r="77" spans="7:11" x14ac:dyDescent="0.25">
      <c r="G77">
        <v>73</v>
      </c>
      <c r="H77">
        <f t="shared" si="0"/>
        <v>0.27397260273972601</v>
      </c>
      <c r="I77">
        <f t="shared" si="1"/>
        <v>3.8051750380517779E-3</v>
      </c>
      <c r="J77" s="1">
        <f>I77*78000000</f>
        <v>296803.65296803869</v>
      </c>
      <c r="K77" s="1">
        <f t="shared" si="3"/>
        <v>148401.82648401934</v>
      </c>
    </row>
    <row r="78" spans="7:11" x14ac:dyDescent="0.25">
      <c r="G78">
        <v>74</v>
      </c>
      <c r="H78">
        <f t="shared" si="0"/>
        <v>0.27027027027027029</v>
      </c>
      <c r="I78">
        <f t="shared" si="1"/>
        <v>3.7023324694557269E-3</v>
      </c>
      <c r="J78" s="1">
        <f t="shared" si="2"/>
        <v>288781.9326175467</v>
      </c>
      <c r="K78" s="1">
        <f t="shared" si="3"/>
        <v>144390.96630877335</v>
      </c>
    </row>
    <row r="79" spans="7:11" x14ac:dyDescent="0.25">
      <c r="G79">
        <v>75</v>
      </c>
      <c r="H79">
        <f t="shared" si="0"/>
        <v>0.26666666666666666</v>
      </c>
      <c r="I79">
        <f t="shared" si="1"/>
        <v>3.6036036036036223E-3</v>
      </c>
      <c r="J79" s="1">
        <f t="shared" si="2"/>
        <v>281081.08108108252</v>
      </c>
      <c r="K79" s="1">
        <f t="shared" si="3"/>
        <v>140540.54054054126</v>
      </c>
    </row>
    <row r="80" spans="7:11" x14ac:dyDescent="0.25">
      <c r="G80">
        <v>76</v>
      </c>
      <c r="H80">
        <f t="shared" si="0"/>
        <v>0.26315789473684209</v>
      </c>
      <c r="I80">
        <f t="shared" si="1"/>
        <v>3.5087719298245723E-3</v>
      </c>
      <c r="J80" s="1">
        <f t="shared" si="2"/>
        <v>273684.21052631666</v>
      </c>
      <c r="K80" s="1">
        <f t="shared" si="3"/>
        <v>136842.10526315833</v>
      </c>
    </row>
    <row r="81" spans="7:11" x14ac:dyDescent="0.25">
      <c r="G81">
        <v>77</v>
      </c>
      <c r="H81">
        <f t="shared" si="0"/>
        <v>0.25974025974025972</v>
      </c>
      <c r="I81">
        <f t="shared" si="1"/>
        <v>3.4176349965823749E-3</v>
      </c>
      <c r="J81" s="1">
        <f t="shared" si="2"/>
        <v>266575.52973342524</v>
      </c>
      <c r="K81" s="1">
        <f t="shared" si="3"/>
        <v>133287.76486671262</v>
      </c>
    </row>
    <row r="82" spans="7:11" x14ac:dyDescent="0.25">
      <c r="G82">
        <v>78</v>
      </c>
      <c r="H82">
        <f t="shared" si="0"/>
        <v>0.25641025641025639</v>
      </c>
      <c r="I82">
        <f t="shared" si="1"/>
        <v>3.3300033300033283E-3</v>
      </c>
      <c r="J82" s="1">
        <f t="shared" si="2"/>
        <v>259740.25974025961</v>
      </c>
      <c r="K82" s="1">
        <f t="shared" si="3"/>
        <v>129870.12987012981</v>
      </c>
    </row>
    <row r="83" spans="7:11" x14ac:dyDescent="0.25">
      <c r="G83">
        <v>79</v>
      </c>
      <c r="H83">
        <f t="shared" si="0"/>
        <v>0.25316455696202533</v>
      </c>
      <c r="I83">
        <f t="shared" si="1"/>
        <v>3.2456994482310542E-3</v>
      </c>
      <c r="J83" s="1">
        <f t="shared" si="2"/>
        <v>253164.55696202224</v>
      </c>
      <c r="K83" s="1">
        <f t="shared" si="3"/>
        <v>126582.27848101112</v>
      </c>
    </row>
    <row r="84" spans="7:11" x14ac:dyDescent="0.25">
      <c r="G84">
        <v>80</v>
      </c>
      <c r="H84">
        <f t="shared" si="0"/>
        <v>0.25</v>
      </c>
      <c r="I84">
        <f t="shared" si="1"/>
        <v>3.1645569620253333E-3</v>
      </c>
      <c r="J84" s="1">
        <f t="shared" si="2"/>
        <v>246835.44303797599</v>
      </c>
      <c r="K84" s="1">
        <f t="shared" si="3"/>
        <v>123417.72151898799</v>
      </c>
    </row>
    <row r="85" spans="7:11" x14ac:dyDescent="0.25">
      <c r="G85">
        <v>81</v>
      </c>
      <c r="H85">
        <f t="shared" si="0"/>
        <v>0.24691358024691357</v>
      </c>
      <c r="I85">
        <f t="shared" si="1"/>
        <v>3.0864197530864335E-3</v>
      </c>
      <c r="J85" s="1">
        <f t="shared" si="2"/>
        <v>240740.74074074181</v>
      </c>
      <c r="K85" s="1">
        <f t="shared" si="3"/>
        <v>120370.3703703709</v>
      </c>
    </row>
    <row r="86" spans="7:11" x14ac:dyDescent="0.25">
      <c r="G86">
        <v>82</v>
      </c>
      <c r="H86">
        <f t="shared" si="0"/>
        <v>0.24390243902439024</v>
      </c>
      <c r="I86">
        <f t="shared" si="1"/>
        <v>3.0111412225233281E-3</v>
      </c>
      <c r="J86" s="1">
        <f t="shared" si="2"/>
        <v>234869.01535681958</v>
      </c>
      <c r="K86" s="1">
        <f t="shared" si="3"/>
        <v>117434.50767840979</v>
      </c>
    </row>
    <row r="87" spans="7:11" x14ac:dyDescent="0.25">
      <c r="G87">
        <v>83</v>
      </c>
      <c r="H87">
        <f t="shared" si="0"/>
        <v>0.24096385542168675</v>
      </c>
      <c r="I87">
        <f t="shared" si="1"/>
        <v>2.9385836027034928E-3</v>
      </c>
      <c r="J87" s="1">
        <f t="shared" si="2"/>
        <v>229209.52101087244</v>
      </c>
      <c r="K87" s="1">
        <f t="shared" si="3"/>
        <v>114604.76050543622</v>
      </c>
    </row>
    <row r="88" spans="7:11" x14ac:dyDescent="0.25">
      <c r="G88">
        <v>84</v>
      </c>
      <c r="H88">
        <f t="shared" si="0"/>
        <v>0.23809523809523808</v>
      </c>
      <c r="I88">
        <f t="shared" si="1"/>
        <v>2.8686173264486636E-3</v>
      </c>
      <c r="J88" s="1">
        <f t="shared" si="2"/>
        <v>223752.15146299577</v>
      </c>
      <c r="K88" s="1">
        <f t="shared" si="3"/>
        <v>111876.07573149788</v>
      </c>
    </row>
    <row r="89" spans="7:11" x14ac:dyDescent="0.25">
      <c r="G89">
        <v>85</v>
      </c>
      <c r="H89">
        <f t="shared" si="0"/>
        <v>0.23529411764705882</v>
      </c>
      <c r="I89">
        <f t="shared" si="1"/>
        <v>2.8011204481792618E-3</v>
      </c>
      <c r="J89" s="1">
        <f t="shared" si="2"/>
        <v>218487.39495798241</v>
      </c>
      <c r="K89" s="1">
        <f t="shared" si="3"/>
        <v>109243.69747899121</v>
      </c>
    </row>
    <row r="90" spans="7:11" x14ac:dyDescent="0.25">
      <c r="G90">
        <v>86</v>
      </c>
      <c r="H90">
        <f t="shared" ref="H90:H104" si="4">20/G90</f>
        <v>0.23255813953488372</v>
      </c>
      <c r="I90">
        <f t="shared" ref="I90:I104" si="5">H89-H90</f>
        <v>2.7359781121751026E-3</v>
      </c>
      <c r="J90" s="1">
        <f t="shared" ref="J90:J104" si="6">I90*78000000</f>
        <v>213406.29274965799</v>
      </c>
      <c r="K90" s="1">
        <f t="shared" ref="K90:K104" si="7">J90/2</f>
        <v>106703.146374829</v>
      </c>
    </row>
    <row r="91" spans="7:11" x14ac:dyDescent="0.25">
      <c r="G91">
        <v>87</v>
      </c>
      <c r="H91">
        <f t="shared" si="4"/>
        <v>0.22988505747126436</v>
      </c>
      <c r="I91">
        <f t="shared" si="5"/>
        <v>2.6730820636193531E-3</v>
      </c>
      <c r="J91" s="1">
        <f t="shared" si="6"/>
        <v>208500.40096230953</v>
      </c>
      <c r="K91" s="1">
        <f t="shared" si="7"/>
        <v>104250.20048115477</v>
      </c>
    </row>
    <row r="92" spans="7:11" x14ac:dyDescent="0.25">
      <c r="G92">
        <v>88</v>
      </c>
      <c r="H92">
        <f t="shared" si="4"/>
        <v>0.22727272727272727</v>
      </c>
      <c r="I92">
        <f t="shared" si="5"/>
        <v>2.6123301985370995E-3</v>
      </c>
      <c r="J92" s="1">
        <f t="shared" si="6"/>
        <v>203761.75548589375</v>
      </c>
      <c r="K92" s="1">
        <f t="shared" si="7"/>
        <v>101880.87774294688</v>
      </c>
    </row>
    <row r="93" spans="7:11" x14ac:dyDescent="0.25">
      <c r="G93">
        <v>89</v>
      </c>
      <c r="H93">
        <f t="shared" si="4"/>
        <v>0.2247191011235955</v>
      </c>
      <c r="I93">
        <f t="shared" si="5"/>
        <v>2.5536261491317658E-3</v>
      </c>
      <c r="J93" s="1">
        <f t="shared" si="6"/>
        <v>199182.83963227773</v>
      </c>
      <c r="K93" s="1">
        <f t="shared" si="7"/>
        <v>99591.419816138863</v>
      </c>
    </row>
    <row r="94" spans="7:11" x14ac:dyDescent="0.25">
      <c r="G94">
        <v>90</v>
      </c>
      <c r="H94">
        <f t="shared" si="4"/>
        <v>0.22222222222222221</v>
      </c>
      <c r="I94">
        <f t="shared" si="5"/>
        <v>2.4968789013732895E-3</v>
      </c>
      <c r="J94" s="1">
        <f t="shared" si="6"/>
        <v>194756.55430711657</v>
      </c>
      <c r="K94" s="1">
        <f t="shared" si="7"/>
        <v>97378.277153558287</v>
      </c>
    </row>
    <row r="95" spans="7:11" x14ac:dyDescent="0.25">
      <c r="G95">
        <v>91</v>
      </c>
      <c r="H95">
        <f t="shared" si="4"/>
        <v>0.21978021978021978</v>
      </c>
      <c r="I95">
        <f t="shared" si="5"/>
        <v>2.4420024420024333E-3</v>
      </c>
      <c r="J95" s="1">
        <f t="shared" si="6"/>
        <v>190476.1904761898</v>
      </c>
      <c r="K95" s="1">
        <f t="shared" si="7"/>
        <v>95238.095238094902</v>
      </c>
    </row>
    <row r="96" spans="7:11" x14ac:dyDescent="0.25">
      <c r="G96">
        <v>92</v>
      </c>
      <c r="H96">
        <f t="shared" si="4"/>
        <v>0.21739130434782608</v>
      </c>
      <c r="I96">
        <f t="shared" si="5"/>
        <v>2.3889154323936956E-3</v>
      </c>
      <c r="J96" s="1">
        <f t="shared" si="6"/>
        <v>186335.40372670826</v>
      </c>
      <c r="K96" s="1">
        <f t="shared" si="7"/>
        <v>93167.70186335413</v>
      </c>
    </row>
    <row r="97" spans="7:11" x14ac:dyDescent="0.25">
      <c r="G97">
        <v>93</v>
      </c>
      <c r="H97">
        <f t="shared" si="4"/>
        <v>0.21505376344086022</v>
      </c>
      <c r="I97">
        <f t="shared" si="5"/>
        <v>2.3375409069658626E-3</v>
      </c>
      <c r="J97" s="1">
        <f t="shared" si="6"/>
        <v>182328.19074333727</v>
      </c>
      <c r="K97" s="1">
        <f t="shared" si="7"/>
        <v>91164.095371668634</v>
      </c>
    </row>
    <row r="98" spans="7:11" x14ac:dyDescent="0.25">
      <c r="G98">
        <v>94</v>
      </c>
      <c r="H98">
        <f t="shared" si="4"/>
        <v>0.21276595744680851</v>
      </c>
      <c r="I98">
        <f t="shared" si="5"/>
        <v>2.2878059940517059E-3</v>
      </c>
      <c r="J98" s="1">
        <f t="shared" si="6"/>
        <v>178448.86753603307</v>
      </c>
      <c r="K98" s="1">
        <f t="shared" si="7"/>
        <v>89224.433768016534</v>
      </c>
    </row>
    <row r="99" spans="7:11" x14ac:dyDescent="0.25">
      <c r="G99">
        <v>95</v>
      </c>
      <c r="H99">
        <f t="shared" si="4"/>
        <v>0.21052631578947367</v>
      </c>
      <c r="I99">
        <f t="shared" si="5"/>
        <v>2.2396416573348399E-3</v>
      </c>
      <c r="J99" s="1">
        <f t="shared" si="6"/>
        <v>174692.04927211753</v>
      </c>
      <c r="K99" s="1">
        <f t="shared" si="7"/>
        <v>87346.024636058763</v>
      </c>
    </row>
    <row r="100" spans="7:11" x14ac:dyDescent="0.25">
      <c r="G100">
        <v>96</v>
      </c>
      <c r="H100">
        <f t="shared" si="4"/>
        <v>0.20833333333333334</v>
      </c>
      <c r="I100">
        <f t="shared" si="5"/>
        <v>2.1929824561403299E-3</v>
      </c>
      <c r="J100" s="1">
        <f t="shared" si="6"/>
        <v>171052.63157894573</v>
      </c>
      <c r="K100" s="1">
        <f t="shared" si="7"/>
        <v>85526.315789472865</v>
      </c>
    </row>
    <row r="101" spans="7:11" x14ac:dyDescent="0.25">
      <c r="G101">
        <v>97</v>
      </c>
      <c r="H101">
        <f t="shared" si="4"/>
        <v>0.20618556701030927</v>
      </c>
      <c r="I101">
        <f t="shared" si="5"/>
        <v>2.1477663230240751E-3</v>
      </c>
      <c r="J101" s="1">
        <f t="shared" si="6"/>
        <v>167525.77319587785</v>
      </c>
      <c r="K101" s="1">
        <f t="shared" si="7"/>
        <v>83762.886597938923</v>
      </c>
    </row>
    <row r="102" spans="7:11" x14ac:dyDescent="0.25">
      <c r="G102">
        <v>98</v>
      </c>
      <c r="H102">
        <f t="shared" si="4"/>
        <v>0.20408163265306123</v>
      </c>
      <c r="I102">
        <f t="shared" si="5"/>
        <v>2.1039343572480385E-3</v>
      </c>
      <c r="J102" s="1">
        <f t="shared" si="6"/>
        <v>164106.879865347</v>
      </c>
      <c r="K102" s="1">
        <f t="shared" si="7"/>
        <v>82053.4399326735</v>
      </c>
    </row>
    <row r="103" spans="7:11" x14ac:dyDescent="0.25">
      <c r="G103">
        <v>99</v>
      </c>
      <c r="H103">
        <f t="shared" si="4"/>
        <v>0.20202020202020202</v>
      </c>
      <c r="I103">
        <f t="shared" si="5"/>
        <v>2.0614306328592125E-3</v>
      </c>
      <c r="J103" s="1">
        <f t="shared" si="6"/>
        <v>160791.58936301857</v>
      </c>
      <c r="K103" s="1">
        <f t="shared" si="7"/>
        <v>80395.794681509287</v>
      </c>
    </row>
    <row r="104" spans="7:11" x14ac:dyDescent="0.25">
      <c r="G104">
        <v>100</v>
      </c>
      <c r="H104">
        <f t="shared" si="4"/>
        <v>0.2</v>
      </c>
      <c r="I104">
        <f t="shared" si="5"/>
        <v>2.0202020202020055E-3</v>
      </c>
      <c r="J104" s="1">
        <f t="shared" si="6"/>
        <v>157575.75757575643</v>
      </c>
      <c r="K104" s="1">
        <f t="shared" si="7"/>
        <v>78787.878787878217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2B1A-FF4A-4193-917A-D126E210E1C4}">
  <dimension ref="G5:S111"/>
  <sheetViews>
    <sheetView topLeftCell="A19" workbookViewId="0">
      <selection activeCell="U2" sqref="U2"/>
    </sheetView>
  </sheetViews>
  <sheetFormatPr defaultRowHeight="15" x14ac:dyDescent="0.25"/>
  <cols>
    <col min="10" max="10" width="22.28515625" customWidth="1"/>
    <col min="11" max="11" width="24.42578125" customWidth="1"/>
    <col min="15" max="15" width="7.5703125" customWidth="1"/>
    <col min="16" max="16" width="17" customWidth="1"/>
    <col min="17" max="17" width="13.42578125" customWidth="1"/>
    <col min="18" max="18" width="15.42578125" customWidth="1"/>
    <col min="19" max="19" width="15.7109375" customWidth="1"/>
  </cols>
  <sheetData>
    <row r="5" spans="7:19" x14ac:dyDescent="0.25">
      <c r="I5" t="s">
        <v>3</v>
      </c>
    </row>
    <row r="6" spans="7:19" ht="60" x14ac:dyDescent="0.25">
      <c r="G6" t="s">
        <v>6</v>
      </c>
      <c r="H6" t="s">
        <v>1</v>
      </c>
      <c r="I6" t="s">
        <v>2</v>
      </c>
      <c r="J6" s="2" t="s">
        <v>7</v>
      </c>
      <c r="K6" s="2" t="s">
        <v>5</v>
      </c>
      <c r="P6" t="s">
        <v>8</v>
      </c>
      <c r="Q6" t="s">
        <v>9</v>
      </c>
      <c r="R6" s="2" t="s">
        <v>7</v>
      </c>
      <c r="S6" t="s">
        <v>10</v>
      </c>
    </row>
    <row r="7" spans="7:19" x14ac:dyDescent="0.25">
      <c r="G7">
        <v>1</v>
      </c>
      <c r="H7">
        <f>20/(G7+20)</f>
        <v>0.95238095238095233</v>
      </c>
      <c r="I7">
        <f>1-H7</f>
        <v>4.7619047619047672E-2</v>
      </c>
      <c r="J7" s="1">
        <f t="shared" ref="J7:J26" si="0">I7*78000000</f>
        <v>3714285.7142857183</v>
      </c>
      <c r="K7" s="1">
        <f t="shared" ref="K7:K26" si="1">J7/2</f>
        <v>1857142.8571428591</v>
      </c>
      <c r="P7" s="1">
        <f>G7*2000000</f>
        <v>2000000</v>
      </c>
      <c r="Q7" s="1">
        <f>G7*100000</f>
        <v>100000</v>
      </c>
      <c r="R7" s="1">
        <v>3714285.7142857183</v>
      </c>
      <c r="S7" s="1">
        <f>SUM($R$7:R7)</f>
        <v>3714285.7142857183</v>
      </c>
    </row>
    <row r="8" spans="7:19" x14ac:dyDescent="0.25">
      <c r="G8">
        <v>2</v>
      </c>
      <c r="H8">
        <f t="shared" ref="H8:H71" si="2">20/(G8+20)</f>
        <v>0.90909090909090906</v>
      </c>
      <c r="I8">
        <f t="shared" ref="I8:I26" si="3">H7-H8</f>
        <v>4.3290043290043267E-2</v>
      </c>
      <c r="J8" s="1">
        <f t="shared" si="0"/>
        <v>3376623.3766233749</v>
      </c>
      <c r="K8" s="1">
        <f t="shared" si="1"/>
        <v>1688311.6883116874</v>
      </c>
      <c r="P8" s="1">
        <f t="shared" ref="P8:P71" si="4">G8*2000000</f>
        <v>4000000</v>
      </c>
      <c r="Q8" s="1">
        <f t="shared" ref="Q8:Q71" si="5">G8*100000</f>
        <v>200000</v>
      </c>
      <c r="R8" s="1">
        <v>3376623.3766233749</v>
      </c>
      <c r="S8" s="1">
        <f>SUM($R$7:R8)</f>
        <v>7090909.0909090936</v>
      </c>
    </row>
    <row r="9" spans="7:19" x14ac:dyDescent="0.25">
      <c r="G9">
        <v>3</v>
      </c>
      <c r="H9">
        <f t="shared" si="2"/>
        <v>0.86956521739130432</v>
      </c>
      <c r="I9">
        <f t="shared" si="3"/>
        <v>3.9525691699604737E-2</v>
      </c>
      <c r="J9" s="1">
        <f t="shared" si="0"/>
        <v>3083003.9525691695</v>
      </c>
      <c r="K9" s="1">
        <f t="shared" si="1"/>
        <v>1541501.9762845847</v>
      </c>
      <c r="P9" s="1">
        <f t="shared" si="4"/>
        <v>6000000</v>
      </c>
      <c r="Q9" s="1">
        <f t="shared" si="5"/>
        <v>300000</v>
      </c>
      <c r="R9" s="1">
        <v>3083003.9525691695</v>
      </c>
      <c r="S9" s="1">
        <f>SUM($R$7:R9)</f>
        <v>10173913.043478264</v>
      </c>
    </row>
    <row r="10" spans="7:19" x14ac:dyDescent="0.25">
      <c r="G10">
        <v>4</v>
      </c>
      <c r="H10">
        <f t="shared" si="2"/>
        <v>0.83333333333333337</v>
      </c>
      <c r="I10">
        <f t="shared" si="3"/>
        <v>3.6231884057970953E-2</v>
      </c>
      <c r="J10" s="1">
        <f t="shared" si="0"/>
        <v>2826086.9565217341</v>
      </c>
      <c r="K10" s="1">
        <f t="shared" si="1"/>
        <v>1413043.4782608671</v>
      </c>
      <c r="P10" s="1">
        <f t="shared" si="4"/>
        <v>8000000</v>
      </c>
      <c r="Q10" s="1">
        <f t="shared" si="5"/>
        <v>400000</v>
      </c>
      <c r="R10" s="1">
        <v>2826086.9565217341</v>
      </c>
      <c r="S10" s="1">
        <f>SUM($R$7:R10)</f>
        <v>12999999.999999998</v>
      </c>
    </row>
    <row r="11" spans="7:19" x14ac:dyDescent="0.25">
      <c r="G11">
        <v>5</v>
      </c>
      <c r="H11">
        <f t="shared" si="2"/>
        <v>0.8</v>
      </c>
      <c r="I11">
        <f t="shared" si="3"/>
        <v>3.3333333333333326E-2</v>
      </c>
      <c r="J11" s="1">
        <f t="shared" si="0"/>
        <v>2599999.9999999995</v>
      </c>
      <c r="K11" s="1">
        <f t="shared" si="1"/>
        <v>1299999.9999999998</v>
      </c>
      <c r="P11" s="1">
        <f t="shared" si="4"/>
        <v>10000000</v>
      </c>
      <c r="Q11" s="1">
        <f t="shared" si="5"/>
        <v>500000</v>
      </c>
      <c r="R11" s="1">
        <v>2599999.9999999995</v>
      </c>
      <c r="S11" s="1">
        <f>SUM($R$7:R11)</f>
        <v>15599999.999999998</v>
      </c>
    </row>
    <row r="12" spans="7:19" x14ac:dyDescent="0.25">
      <c r="G12">
        <v>6</v>
      </c>
      <c r="H12">
        <f t="shared" si="2"/>
        <v>0.76923076923076927</v>
      </c>
      <c r="I12">
        <f t="shared" si="3"/>
        <v>3.0769230769230771E-2</v>
      </c>
      <c r="J12" s="1">
        <f t="shared" si="0"/>
        <v>2400000</v>
      </c>
      <c r="K12" s="1">
        <f t="shared" si="1"/>
        <v>1200000</v>
      </c>
      <c r="P12" s="1">
        <f t="shared" si="4"/>
        <v>12000000</v>
      </c>
      <c r="Q12" s="1">
        <f t="shared" si="5"/>
        <v>600000</v>
      </c>
      <c r="R12" s="1">
        <v>2400000</v>
      </c>
      <c r="S12" s="1">
        <f>SUM($R$7:R12)</f>
        <v>18000000</v>
      </c>
    </row>
    <row r="13" spans="7:19" x14ac:dyDescent="0.25">
      <c r="G13">
        <v>7</v>
      </c>
      <c r="H13">
        <f t="shared" si="2"/>
        <v>0.7407407407407407</v>
      </c>
      <c r="I13">
        <f t="shared" si="3"/>
        <v>2.8490028490028574E-2</v>
      </c>
      <c r="J13" s="1">
        <f t="shared" si="0"/>
        <v>2222222.2222222285</v>
      </c>
      <c r="K13" s="1">
        <f t="shared" si="1"/>
        <v>1111111.1111111143</v>
      </c>
      <c r="P13" s="1">
        <f t="shared" si="4"/>
        <v>14000000</v>
      </c>
      <c r="Q13" s="1">
        <f t="shared" si="5"/>
        <v>700000</v>
      </c>
      <c r="R13" s="1">
        <v>2222222.2222222285</v>
      </c>
      <c r="S13" s="1">
        <f>SUM($R$7:R13)</f>
        <v>20222222.222222228</v>
      </c>
    </row>
    <row r="14" spans="7:19" x14ac:dyDescent="0.25">
      <c r="G14">
        <v>8</v>
      </c>
      <c r="H14">
        <f t="shared" si="2"/>
        <v>0.7142857142857143</v>
      </c>
      <c r="I14">
        <f t="shared" si="3"/>
        <v>2.6455026455026398E-2</v>
      </c>
      <c r="J14" s="1">
        <f t="shared" si="0"/>
        <v>2063492.063492059</v>
      </c>
      <c r="K14" s="1">
        <f t="shared" si="1"/>
        <v>1031746.0317460295</v>
      </c>
      <c r="P14" s="1">
        <f t="shared" si="4"/>
        <v>16000000</v>
      </c>
      <c r="Q14" s="1">
        <f t="shared" si="5"/>
        <v>800000</v>
      </c>
      <c r="R14" s="1">
        <v>2063492.063492059</v>
      </c>
      <c r="S14" s="1">
        <f>SUM($R$7:R14)</f>
        <v>22285714.285714287</v>
      </c>
    </row>
    <row r="15" spans="7:19" x14ac:dyDescent="0.25">
      <c r="G15">
        <v>9</v>
      </c>
      <c r="H15">
        <f t="shared" si="2"/>
        <v>0.68965517241379315</v>
      </c>
      <c r="I15">
        <f t="shared" si="3"/>
        <v>2.4630541871921152E-2</v>
      </c>
      <c r="J15" s="1">
        <f t="shared" si="0"/>
        <v>1921182.26600985</v>
      </c>
      <c r="K15" s="1">
        <f t="shared" si="1"/>
        <v>960591.13300492498</v>
      </c>
      <c r="P15" s="1">
        <f t="shared" si="4"/>
        <v>18000000</v>
      </c>
      <c r="Q15" s="1">
        <f t="shared" si="5"/>
        <v>900000</v>
      </c>
      <c r="R15" s="1">
        <v>1921182.26600985</v>
      </c>
      <c r="S15" s="1">
        <f>SUM($R$7:R15)</f>
        <v>24206896.551724136</v>
      </c>
    </row>
    <row r="16" spans="7:19" x14ac:dyDescent="0.25">
      <c r="G16">
        <v>10</v>
      </c>
      <c r="H16">
        <f t="shared" si="2"/>
        <v>0.66666666666666663</v>
      </c>
      <c r="I16">
        <f t="shared" si="3"/>
        <v>2.298850574712652E-2</v>
      </c>
      <c r="J16" s="1">
        <f t="shared" si="0"/>
        <v>1793103.4482758685</v>
      </c>
      <c r="K16" s="1">
        <f t="shared" si="1"/>
        <v>896551.72413793427</v>
      </c>
      <c r="P16" s="1">
        <f t="shared" si="4"/>
        <v>20000000</v>
      </c>
      <c r="Q16" s="1">
        <f t="shared" si="5"/>
        <v>1000000</v>
      </c>
      <c r="R16" s="1">
        <v>1793103.4482758685</v>
      </c>
      <c r="S16" s="1">
        <f>SUM($R$7:R16)</f>
        <v>26000000.000000004</v>
      </c>
    </row>
    <row r="17" spans="7:19" x14ac:dyDescent="0.25">
      <c r="G17">
        <v>11</v>
      </c>
      <c r="H17">
        <f t="shared" si="2"/>
        <v>0.64516129032258063</v>
      </c>
      <c r="I17">
        <f t="shared" si="3"/>
        <v>2.1505376344086002E-2</v>
      </c>
      <c r="J17" s="1">
        <f t="shared" si="0"/>
        <v>1677419.3548387082</v>
      </c>
      <c r="K17" s="1">
        <f t="shared" si="1"/>
        <v>838709.67741935409</v>
      </c>
      <c r="P17" s="1">
        <f t="shared" si="4"/>
        <v>22000000</v>
      </c>
      <c r="Q17" s="1">
        <f t="shared" si="5"/>
        <v>1100000</v>
      </c>
      <c r="R17" s="1">
        <v>1677419.3548387082</v>
      </c>
      <c r="S17" s="1">
        <f>SUM($R$7:R17)</f>
        <v>27677419.35483871</v>
      </c>
    </row>
    <row r="18" spans="7:19" x14ac:dyDescent="0.25">
      <c r="G18">
        <v>12</v>
      </c>
      <c r="H18">
        <f t="shared" si="2"/>
        <v>0.625</v>
      </c>
      <c r="I18">
        <f t="shared" si="3"/>
        <v>2.0161290322580627E-2</v>
      </c>
      <c r="J18" s="1">
        <f t="shared" si="0"/>
        <v>1572580.645161289</v>
      </c>
      <c r="K18" s="1">
        <f t="shared" si="1"/>
        <v>786290.32258064451</v>
      </c>
      <c r="P18" s="1">
        <f t="shared" si="4"/>
        <v>24000000</v>
      </c>
      <c r="Q18" s="1">
        <f t="shared" si="5"/>
        <v>1200000</v>
      </c>
      <c r="R18" s="1">
        <v>1572580.645161289</v>
      </c>
      <c r="S18" s="1">
        <f>SUM($R$7:R18)</f>
        <v>29250000</v>
      </c>
    </row>
    <row r="19" spans="7:19" x14ac:dyDescent="0.25">
      <c r="G19">
        <v>13</v>
      </c>
      <c r="H19">
        <f t="shared" si="2"/>
        <v>0.60606060606060608</v>
      </c>
      <c r="I19">
        <f t="shared" si="3"/>
        <v>1.8939393939393923E-2</v>
      </c>
      <c r="J19" s="1">
        <f t="shared" si="0"/>
        <v>1477272.7272727259</v>
      </c>
      <c r="K19" s="1">
        <f t="shared" si="1"/>
        <v>738636.36363636295</v>
      </c>
      <c r="P19" s="1">
        <f t="shared" si="4"/>
        <v>26000000</v>
      </c>
      <c r="Q19" s="1">
        <f t="shared" si="5"/>
        <v>1300000</v>
      </c>
      <c r="R19" s="1">
        <v>1477272.7272727259</v>
      </c>
      <c r="S19" s="1">
        <f>SUM($R$7:R19)</f>
        <v>30727272.727272727</v>
      </c>
    </row>
    <row r="20" spans="7:19" x14ac:dyDescent="0.25">
      <c r="G20">
        <v>14</v>
      </c>
      <c r="H20">
        <f t="shared" si="2"/>
        <v>0.58823529411764708</v>
      </c>
      <c r="I20">
        <f t="shared" si="3"/>
        <v>1.7825311942958999E-2</v>
      </c>
      <c r="J20" s="1">
        <f t="shared" si="0"/>
        <v>1390374.3315508019</v>
      </c>
      <c r="K20" s="1">
        <f t="shared" si="1"/>
        <v>695187.16577540094</v>
      </c>
      <c r="P20" s="1">
        <f t="shared" si="4"/>
        <v>28000000</v>
      </c>
      <c r="Q20" s="1">
        <f t="shared" si="5"/>
        <v>1400000</v>
      </c>
      <c r="R20" s="1">
        <v>1390374.3315508019</v>
      </c>
      <c r="S20" s="1">
        <f>SUM($R$7:R20)</f>
        <v>32117647.05882353</v>
      </c>
    </row>
    <row r="21" spans="7:19" x14ac:dyDescent="0.25">
      <c r="G21">
        <v>15</v>
      </c>
      <c r="H21">
        <f t="shared" si="2"/>
        <v>0.5714285714285714</v>
      </c>
      <c r="I21">
        <f t="shared" si="3"/>
        <v>1.6806722689075682E-2</v>
      </c>
      <c r="J21" s="1">
        <f t="shared" si="0"/>
        <v>1310924.3697479032</v>
      </c>
      <c r="K21" s="1">
        <f t="shared" si="1"/>
        <v>655462.1848739516</v>
      </c>
      <c r="P21" s="1">
        <f t="shared" si="4"/>
        <v>30000000</v>
      </c>
      <c r="Q21" s="1">
        <f t="shared" si="5"/>
        <v>1500000</v>
      </c>
      <c r="R21" s="1">
        <v>1310924.3697479032</v>
      </c>
      <c r="S21" s="1">
        <f>SUM($R$7:R21)</f>
        <v>33428571.428571433</v>
      </c>
    </row>
    <row r="22" spans="7:19" x14ac:dyDescent="0.25">
      <c r="G22">
        <v>16</v>
      </c>
      <c r="H22">
        <f t="shared" si="2"/>
        <v>0.55555555555555558</v>
      </c>
      <c r="I22">
        <f t="shared" si="3"/>
        <v>1.5873015873015817E-2</v>
      </c>
      <c r="J22" s="1">
        <f t="shared" si="0"/>
        <v>1238095.2380952337</v>
      </c>
      <c r="K22" s="1">
        <f t="shared" si="1"/>
        <v>619047.61904761684</v>
      </c>
      <c r="P22" s="1">
        <f t="shared" si="4"/>
        <v>32000000</v>
      </c>
      <c r="Q22" s="1">
        <f t="shared" si="5"/>
        <v>1600000</v>
      </c>
      <c r="R22" s="1">
        <v>1238095.2380952337</v>
      </c>
      <c r="S22" s="1">
        <f>SUM($R$7:R22)</f>
        <v>34666666.666666664</v>
      </c>
    </row>
    <row r="23" spans="7:19" x14ac:dyDescent="0.25">
      <c r="G23">
        <v>17</v>
      </c>
      <c r="H23">
        <f t="shared" si="2"/>
        <v>0.54054054054054057</v>
      </c>
      <c r="I23">
        <f t="shared" si="3"/>
        <v>1.501501501501501E-2</v>
      </c>
      <c r="J23" s="1">
        <f t="shared" si="0"/>
        <v>1171171.1711711707</v>
      </c>
      <c r="K23" s="1">
        <f t="shared" si="1"/>
        <v>585585.58558558533</v>
      </c>
      <c r="P23" s="1">
        <f t="shared" si="4"/>
        <v>34000000</v>
      </c>
      <c r="Q23" s="1">
        <f t="shared" si="5"/>
        <v>1700000</v>
      </c>
      <c r="R23" s="1">
        <v>1171171.1711711707</v>
      </c>
      <c r="S23" s="1">
        <f>SUM($R$7:R23)</f>
        <v>35837837.837837838</v>
      </c>
    </row>
    <row r="24" spans="7:19" x14ac:dyDescent="0.25">
      <c r="G24">
        <v>18</v>
      </c>
      <c r="H24">
        <f t="shared" si="2"/>
        <v>0.52631578947368418</v>
      </c>
      <c r="I24">
        <f t="shared" si="3"/>
        <v>1.4224751066856389E-2</v>
      </c>
      <c r="J24" s="1">
        <f t="shared" si="0"/>
        <v>1109530.5832147985</v>
      </c>
      <c r="K24" s="1">
        <f t="shared" si="1"/>
        <v>554765.29160739924</v>
      </c>
      <c r="P24" s="1">
        <f t="shared" si="4"/>
        <v>36000000</v>
      </c>
      <c r="Q24" s="1">
        <f t="shared" si="5"/>
        <v>1800000</v>
      </c>
      <c r="R24" s="1">
        <v>1109530.5832147985</v>
      </c>
      <c r="S24" s="1">
        <f>SUM($R$7:R24)</f>
        <v>36947368.421052635</v>
      </c>
    </row>
    <row r="25" spans="7:19" x14ac:dyDescent="0.25">
      <c r="G25">
        <v>19</v>
      </c>
      <c r="H25">
        <f t="shared" si="2"/>
        <v>0.51282051282051277</v>
      </c>
      <c r="I25">
        <f t="shared" si="3"/>
        <v>1.3495276653171406E-2</v>
      </c>
      <c r="J25" s="1">
        <f t="shared" si="0"/>
        <v>1052631.5789473697</v>
      </c>
      <c r="K25" s="1">
        <f t="shared" si="1"/>
        <v>526315.78947368485</v>
      </c>
      <c r="P25" s="1">
        <f t="shared" si="4"/>
        <v>38000000</v>
      </c>
      <c r="Q25" s="1">
        <f t="shared" si="5"/>
        <v>1900000</v>
      </c>
      <c r="R25" s="1">
        <v>1052631.5789473697</v>
      </c>
      <c r="S25" s="1">
        <f>SUM($R$7:R25)</f>
        <v>38000000.000000007</v>
      </c>
    </row>
    <row r="26" spans="7:19" x14ac:dyDescent="0.25">
      <c r="G26">
        <v>20</v>
      </c>
      <c r="H26">
        <f t="shared" si="2"/>
        <v>0.5</v>
      </c>
      <c r="I26">
        <f t="shared" si="3"/>
        <v>1.2820512820512775E-2</v>
      </c>
      <c r="J26" s="1">
        <f t="shared" si="0"/>
        <v>999999.99999999639</v>
      </c>
      <c r="K26" s="1">
        <f t="shared" si="1"/>
        <v>499999.9999999982</v>
      </c>
      <c r="P26" s="1">
        <f t="shared" si="4"/>
        <v>40000000</v>
      </c>
      <c r="Q26" s="1">
        <f t="shared" si="5"/>
        <v>2000000</v>
      </c>
      <c r="R26" s="1">
        <v>999999.99999999639</v>
      </c>
      <c r="S26" s="1">
        <f>SUM($R$7:R26)</f>
        <v>39000000.000000007</v>
      </c>
    </row>
    <row r="27" spans="7:19" x14ac:dyDescent="0.25">
      <c r="G27">
        <v>21</v>
      </c>
      <c r="H27">
        <f t="shared" si="2"/>
        <v>0.48780487804878048</v>
      </c>
      <c r="I27">
        <f>H26-H27</f>
        <v>1.2195121951219523E-2</v>
      </c>
      <c r="J27" s="1">
        <f>I27*78000000</f>
        <v>951219.51219512278</v>
      </c>
      <c r="K27" s="1">
        <f>J27/2</f>
        <v>475609.75609756139</v>
      </c>
      <c r="P27" s="1">
        <f t="shared" si="4"/>
        <v>42000000</v>
      </c>
      <c r="Q27" s="1">
        <f t="shared" si="5"/>
        <v>2100000</v>
      </c>
      <c r="R27" s="1">
        <v>951219.51219512278</v>
      </c>
      <c r="S27" s="1">
        <f>SUM($R$7:R27)</f>
        <v>39951219.512195133</v>
      </c>
    </row>
    <row r="28" spans="7:19" x14ac:dyDescent="0.25">
      <c r="G28">
        <v>22</v>
      </c>
      <c r="H28">
        <f t="shared" si="2"/>
        <v>0.47619047619047616</v>
      </c>
      <c r="I28">
        <f t="shared" ref="I28:I91" si="6">H27-H28</f>
        <v>1.1614401858304313E-2</v>
      </c>
      <c r="J28" s="1">
        <f t="shared" ref="J28:J91" si="7">I28*78000000</f>
        <v>905923.34494773636</v>
      </c>
      <c r="K28" s="1">
        <f t="shared" ref="K28:K91" si="8">J28/2</f>
        <v>452961.67247386818</v>
      </c>
      <c r="P28" s="1">
        <f t="shared" si="4"/>
        <v>44000000</v>
      </c>
      <c r="Q28" s="1">
        <f t="shared" si="5"/>
        <v>2200000</v>
      </c>
      <c r="R28" s="1">
        <v>905923.34494773636</v>
      </c>
      <c r="S28" s="1">
        <f>SUM($R$7:R28)</f>
        <v>40857142.857142866</v>
      </c>
    </row>
    <row r="29" spans="7:19" x14ac:dyDescent="0.25">
      <c r="G29">
        <v>23</v>
      </c>
      <c r="H29">
        <f t="shared" si="2"/>
        <v>0.46511627906976744</v>
      </c>
      <c r="I29">
        <f t="shared" si="6"/>
        <v>1.1074197120708729E-2</v>
      </c>
      <c r="J29" s="1">
        <f t="shared" si="7"/>
        <v>863787.37541528081</v>
      </c>
      <c r="K29" s="1">
        <f t="shared" si="8"/>
        <v>431893.68770764041</v>
      </c>
      <c r="P29" s="1">
        <f t="shared" si="4"/>
        <v>46000000</v>
      </c>
      <c r="Q29" s="1">
        <f t="shared" si="5"/>
        <v>2300000</v>
      </c>
      <c r="R29" s="1">
        <v>863787.37541528081</v>
      </c>
      <c r="S29" s="1">
        <f>SUM($R$7:R29)</f>
        <v>41720930.232558146</v>
      </c>
    </row>
    <row r="30" spans="7:19" x14ac:dyDescent="0.25">
      <c r="G30">
        <v>24</v>
      </c>
      <c r="H30">
        <f t="shared" si="2"/>
        <v>0.45454545454545453</v>
      </c>
      <c r="I30">
        <f t="shared" si="6"/>
        <v>1.0570824524312905E-2</v>
      </c>
      <c r="J30" s="1">
        <f t="shared" si="7"/>
        <v>824524.31289640663</v>
      </c>
      <c r="K30" s="1">
        <f t="shared" si="8"/>
        <v>412262.15644820331</v>
      </c>
      <c r="P30" s="1">
        <f t="shared" si="4"/>
        <v>48000000</v>
      </c>
      <c r="Q30" s="1">
        <f t="shared" si="5"/>
        <v>2400000</v>
      </c>
      <c r="R30" s="1">
        <v>824524.31289640663</v>
      </c>
      <c r="S30" s="1">
        <f>SUM($R$7:R30)</f>
        <v>42545454.545454554</v>
      </c>
    </row>
    <row r="31" spans="7:19" x14ac:dyDescent="0.25">
      <c r="G31">
        <v>25</v>
      </c>
      <c r="H31">
        <f t="shared" si="2"/>
        <v>0.44444444444444442</v>
      </c>
      <c r="I31">
        <f t="shared" si="6"/>
        <v>1.0101010101010111E-2</v>
      </c>
      <c r="J31" s="1">
        <f t="shared" si="7"/>
        <v>787878.78787878866</v>
      </c>
      <c r="K31" s="1">
        <f t="shared" si="8"/>
        <v>393939.39393939433</v>
      </c>
      <c r="P31" s="1">
        <f t="shared" si="4"/>
        <v>50000000</v>
      </c>
      <c r="Q31" s="1">
        <f t="shared" si="5"/>
        <v>2500000</v>
      </c>
      <c r="R31" s="1">
        <v>787878.78787878866</v>
      </c>
      <c r="S31" s="1">
        <f>SUM($R$7:R31)</f>
        <v>43333333.333333343</v>
      </c>
    </row>
    <row r="32" spans="7:19" x14ac:dyDescent="0.25">
      <c r="G32">
        <v>26</v>
      </c>
      <c r="H32">
        <f t="shared" si="2"/>
        <v>0.43478260869565216</v>
      </c>
      <c r="I32">
        <f t="shared" si="6"/>
        <v>9.6618357487922579E-3</v>
      </c>
      <c r="J32" s="1">
        <f t="shared" si="7"/>
        <v>753623.18840579607</v>
      </c>
      <c r="K32" s="1">
        <f t="shared" si="8"/>
        <v>376811.59420289804</v>
      </c>
      <c r="P32" s="1">
        <f t="shared" si="4"/>
        <v>52000000</v>
      </c>
      <c r="Q32" s="1">
        <f t="shared" si="5"/>
        <v>2600000</v>
      </c>
      <c r="R32" s="1">
        <v>753623.18840579607</v>
      </c>
      <c r="S32" s="1">
        <f>SUM($R$7:R32)</f>
        <v>44086956.52173914</v>
      </c>
    </row>
    <row r="33" spans="7:19" x14ac:dyDescent="0.25">
      <c r="G33">
        <v>27</v>
      </c>
      <c r="H33">
        <f t="shared" si="2"/>
        <v>0.42553191489361702</v>
      </c>
      <c r="I33">
        <f t="shared" si="6"/>
        <v>9.250693802035137E-3</v>
      </c>
      <c r="J33" s="1">
        <f t="shared" si="7"/>
        <v>721554.11655874073</v>
      </c>
      <c r="K33" s="1">
        <f t="shared" si="8"/>
        <v>360777.05827937037</v>
      </c>
      <c r="P33" s="1">
        <f t="shared" si="4"/>
        <v>54000000</v>
      </c>
      <c r="Q33" s="1">
        <f t="shared" si="5"/>
        <v>2700000</v>
      </c>
      <c r="R33" s="1">
        <v>721554.11655874073</v>
      </c>
      <c r="S33" s="1">
        <f>SUM($R$7:R33)</f>
        <v>44808510.638297878</v>
      </c>
    </row>
    <row r="34" spans="7:19" x14ac:dyDescent="0.25">
      <c r="G34">
        <v>28</v>
      </c>
      <c r="H34">
        <f t="shared" si="2"/>
        <v>0.41666666666666669</v>
      </c>
      <c r="I34">
        <f t="shared" si="6"/>
        <v>8.8652482269503396E-3</v>
      </c>
      <c r="J34" s="1">
        <f t="shared" si="7"/>
        <v>691489.36170212645</v>
      </c>
      <c r="K34" s="1">
        <f t="shared" si="8"/>
        <v>345744.68085106323</v>
      </c>
      <c r="P34" s="1">
        <f t="shared" si="4"/>
        <v>56000000</v>
      </c>
      <c r="Q34" s="1">
        <f t="shared" si="5"/>
        <v>2800000</v>
      </c>
      <c r="R34" s="1">
        <v>691489.36170212645</v>
      </c>
      <c r="S34" s="1">
        <f>SUM($R$7:R34)</f>
        <v>45500000.000000007</v>
      </c>
    </row>
    <row r="35" spans="7:19" x14ac:dyDescent="0.25">
      <c r="G35">
        <v>29</v>
      </c>
      <c r="H35">
        <f t="shared" si="2"/>
        <v>0.40816326530612246</v>
      </c>
      <c r="I35">
        <f t="shared" si="6"/>
        <v>8.5034013605442271E-3</v>
      </c>
      <c r="J35" s="1">
        <f t="shared" si="7"/>
        <v>663265.30612244969</v>
      </c>
      <c r="K35" s="1">
        <f t="shared" si="8"/>
        <v>331632.65306122485</v>
      </c>
      <c r="P35" s="1">
        <f t="shared" si="4"/>
        <v>58000000</v>
      </c>
      <c r="Q35" s="1">
        <f t="shared" si="5"/>
        <v>2900000</v>
      </c>
      <c r="R35" s="1">
        <v>663265.30612244969</v>
      </c>
      <c r="S35" s="1">
        <f>SUM($R$7:R35)</f>
        <v>46163265.306122459</v>
      </c>
    </row>
    <row r="36" spans="7:19" x14ac:dyDescent="0.25">
      <c r="G36">
        <v>30</v>
      </c>
      <c r="H36">
        <f t="shared" si="2"/>
        <v>0.4</v>
      </c>
      <c r="I36">
        <f t="shared" si="6"/>
        <v>8.1632653061224358E-3</v>
      </c>
      <c r="J36" s="1">
        <f t="shared" si="7"/>
        <v>636734.69387754996</v>
      </c>
      <c r="K36" s="1">
        <f t="shared" si="8"/>
        <v>318367.34693877498</v>
      </c>
      <c r="P36" s="1">
        <f t="shared" si="4"/>
        <v>60000000</v>
      </c>
      <c r="Q36" s="1">
        <f t="shared" si="5"/>
        <v>3000000</v>
      </c>
      <c r="R36" s="1">
        <v>636734.69387754996</v>
      </c>
      <c r="S36" s="1">
        <f>SUM($R$7:R36)</f>
        <v>46800000.000000007</v>
      </c>
    </row>
    <row r="37" spans="7:19" x14ac:dyDescent="0.25">
      <c r="G37">
        <v>31</v>
      </c>
      <c r="H37">
        <f t="shared" si="2"/>
        <v>0.39215686274509803</v>
      </c>
      <c r="I37">
        <f t="shared" si="6"/>
        <v>7.8431372549019884E-3</v>
      </c>
      <c r="J37" s="1">
        <f t="shared" si="7"/>
        <v>611764.70588235511</v>
      </c>
      <c r="K37" s="1">
        <f t="shared" si="8"/>
        <v>305882.35294117755</v>
      </c>
      <c r="P37" s="1">
        <f t="shared" si="4"/>
        <v>62000000</v>
      </c>
      <c r="Q37" s="1">
        <f t="shared" si="5"/>
        <v>3100000</v>
      </c>
      <c r="R37" s="1">
        <v>611764.70588235511</v>
      </c>
      <c r="S37" s="1">
        <f>SUM($R$7:R37)</f>
        <v>47411764.705882363</v>
      </c>
    </row>
    <row r="38" spans="7:19" x14ac:dyDescent="0.25">
      <c r="G38">
        <v>32</v>
      </c>
      <c r="H38">
        <f t="shared" si="2"/>
        <v>0.38461538461538464</v>
      </c>
      <c r="I38">
        <f t="shared" si="6"/>
        <v>7.541478129713397E-3</v>
      </c>
      <c r="J38" s="1">
        <f t="shared" si="7"/>
        <v>588235.29411764501</v>
      </c>
      <c r="K38" s="1">
        <f t="shared" si="8"/>
        <v>294117.64705882251</v>
      </c>
      <c r="P38" s="1">
        <f t="shared" si="4"/>
        <v>64000000</v>
      </c>
      <c r="Q38" s="1">
        <f t="shared" si="5"/>
        <v>3200000</v>
      </c>
      <c r="R38" s="1">
        <v>588235.29411764501</v>
      </c>
      <c r="S38" s="1">
        <f>SUM($R$7:R38)</f>
        <v>48000000.000000007</v>
      </c>
    </row>
    <row r="39" spans="7:19" x14ac:dyDescent="0.25">
      <c r="G39">
        <v>33</v>
      </c>
      <c r="H39">
        <f t="shared" si="2"/>
        <v>0.37735849056603776</v>
      </c>
      <c r="I39">
        <f t="shared" si="6"/>
        <v>7.2568940493468737E-3</v>
      </c>
      <c r="J39" s="1">
        <f t="shared" si="7"/>
        <v>566037.73584905616</v>
      </c>
      <c r="K39" s="1">
        <f t="shared" si="8"/>
        <v>283018.86792452808</v>
      </c>
      <c r="P39" s="1">
        <f t="shared" si="4"/>
        <v>66000000</v>
      </c>
      <c r="Q39" s="1">
        <f t="shared" si="5"/>
        <v>3300000</v>
      </c>
      <c r="R39" s="1">
        <v>566037.73584905616</v>
      </c>
      <c r="S39" s="1">
        <f>SUM($R$7:R39)</f>
        <v>48566037.73584906</v>
      </c>
    </row>
    <row r="40" spans="7:19" x14ac:dyDescent="0.25">
      <c r="G40">
        <v>34</v>
      </c>
      <c r="H40">
        <f t="shared" si="2"/>
        <v>0.37037037037037035</v>
      </c>
      <c r="I40">
        <f t="shared" si="6"/>
        <v>6.9881201956674133E-3</v>
      </c>
      <c r="J40" s="1">
        <f t="shared" si="7"/>
        <v>545073.37526205822</v>
      </c>
      <c r="K40" s="1">
        <f t="shared" si="8"/>
        <v>272536.68763102911</v>
      </c>
      <c r="P40" s="1">
        <f t="shared" si="4"/>
        <v>68000000</v>
      </c>
      <c r="Q40" s="1">
        <f t="shared" si="5"/>
        <v>3400000</v>
      </c>
      <c r="R40" s="1">
        <v>545073.37526205822</v>
      </c>
      <c r="S40" s="1">
        <f>SUM($R$7:R40)</f>
        <v>49111111.111111119</v>
      </c>
    </row>
    <row r="41" spans="7:19" x14ac:dyDescent="0.25">
      <c r="G41">
        <v>35</v>
      </c>
      <c r="H41">
        <f t="shared" si="2"/>
        <v>0.36363636363636365</v>
      </c>
      <c r="I41">
        <f t="shared" si="6"/>
        <v>6.7340067340067034E-3</v>
      </c>
      <c r="J41" s="1">
        <f t="shared" si="7"/>
        <v>525252.5252525229</v>
      </c>
      <c r="K41" s="1">
        <f t="shared" si="8"/>
        <v>262626.26262626145</v>
      </c>
      <c r="P41" s="1">
        <f t="shared" si="4"/>
        <v>70000000</v>
      </c>
      <c r="Q41" s="1">
        <f t="shared" si="5"/>
        <v>3500000</v>
      </c>
      <c r="R41" s="1">
        <v>525252.5252525229</v>
      </c>
      <c r="S41" s="1">
        <f>SUM($R$7:R41)</f>
        <v>49636363.63636364</v>
      </c>
    </row>
    <row r="42" spans="7:19" x14ac:dyDescent="0.25">
      <c r="G42">
        <v>36</v>
      </c>
      <c r="H42">
        <f t="shared" si="2"/>
        <v>0.35714285714285715</v>
      </c>
      <c r="I42">
        <f t="shared" si="6"/>
        <v>6.4935064935064957E-3</v>
      </c>
      <c r="J42" s="1">
        <f t="shared" si="7"/>
        <v>506493.50649350666</v>
      </c>
      <c r="K42" s="1">
        <f t="shared" si="8"/>
        <v>253246.75324675333</v>
      </c>
      <c r="P42" s="1">
        <f t="shared" si="4"/>
        <v>72000000</v>
      </c>
      <c r="Q42" s="1">
        <f t="shared" si="5"/>
        <v>3600000</v>
      </c>
      <c r="R42" s="1">
        <v>506493.50649350666</v>
      </c>
      <c r="S42" s="1">
        <f>SUM($R$7:R42)</f>
        <v>50142857.142857149</v>
      </c>
    </row>
    <row r="43" spans="7:19" x14ac:dyDescent="0.25">
      <c r="G43">
        <v>37</v>
      </c>
      <c r="H43">
        <f t="shared" si="2"/>
        <v>0.35087719298245612</v>
      </c>
      <c r="I43">
        <f t="shared" si="6"/>
        <v>6.2656641604010299E-3</v>
      </c>
      <c r="J43" s="1">
        <f t="shared" si="7"/>
        <v>488721.80451128032</v>
      </c>
      <c r="K43" s="1">
        <f t="shared" si="8"/>
        <v>244360.90225564016</v>
      </c>
      <c r="P43" s="1">
        <f t="shared" si="4"/>
        <v>74000000</v>
      </c>
      <c r="Q43" s="1">
        <f t="shared" si="5"/>
        <v>3700000</v>
      </c>
      <c r="R43" s="1">
        <v>488721.80451128032</v>
      </c>
      <c r="S43" s="1">
        <f>SUM($R$7:R43)</f>
        <v>50631578.947368428</v>
      </c>
    </row>
    <row r="44" spans="7:19" x14ac:dyDescent="0.25">
      <c r="G44">
        <v>38</v>
      </c>
      <c r="H44">
        <f t="shared" si="2"/>
        <v>0.34482758620689657</v>
      </c>
      <c r="I44">
        <f t="shared" si="6"/>
        <v>6.0496067755595462E-3</v>
      </c>
      <c r="J44" s="1">
        <f t="shared" si="7"/>
        <v>471869.3284936446</v>
      </c>
      <c r="K44" s="1">
        <f t="shared" si="8"/>
        <v>235934.6642468223</v>
      </c>
      <c r="P44" s="1">
        <f t="shared" si="4"/>
        <v>76000000</v>
      </c>
      <c r="Q44" s="1">
        <f t="shared" si="5"/>
        <v>3800000</v>
      </c>
      <c r="R44" s="1">
        <v>471869.3284936446</v>
      </c>
      <c r="S44" s="1">
        <f>SUM($R$7:R44)</f>
        <v>51103448.275862075</v>
      </c>
    </row>
    <row r="45" spans="7:19" x14ac:dyDescent="0.25">
      <c r="G45">
        <v>39</v>
      </c>
      <c r="H45">
        <f t="shared" si="2"/>
        <v>0.33898305084745761</v>
      </c>
      <c r="I45">
        <f t="shared" si="6"/>
        <v>5.8445353594389626E-3</v>
      </c>
      <c r="J45" s="1">
        <f t="shared" si="7"/>
        <v>455873.75803623907</v>
      </c>
      <c r="K45" s="1">
        <f t="shared" si="8"/>
        <v>227936.87901811954</v>
      </c>
      <c r="P45" s="1">
        <f t="shared" si="4"/>
        <v>78000000</v>
      </c>
      <c r="Q45" s="1">
        <f t="shared" si="5"/>
        <v>3900000</v>
      </c>
      <c r="R45" s="1">
        <v>455873.75803623907</v>
      </c>
      <c r="S45" s="1">
        <f>SUM($R$7:R45)</f>
        <v>51559322.033898316</v>
      </c>
    </row>
    <row r="46" spans="7:19" x14ac:dyDescent="0.25">
      <c r="G46">
        <v>40</v>
      </c>
      <c r="H46">
        <f t="shared" si="2"/>
        <v>0.33333333333333331</v>
      </c>
      <c r="I46">
        <f t="shared" si="6"/>
        <v>5.6497175141242972E-3</v>
      </c>
      <c r="J46" s="1">
        <f t="shared" si="7"/>
        <v>440677.9661016952</v>
      </c>
      <c r="K46" s="1">
        <f t="shared" si="8"/>
        <v>220338.9830508476</v>
      </c>
      <c r="P46" s="1">
        <f t="shared" si="4"/>
        <v>80000000</v>
      </c>
      <c r="Q46" s="1">
        <f t="shared" si="5"/>
        <v>4000000</v>
      </c>
      <c r="R46" s="1">
        <v>440677.9661016952</v>
      </c>
      <c r="S46" s="1">
        <f>SUM($R$7:R46)</f>
        <v>52000000.000000015</v>
      </c>
    </row>
    <row r="47" spans="7:19" x14ac:dyDescent="0.25">
      <c r="G47">
        <v>41</v>
      </c>
      <c r="H47">
        <f t="shared" si="2"/>
        <v>0.32786885245901637</v>
      </c>
      <c r="I47">
        <f t="shared" si="6"/>
        <v>5.464480874316946E-3</v>
      </c>
      <c r="J47" s="1">
        <f t="shared" si="7"/>
        <v>426229.50819672178</v>
      </c>
      <c r="K47" s="1">
        <f t="shared" si="8"/>
        <v>213114.75409836089</v>
      </c>
      <c r="P47" s="1">
        <f t="shared" si="4"/>
        <v>82000000</v>
      </c>
      <c r="Q47" s="1">
        <f t="shared" si="5"/>
        <v>4100000</v>
      </c>
      <c r="R47" s="1">
        <v>426229.50819672178</v>
      </c>
      <c r="S47" s="1">
        <f>SUM($R$7:R47)</f>
        <v>52426229.508196734</v>
      </c>
    </row>
    <row r="48" spans="7:19" x14ac:dyDescent="0.25">
      <c r="G48">
        <v>42</v>
      </c>
      <c r="H48">
        <f t="shared" si="2"/>
        <v>0.32258064516129031</v>
      </c>
      <c r="I48">
        <f t="shared" si="6"/>
        <v>5.2882072977260552E-3</v>
      </c>
      <c r="J48" s="1">
        <f t="shared" si="7"/>
        <v>412480.16922263231</v>
      </c>
      <c r="K48" s="1">
        <f t="shared" si="8"/>
        <v>206240.08461131615</v>
      </c>
      <c r="P48" s="1">
        <f t="shared" si="4"/>
        <v>84000000</v>
      </c>
      <c r="Q48" s="1">
        <f t="shared" si="5"/>
        <v>4200000</v>
      </c>
      <c r="R48" s="1">
        <v>412480.16922263231</v>
      </c>
      <c r="S48" s="1">
        <f>SUM($R$7:R48)</f>
        <v>52838709.677419364</v>
      </c>
    </row>
    <row r="49" spans="7:19" x14ac:dyDescent="0.25">
      <c r="G49">
        <v>43</v>
      </c>
      <c r="H49">
        <f t="shared" si="2"/>
        <v>0.31746031746031744</v>
      </c>
      <c r="I49">
        <f t="shared" si="6"/>
        <v>5.1203277009728709E-3</v>
      </c>
      <c r="J49" s="1">
        <f t="shared" si="7"/>
        <v>399385.56067588396</v>
      </c>
      <c r="K49" s="1">
        <f t="shared" si="8"/>
        <v>199692.78033794198</v>
      </c>
      <c r="P49" s="1">
        <f t="shared" si="4"/>
        <v>86000000</v>
      </c>
      <c r="Q49" s="1">
        <f t="shared" si="5"/>
        <v>4300000</v>
      </c>
      <c r="R49" s="1">
        <v>399385.56067588396</v>
      </c>
      <c r="S49" s="1">
        <f>SUM($R$7:R49)</f>
        <v>53238095.238095246</v>
      </c>
    </row>
    <row r="50" spans="7:19" x14ac:dyDescent="0.25">
      <c r="G50">
        <v>44</v>
      </c>
      <c r="H50">
        <f t="shared" si="2"/>
        <v>0.3125</v>
      </c>
      <c r="I50">
        <f t="shared" si="6"/>
        <v>4.9603174603174427E-3</v>
      </c>
      <c r="J50" s="1">
        <f t="shared" si="7"/>
        <v>386904.76190476055</v>
      </c>
      <c r="K50" s="1">
        <f t="shared" si="8"/>
        <v>193452.38095238028</v>
      </c>
      <c r="P50" s="1">
        <f t="shared" si="4"/>
        <v>88000000</v>
      </c>
      <c r="Q50" s="1">
        <f t="shared" si="5"/>
        <v>4400000</v>
      </c>
      <c r="R50" s="1">
        <v>386904.76190476055</v>
      </c>
      <c r="S50" s="1">
        <f>SUM($R$7:R50)</f>
        <v>53625000.000000007</v>
      </c>
    </row>
    <row r="51" spans="7:19" x14ac:dyDescent="0.25">
      <c r="G51">
        <v>45</v>
      </c>
      <c r="H51">
        <f t="shared" si="2"/>
        <v>0.30769230769230771</v>
      </c>
      <c r="I51">
        <f t="shared" si="6"/>
        <v>4.8076923076922906E-3</v>
      </c>
      <c r="J51" s="1">
        <f t="shared" si="7"/>
        <v>374999.99999999866</v>
      </c>
      <c r="K51" s="1">
        <f t="shared" si="8"/>
        <v>187499.99999999933</v>
      </c>
      <c r="P51" s="1">
        <f t="shared" si="4"/>
        <v>90000000</v>
      </c>
      <c r="Q51" s="1">
        <f t="shared" si="5"/>
        <v>4500000</v>
      </c>
      <c r="R51" s="1">
        <v>374999.99999999866</v>
      </c>
      <c r="S51" s="1">
        <f>SUM($R$7:R51)</f>
        <v>54000000.000000007</v>
      </c>
    </row>
    <row r="52" spans="7:19" x14ac:dyDescent="0.25">
      <c r="G52">
        <v>46</v>
      </c>
      <c r="H52">
        <f t="shared" si="2"/>
        <v>0.30303030303030304</v>
      </c>
      <c r="I52">
        <f t="shared" si="6"/>
        <v>4.6620046620046707E-3</v>
      </c>
      <c r="J52" s="1">
        <f t="shared" si="7"/>
        <v>363636.36363636429</v>
      </c>
      <c r="K52" s="1">
        <f t="shared" si="8"/>
        <v>181818.18181818214</v>
      </c>
      <c r="P52" s="1">
        <f t="shared" si="4"/>
        <v>92000000</v>
      </c>
      <c r="Q52" s="1">
        <f t="shared" si="5"/>
        <v>4600000</v>
      </c>
      <c r="R52" s="1">
        <v>363636.36363636429</v>
      </c>
      <c r="S52" s="1">
        <f>SUM($R$7:R52)</f>
        <v>54363636.363636374</v>
      </c>
    </row>
    <row r="53" spans="7:19" x14ac:dyDescent="0.25">
      <c r="G53">
        <v>47</v>
      </c>
      <c r="H53">
        <f t="shared" si="2"/>
        <v>0.29850746268656714</v>
      </c>
      <c r="I53">
        <f t="shared" si="6"/>
        <v>4.522840343735901E-3</v>
      </c>
      <c r="J53" s="1">
        <f t="shared" si="7"/>
        <v>352781.54681140027</v>
      </c>
      <c r="K53" s="1">
        <f t="shared" si="8"/>
        <v>176390.77340570014</v>
      </c>
      <c r="P53" s="1">
        <f t="shared" si="4"/>
        <v>94000000</v>
      </c>
      <c r="Q53" s="1">
        <f t="shared" si="5"/>
        <v>4700000</v>
      </c>
      <c r="R53" s="1">
        <v>352781.54681140027</v>
      </c>
      <c r="S53" s="1">
        <f>SUM($R$7:R53)</f>
        <v>54716417.910447776</v>
      </c>
    </row>
    <row r="54" spans="7:19" x14ac:dyDescent="0.25">
      <c r="G54">
        <v>48</v>
      </c>
      <c r="H54">
        <f t="shared" si="2"/>
        <v>0.29411764705882354</v>
      </c>
      <c r="I54">
        <f t="shared" si="6"/>
        <v>4.3898156277435985E-3</v>
      </c>
      <c r="J54" s="1">
        <f t="shared" si="7"/>
        <v>342405.61896400066</v>
      </c>
      <c r="K54" s="1">
        <f t="shared" si="8"/>
        <v>171202.80948200033</v>
      </c>
      <c r="P54" s="1">
        <f t="shared" si="4"/>
        <v>96000000</v>
      </c>
      <c r="Q54" s="1">
        <f t="shared" si="5"/>
        <v>4800000</v>
      </c>
      <c r="R54" s="1">
        <v>342405.61896400066</v>
      </c>
      <c r="S54" s="1">
        <f>SUM($R$7:R54)</f>
        <v>55058823.529411778</v>
      </c>
    </row>
    <row r="55" spans="7:19" x14ac:dyDescent="0.25">
      <c r="G55">
        <v>49</v>
      </c>
      <c r="H55">
        <f t="shared" si="2"/>
        <v>0.28985507246376813</v>
      </c>
      <c r="I55">
        <f t="shared" si="6"/>
        <v>4.2625745950554128E-3</v>
      </c>
      <c r="J55" s="1">
        <f>I55*78000000</f>
        <v>332480.81841432222</v>
      </c>
      <c r="K55" s="1">
        <f t="shared" si="8"/>
        <v>166240.40920716111</v>
      </c>
      <c r="P55" s="1">
        <f t="shared" si="4"/>
        <v>98000000</v>
      </c>
      <c r="Q55" s="1">
        <f t="shared" si="5"/>
        <v>4900000</v>
      </c>
      <c r="R55" s="1">
        <v>332480.81841432222</v>
      </c>
      <c r="S55" s="1">
        <f>SUM($R$7:R55)</f>
        <v>55391304.347826101</v>
      </c>
    </row>
    <row r="56" spans="7:19" x14ac:dyDescent="0.25">
      <c r="G56">
        <v>50</v>
      </c>
      <c r="H56">
        <f t="shared" si="2"/>
        <v>0.2857142857142857</v>
      </c>
      <c r="I56">
        <f t="shared" si="6"/>
        <v>4.140786749482428E-3</v>
      </c>
      <c r="J56" s="1">
        <f t="shared" si="7"/>
        <v>322981.36645962938</v>
      </c>
      <c r="K56" s="1">
        <f t="shared" si="8"/>
        <v>161490.68322981469</v>
      </c>
      <c r="P56" s="1">
        <f t="shared" si="4"/>
        <v>100000000</v>
      </c>
      <c r="Q56" s="1">
        <f t="shared" si="5"/>
        <v>5000000</v>
      </c>
      <c r="R56" s="1">
        <v>322981.36645962938</v>
      </c>
      <c r="S56" s="1">
        <f>SUM($R$7:R56)</f>
        <v>55714285.714285731</v>
      </c>
    </row>
    <row r="57" spans="7:19" x14ac:dyDescent="0.25">
      <c r="G57">
        <v>51</v>
      </c>
      <c r="H57">
        <f t="shared" si="2"/>
        <v>0.28169014084507044</v>
      </c>
      <c r="I57">
        <f t="shared" si="6"/>
        <v>4.0241448692152626E-3</v>
      </c>
      <c r="J57" s="1">
        <f t="shared" si="7"/>
        <v>313883.29979879048</v>
      </c>
      <c r="K57" s="1">
        <f t="shared" si="8"/>
        <v>156941.64989939524</v>
      </c>
      <c r="P57" s="1">
        <f t="shared" si="4"/>
        <v>102000000</v>
      </c>
      <c r="Q57" s="1">
        <f t="shared" si="5"/>
        <v>5100000</v>
      </c>
      <c r="R57" s="1">
        <v>313883.29979879048</v>
      </c>
      <c r="S57" s="1">
        <f>SUM($R$7:R57)</f>
        <v>56028169.014084525</v>
      </c>
    </row>
    <row r="58" spans="7:19" x14ac:dyDescent="0.25">
      <c r="G58">
        <v>52</v>
      </c>
      <c r="H58">
        <f t="shared" si="2"/>
        <v>0.27777777777777779</v>
      </c>
      <c r="I58">
        <f t="shared" si="6"/>
        <v>3.9123630672926457E-3</v>
      </c>
      <c r="J58" s="1">
        <f t="shared" si="7"/>
        <v>305164.31924882636</v>
      </c>
      <c r="K58" s="1">
        <f t="shared" si="8"/>
        <v>152582.15962441318</v>
      </c>
      <c r="P58" s="1">
        <f t="shared" si="4"/>
        <v>104000000</v>
      </c>
      <c r="Q58" s="1">
        <f t="shared" si="5"/>
        <v>5200000</v>
      </c>
      <c r="R58" s="1">
        <v>305164.31924882636</v>
      </c>
      <c r="S58" s="1">
        <f>SUM($R$7:R58)</f>
        <v>56333333.333333351</v>
      </c>
    </row>
    <row r="59" spans="7:19" x14ac:dyDescent="0.25">
      <c r="G59">
        <v>53</v>
      </c>
      <c r="H59">
        <f t="shared" si="2"/>
        <v>0.27397260273972601</v>
      </c>
      <c r="I59">
        <f t="shared" si="6"/>
        <v>3.8051750380517779E-3</v>
      </c>
      <c r="J59" s="1">
        <f t="shared" si="7"/>
        <v>296803.65296803869</v>
      </c>
      <c r="K59" s="1">
        <f t="shared" si="8"/>
        <v>148401.82648401934</v>
      </c>
      <c r="P59" s="1">
        <f t="shared" si="4"/>
        <v>106000000</v>
      </c>
      <c r="Q59" s="1">
        <f t="shared" si="5"/>
        <v>5300000</v>
      </c>
      <c r="R59" s="1">
        <v>296803.65296803869</v>
      </c>
      <c r="S59" s="1">
        <f>SUM($R$7:R59)</f>
        <v>56630136.986301392</v>
      </c>
    </row>
    <row r="60" spans="7:19" x14ac:dyDescent="0.25">
      <c r="G60">
        <v>54</v>
      </c>
      <c r="H60">
        <f t="shared" si="2"/>
        <v>0.27027027027027029</v>
      </c>
      <c r="I60">
        <f t="shared" si="6"/>
        <v>3.7023324694557269E-3</v>
      </c>
      <c r="J60" s="1">
        <f t="shared" si="7"/>
        <v>288781.9326175467</v>
      </c>
      <c r="K60" s="1">
        <f t="shared" si="8"/>
        <v>144390.96630877335</v>
      </c>
      <c r="P60" s="1">
        <f t="shared" si="4"/>
        <v>108000000</v>
      </c>
      <c r="Q60" s="1">
        <f t="shared" si="5"/>
        <v>5400000</v>
      </c>
      <c r="R60" s="1">
        <v>288781.9326175467</v>
      </c>
      <c r="S60" s="1">
        <f>SUM($R$7:R60)</f>
        <v>56918918.918918937</v>
      </c>
    </row>
    <row r="61" spans="7:19" x14ac:dyDescent="0.25">
      <c r="G61">
        <v>55</v>
      </c>
      <c r="H61">
        <f t="shared" si="2"/>
        <v>0.26666666666666666</v>
      </c>
      <c r="I61">
        <f t="shared" si="6"/>
        <v>3.6036036036036223E-3</v>
      </c>
      <c r="J61" s="1">
        <f t="shared" si="7"/>
        <v>281081.08108108252</v>
      </c>
      <c r="K61" s="1">
        <f t="shared" si="8"/>
        <v>140540.54054054126</v>
      </c>
      <c r="P61" s="1">
        <f t="shared" si="4"/>
        <v>110000000</v>
      </c>
      <c r="Q61" s="1">
        <f t="shared" si="5"/>
        <v>5500000</v>
      </c>
      <c r="R61" s="1">
        <v>281081.08108108252</v>
      </c>
      <c r="S61" s="1">
        <f>SUM($R$7:R61)</f>
        <v>57200000.000000022</v>
      </c>
    </row>
    <row r="62" spans="7:19" x14ac:dyDescent="0.25">
      <c r="G62">
        <v>56</v>
      </c>
      <c r="H62">
        <f t="shared" si="2"/>
        <v>0.26315789473684209</v>
      </c>
      <c r="I62">
        <f t="shared" si="6"/>
        <v>3.5087719298245723E-3</v>
      </c>
      <c r="J62" s="1">
        <f t="shared" si="7"/>
        <v>273684.21052631666</v>
      </c>
      <c r="K62" s="1">
        <f t="shared" si="8"/>
        <v>136842.10526315833</v>
      </c>
      <c r="P62" s="1">
        <f t="shared" si="4"/>
        <v>112000000</v>
      </c>
      <c r="Q62" s="1">
        <f t="shared" si="5"/>
        <v>5600000</v>
      </c>
      <c r="R62" s="1">
        <v>273684.21052631666</v>
      </c>
      <c r="S62" s="1">
        <f>SUM($R$7:R62)</f>
        <v>57473684.21052634</v>
      </c>
    </row>
    <row r="63" spans="7:19" x14ac:dyDescent="0.25">
      <c r="G63">
        <v>57</v>
      </c>
      <c r="H63">
        <f t="shared" si="2"/>
        <v>0.25974025974025972</v>
      </c>
      <c r="I63">
        <f t="shared" si="6"/>
        <v>3.4176349965823749E-3</v>
      </c>
      <c r="J63" s="1">
        <f t="shared" si="7"/>
        <v>266575.52973342524</v>
      </c>
      <c r="K63" s="1">
        <f t="shared" si="8"/>
        <v>133287.76486671262</v>
      </c>
      <c r="P63" s="1">
        <f t="shared" si="4"/>
        <v>114000000</v>
      </c>
      <c r="Q63" s="1">
        <f t="shared" si="5"/>
        <v>5700000</v>
      </c>
      <c r="R63" s="1">
        <v>266575.52973342524</v>
      </c>
      <c r="S63" s="1">
        <f>SUM($R$7:R63)</f>
        <v>57740259.740259767</v>
      </c>
    </row>
    <row r="64" spans="7:19" x14ac:dyDescent="0.25">
      <c r="G64">
        <v>58</v>
      </c>
      <c r="H64">
        <f t="shared" si="2"/>
        <v>0.25641025641025639</v>
      </c>
      <c r="I64">
        <f t="shared" si="6"/>
        <v>3.3300033300033283E-3</v>
      </c>
      <c r="J64" s="1">
        <f t="shared" si="7"/>
        <v>259740.25974025961</v>
      </c>
      <c r="K64" s="1">
        <f t="shared" si="8"/>
        <v>129870.12987012981</v>
      </c>
      <c r="P64" s="1">
        <f t="shared" si="4"/>
        <v>116000000</v>
      </c>
      <c r="Q64" s="1">
        <f t="shared" si="5"/>
        <v>5800000</v>
      </c>
      <c r="R64" s="1">
        <v>259740.25974025961</v>
      </c>
      <c r="S64" s="1">
        <f>SUM($R$7:R64)</f>
        <v>58000000.00000003</v>
      </c>
    </row>
    <row r="65" spans="7:19" x14ac:dyDescent="0.25">
      <c r="G65">
        <v>59</v>
      </c>
      <c r="H65">
        <f t="shared" si="2"/>
        <v>0.25316455696202533</v>
      </c>
      <c r="I65">
        <f t="shared" si="6"/>
        <v>3.2456994482310542E-3</v>
      </c>
      <c r="J65" s="1">
        <f t="shared" si="7"/>
        <v>253164.55696202224</v>
      </c>
      <c r="K65" s="1">
        <f t="shared" si="8"/>
        <v>126582.27848101112</v>
      </c>
      <c r="P65" s="1">
        <f t="shared" si="4"/>
        <v>118000000</v>
      </c>
      <c r="Q65" s="1">
        <f t="shared" si="5"/>
        <v>5900000</v>
      </c>
      <c r="R65" s="1">
        <v>253164.55696202224</v>
      </c>
      <c r="S65" s="1">
        <f>SUM($R$7:R65)</f>
        <v>58253164.55696205</v>
      </c>
    </row>
    <row r="66" spans="7:19" x14ac:dyDescent="0.25">
      <c r="G66">
        <v>60</v>
      </c>
      <c r="H66">
        <f t="shared" si="2"/>
        <v>0.25</v>
      </c>
      <c r="I66">
        <f t="shared" si="6"/>
        <v>3.1645569620253333E-3</v>
      </c>
      <c r="J66" s="1">
        <f t="shared" si="7"/>
        <v>246835.44303797599</v>
      </c>
      <c r="K66" s="1">
        <f t="shared" si="8"/>
        <v>123417.72151898799</v>
      </c>
      <c r="P66" s="1">
        <f t="shared" si="4"/>
        <v>120000000</v>
      </c>
      <c r="Q66" s="1">
        <f t="shared" si="5"/>
        <v>6000000</v>
      </c>
      <c r="R66" s="1">
        <v>246835.44303797599</v>
      </c>
      <c r="S66" s="1">
        <f>SUM($R$7:R66)</f>
        <v>58500000.00000003</v>
      </c>
    </row>
    <row r="67" spans="7:19" x14ac:dyDescent="0.25">
      <c r="G67">
        <v>61</v>
      </c>
      <c r="H67">
        <f t="shared" si="2"/>
        <v>0.24691358024691357</v>
      </c>
      <c r="I67">
        <f t="shared" si="6"/>
        <v>3.0864197530864335E-3</v>
      </c>
      <c r="J67" s="1">
        <f>I67*78000000</f>
        <v>240740.74074074181</v>
      </c>
      <c r="K67" s="1">
        <f t="shared" si="8"/>
        <v>120370.3703703709</v>
      </c>
      <c r="P67" s="1">
        <f t="shared" si="4"/>
        <v>122000000</v>
      </c>
      <c r="Q67" s="1">
        <f t="shared" si="5"/>
        <v>6100000</v>
      </c>
      <c r="R67" s="1">
        <v>240740.74074074181</v>
      </c>
      <c r="S67" s="1">
        <f>SUM($R$7:R67)</f>
        <v>58740740.740740769</v>
      </c>
    </row>
    <row r="68" spans="7:19" x14ac:dyDescent="0.25">
      <c r="G68">
        <v>62</v>
      </c>
      <c r="H68">
        <f t="shared" si="2"/>
        <v>0.24390243902439024</v>
      </c>
      <c r="I68">
        <f t="shared" si="6"/>
        <v>3.0111412225233281E-3</v>
      </c>
      <c r="J68" s="1">
        <f t="shared" si="7"/>
        <v>234869.01535681958</v>
      </c>
      <c r="K68" s="1">
        <f t="shared" si="8"/>
        <v>117434.50767840979</v>
      </c>
      <c r="P68" s="1">
        <f t="shared" si="4"/>
        <v>124000000</v>
      </c>
      <c r="Q68" s="1">
        <f t="shared" si="5"/>
        <v>6200000</v>
      </c>
      <c r="R68" s="1">
        <v>234869.01535681958</v>
      </c>
      <c r="S68" s="1">
        <f>SUM($R$7:R68)</f>
        <v>58975609.756097585</v>
      </c>
    </row>
    <row r="69" spans="7:19" x14ac:dyDescent="0.25">
      <c r="G69">
        <v>63</v>
      </c>
      <c r="H69">
        <f t="shared" si="2"/>
        <v>0.24096385542168675</v>
      </c>
      <c r="I69">
        <f t="shared" si="6"/>
        <v>2.9385836027034928E-3</v>
      </c>
      <c r="J69" s="1">
        <f t="shared" si="7"/>
        <v>229209.52101087244</v>
      </c>
      <c r="K69" s="1">
        <f t="shared" si="8"/>
        <v>114604.76050543622</v>
      </c>
      <c r="P69" s="1">
        <f t="shared" si="4"/>
        <v>126000000</v>
      </c>
      <c r="Q69" s="1">
        <f t="shared" si="5"/>
        <v>6300000</v>
      </c>
      <c r="R69" s="1">
        <v>229209.52101087244</v>
      </c>
      <c r="S69" s="1">
        <f>SUM($R$7:R69)</f>
        <v>59204819.277108461</v>
      </c>
    </row>
    <row r="70" spans="7:19" x14ac:dyDescent="0.25">
      <c r="G70">
        <v>64</v>
      </c>
      <c r="H70">
        <f t="shared" si="2"/>
        <v>0.23809523809523808</v>
      </c>
      <c r="I70">
        <f t="shared" si="6"/>
        <v>2.8686173264486636E-3</v>
      </c>
      <c r="J70" s="1">
        <f t="shared" si="7"/>
        <v>223752.15146299577</v>
      </c>
      <c r="K70" s="1">
        <f t="shared" si="8"/>
        <v>111876.07573149788</v>
      </c>
      <c r="P70" s="1">
        <f t="shared" si="4"/>
        <v>128000000</v>
      </c>
      <c r="Q70" s="1">
        <f t="shared" si="5"/>
        <v>6400000</v>
      </c>
      <c r="R70" s="1">
        <v>223752.15146299577</v>
      </c>
      <c r="S70" s="1">
        <f>SUM($R$7:R70)</f>
        <v>59428571.428571455</v>
      </c>
    </row>
    <row r="71" spans="7:19" x14ac:dyDescent="0.25">
      <c r="G71">
        <v>65</v>
      </c>
      <c r="H71">
        <f t="shared" si="2"/>
        <v>0.23529411764705882</v>
      </c>
      <c r="I71">
        <f t="shared" si="6"/>
        <v>2.8011204481792618E-3</v>
      </c>
      <c r="J71" s="1">
        <f t="shared" si="7"/>
        <v>218487.39495798241</v>
      </c>
      <c r="K71" s="1">
        <f t="shared" si="8"/>
        <v>109243.69747899121</v>
      </c>
      <c r="P71" s="1">
        <f t="shared" si="4"/>
        <v>130000000</v>
      </c>
      <c r="Q71" s="1">
        <f t="shared" si="5"/>
        <v>6500000</v>
      </c>
      <c r="R71" s="1">
        <v>218487.39495798241</v>
      </c>
      <c r="S71" s="1">
        <f>SUM($R$7:R71)</f>
        <v>59647058.823529437</v>
      </c>
    </row>
    <row r="72" spans="7:19" x14ac:dyDescent="0.25">
      <c r="G72">
        <v>66</v>
      </c>
      <c r="H72">
        <f t="shared" ref="H72:H111" si="9">20/(G72+20)</f>
        <v>0.23255813953488372</v>
      </c>
      <c r="I72">
        <f t="shared" si="6"/>
        <v>2.7359781121751026E-3</v>
      </c>
      <c r="J72" s="1">
        <f t="shared" si="7"/>
        <v>213406.29274965799</v>
      </c>
      <c r="K72" s="1">
        <f t="shared" si="8"/>
        <v>106703.146374829</v>
      </c>
      <c r="P72" s="1">
        <f t="shared" ref="P72:P111" si="10">G72*2000000</f>
        <v>132000000</v>
      </c>
      <c r="Q72" s="1">
        <f t="shared" ref="Q72:Q111" si="11">G72*100000</f>
        <v>6600000</v>
      </c>
      <c r="R72" s="1">
        <v>213406.29274965799</v>
      </c>
      <c r="S72" s="1">
        <f>SUM($R$7:R72)</f>
        <v>59860465.116279095</v>
      </c>
    </row>
    <row r="73" spans="7:19" x14ac:dyDescent="0.25">
      <c r="G73">
        <v>67</v>
      </c>
      <c r="H73">
        <f t="shared" si="9"/>
        <v>0.22988505747126436</v>
      </c>
      <c r="I73">
        <f t="shared" si="6"/>
        <v>2.6730820636193531E-3</v>
      </c>
      <c r="J73" s="1">
        <f t="shared" si="7"/>
        <v>208500.40096230953</v>
      </c>
      <c r="K73" s="1">
        <f t="shared" si="8"/>
        <v>104250.20048115477</v>
      </c>
      <c r="P73" s="1">
        <f t="shared" si="10"/>
        <v>134000000</v>
      </c>
      <c r="Q73" s="1">
        <f t="shared" si="11"/>
        <v>6700000</v>
      </c>
      <c r="R73" s="1">
        <v>208500.40096230953</v>
      </c>
      <c r="S73" s="1">
        <f>SUM($R$7:R73)</f>
        <v>60068965.517241403</v>
      </c>
    </row>
    <row r="74" spans="7:19" x14ac:dyDescent="0.25">
      <c r="G74">
        <v>68</v>
      </c>
      <c r="H74">
        <f t="shared" si="9"/>
        <v>0.22727272727272727</v>
      </c>
      <c r="I74">
        <f t="shared" si="6"/>
        <v>2.6123301985370995E-3</v>
      </c>
      <c r="J74" s="1">
        <f t="shared" si="7"/>
        <v>203761.75548589375</v>
      </c>
      <c r="K74" s="1">
        <f t="shared" si="8"/>
        <v>101880.87774294688</v>
      </c>
      <c r="P74" s="1">
        <f t="shared" si="10"/>
        <v>136000000</v>
      </c>
      <c r="Q74" s="1">
        <f t="shared" si="11"/>
        <v>6800000</v>
      </c>
      <c r="R74" s="1">
        <v>203761.75548589375</v>
      </c>
      <c r="S74" s="1">
        <f>SUM($R$7:R74)</f>
        <v>60272727.272727296</v>
      </c>
    </row>
    <row r="75" spans="7:19" x14ac:dyDescent="0.25">
      <c r="G75">
        <v>69</v>
      </c>
      <c r="H75">
        <f t="shared" si="9"/>
        <v>0.2247191011235955</v>
      </c>
      <c r="I75">
        <f t="shared" si="6"/>
        <v>2.5536261491317658E-3</v>
      </c>
      <c r="J75" s="1">
        <f t="shared" si="7"/>
        <v>199182.83963227773</v>
      </c>
      <c r="K75" s="1">
        <f t="shared" si="8"/>
        <v>99591.419816138863</v>
      </c>
      <c r="P75" s="1">
        <f t="shared" si="10"/>
        <v>138000000</v>
      </c>
      <c r="Q75" s="1">
        <f t="shared" si="11"/>
        <v>6900000</v>
      </c>
      <c r="R75" s="1">
        <v>199182.83963227773</v>
      </c>
      <c r="S75" s="1">
        <f>SUM($R$7:R75)</f>
        <v>60471910.112359576</v>
      </c>
    </row>
    <row r="76" spans="7:19" x14ac:dyDescent="0.25">
      <c r="G76">
        <v>70</v>
      </c>
      <c r="H76">
        <f t="shared" si="9"/>
        <v>0.22222222222222221</v>
      </c>
      <c r="I76">
        <f t="shared" si="6"/>
        <v>2.4968789013732895E-3</v>
      </c>
      <c r="J76" s="1">
        <f t="shared" si="7"/>
        <v>194756.55430711657</v>
      </c>
      <c r="K76" s="1">
        <f t="shared" si="8"/>
        <v>97378.277153558287</v>
      </c>
      <c r="P76" s="1">
        <f t="shared" si="10"/>
        <v>140000000</v>
      </c>
      <c r="Q76" s="1">
        <f t="shared" si="11"/>
        <v>7000000</v>
      </c>
      <c r="R76" s="1">
        <v>194756.55430711657</v>
      </c>
      <c r="S76" s="1">
        <f>SUM($R$7:R76)</f>
        <v>60666666.666666694</v>
      </c>
    </row>
    <row r="77" spans="7:19" x14ac:dyDescent="0.25">
      <c r="G77">
        <v>71</v>
      </c>
      <c r="H77">
        <f t="shared" si="9"/>
        <v>0.21978021978021978</v>
      </c>
      <c r="I77">
        <f t="shared" si="6"/>
        <v>2.4420024420024333E-3</v>
      </c>
      <c r="J77" s="1">
        <f t="shared" si="7"/>
        <v>190476.1904761898</v>
      </c>
      <c r="K77" s="1">
        <f t="shared" si="8"/>
        <v>95238.095238094902</v>
      </c>
      <c r="P77" s="1">
        <f t="shared" si="10"/>
        <v>142000000</v>
      </c>
      <c r="Q77" s="1">
        <f t="shared" si="11"/>
        <v>7100000</v>
      </c>
      <c r="R77" s="1">
        <v>190476.1904761898</v>
      </c>
      <c r="S77" s="1">
        <f>SUM($R$7:R77)</f>
        <v>60857142.857142881</v>
      </c>
    </row>
    <row r="78" spans="7:19" x14ac:dyDescent="0.25">
      <c r="G78">
        <v>72</v>
      </c>
      <c r="H78">
        <f t="shared" si="9"/>
        <v>0.21739130434782608</v>
      </c>
      <c r="I78">
        <f t="shared" si="6"/>
        <v>2.3889154323936956E-3</v>
      </c>
      <c r="J78" s="1">
        <f t="shared" si="7"/>
        <v>186335.40372670826</v>
      </c>
      <c r="K78" s="1">
        <f t="shared" si="8"/>
        <v>93167.70186335413</v>
      </c>
      <c r="P78" s="1">
        <f t="shared" si="10"/>
        <v>144000000</v>
      </c>
      <c r="Q78" s="1">
        <f t="shared" si="11"/>
        <v>7200000</v>
      </c>
      <c r="R78" s="1">
        <v>186335.40372670826</v>
      </c>
      <c r="S78" s="1">
        <f>SUM($R$7:R78)</f>
        <v>61043478.260869592</v>
      </c>
    </row>
    <row r="79" spans="7:19" x14ac:dyDescent="0.25">
      <c r="G79">
        <v>73</v>
      </c>
      <c r="H79">
        <f t="shared" si="9"/>
        <v>0.21505376344086022</v>
      </c>
      <c r="I79">
        <f t="shared" si="6"/>
        <v>2.3375409069658626E-3</v>
      </c>
      <c r="J79" s="1">
        <f>I79*78000000</f>
        <v>182328.19074333727</v>
      </c>
      <c r="K79" s="1">
        <f t="shared" si="8"/>
        <v>91164.095371668634</v>
      </c>
      <c r="P79" s="1">
        <f t="shared" si="10"/>
        <v>146000000</v>
      </c>
      <c r="Q79" s="1">
        <f t="shared" si="11"/>
        <v>7300000</v>
      </c>
      <c r="R79" s="1">
        <v>182328.19074333727</v>
      </c>
      <c r="S79" s="1">
        <f>SUM($R$7:R79)</f>
        <v>61225806.451612927</v>
      </c>
    </row>
    <row r="80" spans="7:19" x14ac:dyDescent="0.25">
      <c r="G80">
        <v>74</v>
      </c>
      <c r="H80">
        <f t="shared" si="9"/>
        <v>0.21276595744680851</v>
      </c>
      <c r="I80">
        <f t="shared" si="6"/>
        <v>2.2878059940517059E-3</v>
      </c>
      <c r="J80" s="1">
        <f t="shared" si="7"/>
        <v>178448.86753603307</v>
      </c>
      <c r="K80" s="1">
        <f t="shared" si="8"/>
        <v>89224.433768016534</v>
      </c>
      <c r="P80" s="1">
        <f t="shared" si="10"/>
        <v>148000000</v>
      </c>
      <c r="Q80" s="1">
        <f t="shared" si="11"/>
        <v>7400000</v>
      </c>
      <c r="R80" s="1">
        <v>178448.86753603307</v>
      </c>
      <c r="S80" s="1">
        <f>SUM($R$7:R80)</f>
        <v>61404255.319148958</v>
      </c>
    </row>
    <row r="81" spans="7:19" x14ac:dyDescent="0.25">
      <c r="G81">
        <v>75</v>
      </c>
      <c r="H81">
        <f t="shared" si="9"/>
        <v>0.21052631578947367</v>
      </c>
      <c r="I81">
        <f t="shared" si="6"/>
        <v>2.2396416573348399E-3</v>
      </c>
      <c r="J81" s="1">
        <f t="shared" si="7"/>
        <v>174692.04927211753</v>
      </c>
      <c r="K81" s="1">
        <f t="shared" si="8"/>
        <v>87346.024636058763</v>
      </c>
      <c r="P81" s="1">
        <f t="shared" si="10"/>
        <v>150000000</v>
      </c>
      <c r="Q81" s="1">
        <f t="shared" si="11"/>
        <v>7500000</v>
      </c>
      <c r="R81" s="1">
        <v>174692.04927211753</v>
      </c>
      <c r="S81" s="1">
        <f>SUM($R$7:R81)</f>
        <v>61578947.368421078</v>
      </c>
    </row>
    <row r="82" spans="7:19" x14ac:dyDescent="0.25">
      <c r="G82">
        <v>76</v>
      </c>
      <c r="H82">
        <f t="shared" si="9"/>
        <v>0.20833333333333334</v>
      </c>
      <c r="I82">
        <f t="shared" si="6"/>
        <v>2.1929824561403299E-3</v>
      </c>
      <c r="J82" s="1">
        <f t="shared" si="7"/>
        <v>171052.63157894573</v>
      </c>
      <c r="K82" s="1">
        <f t="shared" si="8"/>
        <v>85526.315789472865</v>
      </c>
      <c r="P82" s="1">
        <f t="shared" si="10"/>
        <v>152000000</v>
      </c>
      <c r="Q82" s="1">
        <f t="shared" si="11"/>
        <v>7600000</v>
      </c>
      <c r="R82" s="1">
        <v>171052.63157894573</v>
      </c>
      <c r="S82" s="1">
        <f>SUM($R$7:R82)</f>
        <v>61750000.000000022</v>
      </c>
    </row>
    <row r="83" spans="7:19" x14ac:dyDescent="0.25">
      <c r="G83">
        <v>77</v>
      </c>
      <c r="H83">
        <f t="shared" si="9"/>
        <v>0.20618556701030927</v>
      </c>
      <c r="I83">
        <f t="shared" si="6"/>
        <v>2.1477663230240751E-3</v>
      </c>
      <c r="J83" s="1">
        <f t="shared" si="7"/>
        <v>167525.77319587785</v>
      </c>
      <c r="K83" s="1">
        <f t="shared" si="8"/>
        <v>83762.886597938923</v>
      </c>
      <c r="P83" s="1">
        <f t="shared" si="10"/>
        <v>154000000</v>
      </c>
      <c r="Q83" s="1">
        <f t="shared" si="11"/>
        <v>7700000</v>
      </c>
      <c r="R83" s="1">
        <v>167525.77319587785</v>
      </c>
      <c r="S83" s="1">
        <f>SUM($R$7:R83)</f>
        <v>61917525.7731959</v>
      </c>
    </row>
    <row r="84" spans="7:19" x14ac:dyDescent="0.25">
      <c r="G84">
        <v>78</v>
      </c>
      <c r="H84">
        <f t="shared" si="9"/>
        <v>0.20408163265306123</v>
      </c>
      <c r="I84">
        <f t="shared" si="6"/>
        <v>2.1039343572480385E-3</v>
      </c>
      <c r="J84" s="1">
        <f t="shared" si="7"/>
        <v>164106.879865347</v>
      </c>
      <c r="K84" s="1">
        <f t="shared" si="8"/>
        <v>82053.4399326735</v>
      </c>
      <c r="P84" s="1">
        <f t="shared" si="10"/>
        <v>156000000</v>
      </c>
      <c r="Q84" s="1">
        <f t="shared" si="11"/>
        <v>7800000</v>
      </c>
      <c r="R84" s="1">
        <v>164106.879865347</v>
      </c>
      <c r="S84" s="1">
        <f>SUM($R$7:R84)</f>
        <v>62081632.653061248</v>
      </c>
    </row>
    <row r="85" spans="7:19" x14ac:dyDescent="0.25">
      <c r="G85">
        <v>79</v>
      </c>
      <c r="H85">
        <f t="shared" si="9"/>
        <v>0.20202020202020202</v>
      </c>
      <c r="I85">
        <f t="shared" si="6"/>
        <v>2.0614306328592125E-3</v>
      </c>
      <c r="J85" s="1">
        <f t="shared" si="7"/>
        <v>160791.58936301857</v>
      </c>
      <c r="K85" s="1">
        <f t="shared" si="8"/>
        <v>80395.794681509287</v>
      </c>
      <c r="P85" s="1">
        <f t="shared" si="10"/>
        <v>158000000</v>
      </c>
      <c r="Q85" s="1">
        <f t="shared" si="11"/>
        <v>7900000</v>
      </c>
      <c r="R85" s="1">
        <v>160791.58936301857</v>
      </c>
      <c r="S85" s="1">
        <f>SUM($R$7:R85)</f>
        <v>62242424.242424265</v>
      </c>
    </row>
    <row r="86" spans="7:19" x14ac:dyDescent="0.25">
      <c r="G86">
        <v>80</v>
      </c>
      <c r="H86">
        <f t="shared" si="9"/>
        <v>0.2</v>
      </c>
      <c r="I86">
        <f t="shared" si="6"/>
        <v>2.0202020202020055E-3</v>
      </c>
      <c r="J86" s="1">
        <f t="shared" si="7"/>
        <v>157575.75757575643</v>
      </c>
      <c r="K86" s="1">
        <f t="shared" si="8"/>
        <v>78787.878787878217</v>
      </c>
      <c r="P86" s="1">
        <f t="shared" si="10"/>
        <v>160000000</v>
      </c>
      <c r="Q86" s="1">
        <f t="shared" si="11"/>
        <v>8000000</v>
      </c>
      <c r="R86" s="1">
        <v>157575.75757575643</v>
      </c>
      <c r="S86" s="1">
        <f>SUM($R$7:R86)</f>
        <v>62400000.000000022</v>
      </c>
    </row>
    <row r="87" spans="7:19" x14ac:dyDescent="0.25">
      <c r="G87">
        <v>81</v>
      </c>
      <c r="H87">
        <f t="shared" si="9"/>
        <v>0.19801980198019803</v>
      </c>
      <c r="I87">
        <f t="shared" si="6"/>
        <v>1.980198019801982E-3</v>
      </c>
      <c r="J87" s="1">
        <f t="shared" si="7"/>
        <v>154455.44554455459</v>
      </c>
      <c r="K87" s="1">
        <f t="shared" si="8"/>
        <v>77227.722772277295</v>
      </c>
      <c r="P87" s="1">
        <f t="shared" si="10"/>
        <v>162000000</v>
      </c>
      <c r="Q87" s="1">
        <f t="shared" si="11"/>
        <v>8100000</v>
      </c>
      <c r="R87" s="1">
        <v>154455.44554455459</v>
      </c>
      <c r="S87" s="1">
        <f>SUM($R$7:R87)</f>
        <v>62554455.445544578</v>
      </c>
    </row>
    <row r="88" spans="7:19" x14ac:dyDescent="0.25">
      <c r="G88">
        <v>82</v>
      </c>
      <c r="H88">
        <f t="shared" si="9"/>
        <v>0.19607843137254902</v>
      </c>
      <c r="I88">
        <f t="shared" si="6"/>
        <v>1.9413706076490123E-3</v>
      </c>
      <c r="J88" s="1">
        <f t="shared" si="7"/>
        <v>151426.90739662296</v>
      </c>
      <c r="K88" s="1">
        <f t="shared" si="8"/>
        <v>75713.453698311481</v>
      </c>
      <c r="P88" s="1">
        <f t="shared" si="10"/>
        <v>164000000</v>
      </c>
      <c r="Q88" s="1">
        <f t="shared" si="11"/>
        <v>8200000</v>
      </c>
      <c r="R88" s="1">
        <v>151426.90739662296</v>
      </c>
      <c r="S88" s="1">
        <f>SUM($R$7:R88)</f>
        <v>62705882.3529412</v>
      </c>
    </row>
    <row r="89" spans="7:19" x14ac:dyDescent="0.25">
      <c r="G89">
        <v>83</v>
      </c>
      <c r="H89">
        <f t="shared" si="9"/>
        <v>0.1941747572815534</v>
      </c>
      <c r="I89">
        <f t="shared" si="6"/>
        <v>1.9036740909956218E-3</v>
      </c>
      <c r="J89" s="1">
        <f t="shared" si="7"/>
        <v>148486.57909765851</v>
      </c>
      <c r="K89" s="1">
        <f t="shared" si="8"/>
        <v>74243.289548829256</v>
      </c>
      <c r="P89" s="1">
        <f t="shared" si="10"/>
        <v>166000000</v>
      </c>
      <c r="Q89" s="1">
        <f t="shared" si="11"/>
        <v>8300000</v>
      </c>
      <c r="R89" s="1">
        <v>148486.57909765851</v>
      </c>
      <c r="S89" s="1">
        <f>SUM($R$7:R89)</f>
        <v>62854368.932038859</v>
      </c>
    </row>
    <row r="90" spans="7:19" x14ac:dyDescent="0.25">
      <c r="G90">
        <v>84</v>
      </c>
      <c r="H90">
        <f t="shared" si="9"/>
        <v>0.19230769230769232</v>
      </c>
      <c r="I90">
        <f t="shared" si="6"/>
        <v>1.8670649738610767E-3</v>
      </c>
      <c r="J90" s="1">
        <f t="shared" si="7"/>
        <v>145631.06796116399</v>
      </c>
      <c r="K90" s="1">
        <f t="shared" si="8"/>
        <v>72815.533980581997</v>
      </c>
      <c r="P90" s="1">
        <f t="shared" si="10"/>
        <v>168000000</v>
      </c>
      <c r="Q90" s="1">
        <f t="shared" si="11"/>
        <v>8400000</v>
      </c>
      <c r="R90" s="1">
        <v>145631.06796116399</v>
      </c>
      <c r="S90" s="1">
        <f>SUM($R$7:R90)</f>
        <v>63000000.000000022</v>
      </c>
    </row>
    <row r="91" spans="7:19" x14ac:dyDescent="0.25">
      <c r="G91">
        <v>85</v>
      </c>
      <c r="H91">
        <f t="shared" si="9"/>
        <v>0.19047619047619047</v>
      </c>
      <c r="I91">
        <f t="shared" si="6"/>
        <v>1.8315018315018528E-3</v>
      </c>
      <c r="J91" s="1">
        <f t="shared" si="7"/>
        <v>142857.14285714453</v>
      </c>
      <c r="K91" s="1">
        <f t="shared" si="8"/>
        <v>71428.571428572264</v>
      </c>
      <c r="P91" s="1">
        <f t="shared" si="10"/>
        <v>170000000</v>
      </c>
      <c r="Q91" s="1">
        <f t="shared" si="11"/>
        <v>8500000</v>
      </c>
      <c r="R91" s="1">
        <v>142857.14285714453</v>
      </c>
      <c r="S91" s="1">
        <f>SUM($R$7:R91)</f>
        <v>63142857.142857164</v>
      </c>
    </row>
    <row r="92" spans="7:19" x14ac:dyDescent="0.25">
      <c r="G92">
        <v>86</v>
      </c>
      <c r="H92">
        <f t="shared" si="9"/>
        <v>0.18867924528301888</v>
      </c>
      <c r="I92">
        <f t="shared" ref="I92:I111" si="12">H91-H92</f>
        <v>1.7969451931715841E-3</v>
      </c>
      <c r="J92" s="1">
        <f t="shared" ref="J92:J101" si="13">I92*78000000</f>
        <v>140161.72506738355</v>
      </c>
      <c r="K92" s="1">
        <f t="shared" ref="K92:K111" si="14">J92/2</f>
        <v>70080.862533691776</v>
      </c>
      <c r="P92" s="1">
        <f t="shared" si="10"/>
        <v>172000000</v>
      </c>
      <c r="Q92" s="1">
        <f t="shared" si="11"/>
        <v>8600000</v>
      </c>
      <c r="R92" s="1">
        <v>140161.72506738355</v>
      </c>
      <c r="S92" s="1">
        <f>SUM($R$7:R92)</f>
        <v>63283018.867924549</v>
      </c>
    </row>
    <row r="93" spans="7:19" x14ac:dyDescent="0.25">
      <c r="G93">
        <v>87</v>
      </c>
      <c r="H93">
        <f t="shared" si="9"/>
        <v>0.18691588785046728</v>
      </c>
      <c r="I93">
        <f t="shared" si="12"/>
        <v>1.7633574325515988E-3</v>
      </c>
      <c r="J93" s="1">
        <f t="shared" si="13"/>
        <v>137541.87973902471</v>
      </c>
      <c r="K93" s="1">
        <f t="shared" si="14"/>
        <v>68770.939869512353</v>
      </c>
      <c r="P93" s="1">
        <f t="shared" si="10"/>
        <v>174000000</v>
      </c>
      <c r="Q93" s="1">
        <f t="shared" si="11"/>
        <v>8700000</v>
      </c>
      <c r="R93" s="1">
        <v>137541.87973902471</v>
      </c>
      <c r="S93" s="1">
        <f>SUM($R$7:R93)</f>
        <v>63420560.747663572</v>
      </c>
    </row>
    <row r="94" spans="7:19" x14ac:dyDescent="0.25">
      <c r="G94">
        <v>88</v>
      </c>
      <c r="H94">
        <f t="shared" si="9"/>
        <v>0.18518518518518517</v>
      </c>
      <c r="I94">
        <f t="shared" si="12"/>
        <v>1.7307026652821078E-3</v>
      </c>
      <c r="J94" s="1">
        <f t="shared" si="13"/>
        <v>134994.80789200441</v>
      </c>
      <c r="K94" s="1">
        <f t="shared" si="14"/>
        <v>67497.403946002203</v>
      </c>
      <c r="P94" s="1">
        <f t="shared" si="10"/>
        <v>176000000</v>
      </c>
      <c r="Q94" s="1">
        <f t="shared" si="11"/>
        <v>8800000</v>
      </c>
      <c r="R94" s="1">
        <v>134994.80789200441</v>
      </c>
      <c r="S94" s="1">
        <f>SUM($R$7:R94)</f>
        <v>63555555.555555575</v>
      </c>
    </row>
    <row r="95" spans="7:19" x14ac:dyDescent="0.25">
      <c r="G95">
        <v>89</v>
      </c>
      <c r="H95">
        <f t="shared" si="9"/>
        <v>0.1834862385321101</v>
      </c>
      <c r="I95">
        <f t="shared" si="12"/>
        <v>1.698946653075073E-3</v>
      </c>
      <c r="J95" s="1">
        <f t="shared" si="13"/>
        <v>132517.83893985569</v>
      </c>
      <c r="K95" s="1">
        <f t="shared" si="14"/>
        <v>66258.919469927845</v>
      </c>
      <c r="P95" s="1">
        <f t="shared" si="10"/>
        <v>178000000</v>
      </c>
      <c r="Q95" s="1">
        <f t="shared" si="11"/>
        <v>8900000</v>
      </c>
      <c r="R95" s="1">
        <v>132517.83893985569</v>
      </c>
      <c r="S95" s="1">
        <f>SUM($R$7:R95)</f>
        <v>63688073.394495428</v>
      </c>
    </row>
    <row r="96" spans="7:19" x14ac:dyDescent="0.25">
      <c r="G96">
        <v>90</v>
      </c>
      <c r="H96">
        <f t="shared" si="9"/>
        <v>0.18181818181818182</v>
      </c>
      <c r="I96">
        <f t="shared" si="12"/>
        <v>1.6680567139282787E-3</v>
      </c>
      <c r="J96" s="1">
        <f t="shared" si="13"/>
        <v>130108.42368640575</v>
      </c>
      <c r="K96" s="1">
        <f t="shared" si="14"/>
        <v>65054.211843202873</v>
      </c>
      <c r="P96" s="1">
        <f t="shared" si="10"/>
        <v>180000000</v>
      </c>
      <c r="Q96" s="1">
        <f t="shared" si="11"/>
        <v>9000000</v>
      </c>
      <c r="R96" s="1">
        <v>130108.42368640575</v>
      </c>
      <c r="S96" s="1">
        <f>SUM($R$7:R96)</f>
        <v>63818181.818181835</v>
      </c>
    </row>
    <row r="97" spans="7:19" x14ac:dyDescent="0.25">
      <c r="G97">
        <v>91</v>
      </c>
      <c r="H97">
        <f t="shared" si="9"/>
        <v>0.18018018018018017</v>
      </c>
      <c r="I97">
        <f t="shared" si="12"/>
        <v>1.6380016380016515E-3</v>
      </c>
      <c r="J97" s="1">
        <f t="shared" si="13"/>
        <v>127764.12776412882</v>
      </c>
      <c r="K97" s="1">
        <f t="shared" si="14"/>
        <v>63882.063882064409</v>
      </c>
      <c r="P97" s="1">
        <f t="shared" si="10"/>
        <v>182000000</v>
      </c>
      <c r="Q97" s="1">
        <f t="shared" si="11"/>
        <v>9100000</v>
      </c>
      <c r="R97" s="1">
        <v>127764.12776412882</v>
      </c>
      <c r="S97" s="1">
        <f>SUM($R$7:R97)</f>
        <v>63945945.945945963</v>
      </c>
    </row>
    <row r="98" spans="7:19" x14ac:dyDescent="0.25">
      <c r="G98">
        <v>92</v>
      </c>
      <c r="H98">
        <f t="shared" si="9"/>
        <v>0.17857142857142858</v>
      </c>
      <c r="I98">
        <f t="shared" si="12"/>
        <v>1.6087516087515963E-3</v>
      </c>
      <c r="J98" s="1">
        <f t="shared" si="13"/>
        <v>125482.62548262451</v>
      </c>
      <c r="K98" s="1">
        <f t="shared" si="14"/>
        <v>62741.312741312257</v>
      </c>
      <c r="P98" s="1">
        <f t="shared" si="10"/>
        <v>184000000</v>
      </c>
      <c r="Q98" s="1">
        <f t="shared" si="11"/>
        <v>9200000</v>
      </c>
      <c r="R98" s="1">
        <v>125482.62548262451</v>
      </c>
      <c r="S98" s="1">
        <f>SUM($R$7:R98)</f>
        <v>64071428.57142859</v>
      </c>
    </row>
    <row r="99" spans="7:19" x14ac:dyDescent="0.25">
      <c r="G99">
        <v>93</v>
      </c>
      <c r="H99">
        <f t="shared" si="9"/>
        <v>0.17699115044247787</v>
      </c>
      <c r="I99">
        <f t="shared" si="12"/>
        <v>1.5802781289507017E-3</v>
      </c>
      <c r="J99" s="1">
        <f t="shared" si="13"/>
        <v>123261.69405815474</v>
      </c>
      <c r="K99" s="1">
        <f t="shared" si="14"/>
        <v>61630.847029077369</v>
      </c>
      <c r="P99" s="1">
        <f t="shared" si="10"/>
        <v>186000000</v>
      </c>
      <c r="Q99" s="1">
        <f t="shared" si="11"/>
        <v>9300000</v>
      </c>
      <c r="R99" s="1">
        <v>123261.69405815474</v>
      </c>
      <c r="S99" s="1">
        <f>SUM($R$7:R99)</f>
        <v>64194690.265486747</v>
      </c>
    </row>
    <row r="100" spans="7:19" x14ac:dyDescent="0.25">
      <c r="G100">
        <v>94</v>
      </c>
      <c r="H100">
        <f t="shared" si="9"/>
        <v>0.17543859649122806</v>
      </c>
      <c r="I100">
        <f t="shared" si="12"/>
        <v>1.5525539512498132E-3</v>
      </c>
      <c r="J100" s="1">
        <f t="shared" si="13"/>
        <v>121099.20819748544</v>
      </c>
      <c r="K100" s="1">
        <f t="shared" si="14"/>
        <v>60549.604098742719</v>
      </c>
      <c r="P100" s="1">
        <f t="shared" si="10"/>
        <v>188000000</v>
      </c>
      <c r="Q100" s="1">
        <f t="shared" si="11"/>
        <v>9400000</v>
      </c>
      <c r="R100" s="1">
        <v>121099.20819748544</v>
      </c>
      <c r="S100" s="1">
        <f>SUM($R$7:R100)</f>
        <v>64315789.473684229</v>
      </c>
    </row>
    <row r="101" spans="7:19" x14ac:dyDescent="0.25">
      <c r="G101">
        <v>95</v>
      </c>
      <c r="H101">
        <f t="shared" si="9"/>
        <v>0.17391304347826086</v>
      </c>
      <c r="I101">
        <f t="shared" si="12"/>
        <v>1.5255530129671957E-3</v>
      </c>
      <c r="J101" s="1">
        <f t="shared" si="13"/>
        <v>118993.13501144126</v>
      </c>
      <c r="K101" s="1">
        <f t="shared" si="14"/>
        <v>59496.567505720632</v>
      </c>
      <c r="P101" s="1">
        <f t="shared" si="10"/>
        <v>190000000</v>
      </c>
      <c r="Q101" s="1">
        <f t="shared" si="11"/>
        <v>9500000</v>
      </c>
      <c r="R101" s="1">
        <v>118993.13501144126</v>
      </c>
      <c r="S101" s="1">
        <f>SUM($R$7:R101)</f>
        <v>64434782.608695671</v>
      </c>
    </row>
    <row r="102" spans="7:19" x14ac:dyDescent="0.25">
      <c r="G102">
        <v>96</v>
      </c>
      <c r="H102">
        <f t="shared" si="9"/>
        <v>0.17241379310344829</v>
      </c>
      <c r="I102">
        <f t="shared" si="12"/>
        <v>1.4992503748125774E-3</v>
      </c>
      <c r="J102" s="1">
        <f>I102*78000000</f>
        <v>116941.52923538104</v>
      </c>
      <c r="K102" s="1">
        <f t="shared" si="14"/>
        <v>58470.764617690518</v>
      </c>
      <c r="P102" s="1">
        <f t="shared" si="10"/>
        <v>192000000</v>
      </c>
      <c r="Q102" s="1">
        <f t="shared" si="11"/>
        <v>9600000</v>
      </c>
      <c r="R102" s="1">
        <v>116941.52923538104</v>
      </c>
      <c r="S102" s="1">
        <f>SUM($R$7:R102)</f>
        <v>64551724.137931049</v>
      </c>
    </row>
    <row r="103" spans="7:19" x14ac:dyDescent="0.25">
      <c r="G103">
        <v>97</v>
      </c>
      <c r="H103">
        <f t="shared" si="9"/>
        <v>0.17094017094017094</v>
      </c>
      <c r="I103">
        <f t="shared" si="12"/>
        <v>1.4736221632773439E-3</v>
      </c>
      <c r="J103" s="1">
        <f t="shared" ref="J103:J104" si="15">I103*78000000</f>
        <v>114942.52873563282</v>
      </c>
      <c r="K103" s="1">
        <f t="shared" si="14"/>
        <v>57471.26436781641</v>
      </c>
      <c r="P103" s="1">
        <f t="shared" si="10"/>
        <v>194000000</v>
      </c>
      <c r="Q103" s="1">
        <f t="shared" si="11"/>
        <v>9700000</v>
      </c>
      <c r="R103" s="1">
        <v>114942.52873563282</v>
      </c>
      <c r="S103" s="1">
        <f>SUM($R$7:R103)</f>
        <v>64666666.666666679</v>
      </c>
    </row>
    <row r="104" spans="7:19" x14ac:dyDescent="0.25">
      <c r="G104">
        <v>98</v>
      </c>
      <c r="H104">
        <f t="shared" si="9"/>
        <v>0.16949152542372881</v>
      </c>
      <c r="I104">
        <f t="shared" si="12"/>
        <v>1.4486455164421375E-3</v>
      </c>
      <c r="J104" s="1">
        <f t="shared" si="15"/>
        <v>112994.35028248672</v>
      </c>
      <c r="K104" s="1">
        <f t="shared" si="14"/>
        <v>56497.175141243359</v>
      </c>
      <c r="P104" s="1">
        <f t="shared" si="10"/>
        <v>196000000</v>
      </c>
      <c r="Q104" s="1">
        <f t="shared" si="11"/>
        <v>9800000</v>
      </c>
      <c r="R104" s="1">
        <v>112994.35028248672</v>
      </c>
      <c r="S104" s="1">
        <f>SUM($R$7:R104)</f>
        <v>64779661.016949169</v>
      </c>
    </row>
    <row r="105" spans="7:19" x14ac:dyDescent="0.25">
      <c r="G105">
        <v>99</v>
      </c>
      <c r="H105">
        <f t="shared" si="9"/>
        <v>0.16806722689075632</v>
      </c>
      <c r="I105">
        <f t="shared" si="12"/>
        <v>1.42429853297249E-3</v>
      </c>
      <c r="J105" s="1">
        <f>I105*78000000</f>
        <v>111095.28557185421</v>
      </c>
      <c r="K105" s="1">
        <f t="shared" si="14"/>
        <v>55547.642785927106</v>
      </c>
      <c r="P105" s="1">
        <f t="shared" si="10"/>
        <v>198000000</v>
      </c>
      <c r="Q105" s="1">
        <f t="shared" si="11"/>
        <v>9900000</v>
      </c>
      <c r="R105" s="1">
        <v>111095.28557185421</v>
      </c>
      <c r="S105" s="1">
        <f>SUM($R$7:R105)</f>
        <v>64890756.30252102</v>
      </c>
    </row>
    <row r="106" spans="7:19" x14ac:dyDescent="0.25">
      <c r="G106">
        <v>100</v>
      </c>
      <c r="H106">
        <f t="shared" si="9"/>
        <v>0.16666666666666666</v>
      </c>
      <c r="I106">
        <f t="shared" si="12"/>
        <v>1.4005602240896586E-3</v>
      </c>
      <c r="J106" s="1">
        <f t="shared" ref="J106:J111" si="16">I106*78000000</f>
        <v>109243.69747899337</v>
      </c>
      <c r="K106" s="1">
        <f t="shared" si="14"/>
        <v>54621.848739496687</v>
      </c>
      <c r="P106" s="1">
        <f t="shared" si="10"/>
        <v>200000000</v>
      </c>
      <c r="Q106" s="1">
        <f t="shared" si="11"/>
        <v>10000000</v>
      </c>
      <c r="R106" s="1">
        <v>109243.69747899337</v>
      </c>
      <c r="S106" s="1">
        <f>SUM($R$7:R106)</f>
        <v>65000000.000000015</v>
      </c>
    </row>
    <row r="107" spans="7:19" x14ac:dyDescent="0.25">
      <c r="G107">
        <v>101</v>
      </c>
      <c r="H107">
        <f t="shared" si="9"/>
        <v>0.16528925619834711</v>
      </c>
      <c r="I107">
        <f t="shared" si="12"/>
        <v>1.3774104683195454E-3</v>
      </c>
      <c r="J107" s="1">
        <f t="shared" si="16"/>
        <v>107438.01652892453</v>
      </c>
      <c r="K107" s="1">
        <f t="shared" si="14"/>
        <v>53719.008264462267</v>
      </c>
      <c r="P107" s="1">
        <f t="shared" si="10"/>
        <v>202000000</v>
      </c>
      <c r="Q107" s="1">
        <f t="shared" si="11"/>
        <v>10100000</v>
      </c>
      <c r="R107" s="1">
        <v>107438.01652892453</v>
      </c>
      <c r="S107" s="1">
        <f>SUM($R$7:R107)</f>
        <v>65107438.016528942</v>
      </c>
    </row>
    <row r="108" spans="7:19" x14ac:dyDescent="0.25">
      <c r="G108">
        <v>102</v>
      </c>
      <c r="H108">
        <f t="shared" si="9"/>
        <v>0.16393442622950818</v>
      </c>
      <c r="I108">
        <f t="shared" si="12"/>
        <v>1.3548299688389276E-3</v>
      </c>
      <c r="J108" s="1">
        <f t="shared" si="16"/>
        <v>105676.73756943636</v>
      </c>
      <c r="K108" s="1">
        <f t="shared" si="14"/>
        <v>52838.368784718179</v>
      </c>
      <c r="P108" s="1">
        <f t="shared" si="10"/>
        <v>204000000</v>
      </c>
      <c r="Q108" s="1">
        <f t="shared" si="11"/>
        <v>10200000</v>
      </c>
      <c r="R108" s="1">
        <v>105676.73756943636</v>
      </c>
      <c r="S108" s="1">
        <f>SUM($R$7:R108)</f>
        <v>65213114.754098378</v>
      </c>
    </row>
    <row r="109" spans="7:19" x14ac:dyDescent="0.25">
      <c r="G109">
        <v>103</v>
      </c>
      <c r="H109">
        <f t="shared" si="9"/>
        <v>0.16260162601626016</v>
      </c>
      <c r="I109">
        <f t="shared" si="12"/>
        <v>1.3328002132480254E-3</v>
      </c>
      <c r="J109" s="1">
        <f t="shared" si="16"/>
        <v>103958.41663334599</v>
      </c>
      <c r="K109" s="1">
        <f t="shared" si="14"/>
        <v>51979.208316672994</v>
      </c>
      <c r="P109" s="1">
        <f t="shared" si="10"/>
        <v>206000000</v>
      </c>
      <c r="Q109" s="1">
        <f t="shared" si="11"/>
        <v>10300000</v>
      </c>
      <c r="R109" s="1">
        <v>103958.41663334599</v>
      </c>
      <c r="S109" s="1">
        <f>SUM($R$7:R109)</f>
        <v>65317073.170731723</v>
      </c>
    </row>
    <row r="110" spans="7:19" x14ac:dyDescent="0.25">
      <c r="G110">
        <v>104</v>
      </c>
      <c r="H110">
        <f t="shared" si="9"/>
        <v>0.16129032258064516</v>
      </c>
      <c r="I110">
        <f t="shared" si="12"/>
        <v>1.3113034356150022E-3</v>
      </c>
      <c r="J110" s="1">
        <f t="shared" si="16"/>
        <v>102281.66797797017</v>
      </c>
      <c r="K110" s="1">
        <f t="shared" si="14"/>
        <v>51140.833988985083</v>
      </c>
      <c r="P110" s="1">
        <f t="shared" si="10"/>
        <v>208000000</v>
      </c>
      <c r="Q110" s="1">
        <f t="shared" si="11"/>
        <v>10400000</v>
      </c>
      <c r="R110" s="1">
        <v>102281.66797797017</v>
      </c>
      <c r="S110" s="1">
        <f>SUM($R$7:R110)</f>
        <v>65419354.838709697</v>
      </c>
    </row>
    <row r="111" spans="7:19" x14ac:dyDescent="0.25">
      <c r="G111" s="3">
        <v>105</v>
      </c>
      <c r="H111" s="3">
        <f t="shared" si="9"/>
        <v>0.16</v>
      </c>
      <c r="I111" s="3">
        <f t="shared" si="12"/>
        <v>1.2903225806451535E-3</v>
      </c>
      <c r="J111" s="4">
        <f t="shared" si="16"/>
        <v>100645.16129032196</v>
      </c>
      <c r="K111" s="4">
        <f t="shared" si="14"/>
        <v>50322.580645160982</v>
      </c>
      <c r="P111" s="1">
        <f t="shared" si="10"/>
        <v>210000000</v>
      </c>
      <c r="Q111" s="1">
        <f t="shared" si="11"/>
        <v>10500000</v>
      </c>
      <c r="R111" s="1">
        <v>100645.16129032196</v>
      </c>
      <c r="S111" s="1">
        <f>SUM($R$7:R111)</f>
        <v>65520000.000000022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1E25-7E71-4B9A-84B6-9D84EAEDF163}">
  <dimension ref="D5:AD158"/>
  <sheetViews>
    <sheetView tabSelected="1" topLeftCell="A26" workbookViewId="0">
      <selection activeCell="U35" sqref="U35"/>
    </sheetView>
  </sheetViews>
  <sheetFormatPr defaultRowHeight="15" x14ac:dyDescent="0.25"/>
  <cols>
    <col min="8" max="8" width="11.85546875" customWidth="1"/>
    <col min="9" max="9" width="19" customWidth="1"/>
    <col min="19" max="20" width="12.28515625" customWidth="1"/>
    <col min="26" max="26" width="17.42578125" customWidth="1"/>
  </cols>
  <sheetData>
    <row r="5" spans="5:27" x14ac:dyDescent="0.25">
      <c r="G5" s="8" t="s">
        <v>11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5:27" x14ac:dyDescent="0.25">
      <c r="G6">
        <v>0</v>
      </c>
      <c r="H6">
        <v>0.05</v>
      </c>
      <c r="I6">
        <v>0.1</v>
      </c>
      <c r="J6">
        <v>0.15</v>
      </c>
      <c r="K6">
        <v>0.2</v>
      </c>
      <c r="L6">
        <v>0.25</v>
      </c>
      <c r="M6">
        <v>0.3</v>
      </c>
      <c r="N6">
        <v>0.35</v>
      </c>
      <c r="O6">
        <v>0.4</v>
      </c>
      <c r="P6">
        <v>0.45</v>
      </c>
      <c r="Q6">
        <v>0.5</v>
      </c>
      <c r="R6">
        <v>0.55000000000000004</v>
      </c>
      <c r="S6">
        <v>0.6</v>
      </c>
      <c r="T6">
        <v>0.65</v>
      </c>
      <c r="U6">
        <v>0.7</v>
      </c>
      <c r="V6">
        <v>0.75</v>
      </c>
      <c r="W6">
        <v>0.8</v>
      </c>
      <c r="X6">
        <v>0.85</v>
      </c>
      <c r="Y6">
        <v>0.9</v>
      </c>
      <c r="Z6">
        <v>0.95</v>
      </c>
      <c r="AA6">
        <v>1</v>
      </c>
    </row>
    <row r="7" spans="5:27" x14ac:dyDescent="0.25">
      <c r="E7" s="9" t="s">
        <v>12</v>
      </c>
      <c r="F7" cm="1">
        <f t="array" ref="F7:F27">TRANSPOSE(G6:AA6)</f>
        <v>0</v>
      </c>
      <c r="G7">
        <f t="shared" ref="G7:V20" si="0">G$6*$F7</f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ref="W7:AA20" si="1">W$6*$F7</f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</row>
    <row r="8" spans="5:27" x14ac:dyDescent="0.25">
      <c r="E8" s="9"/>
      <c r="F8">
        <v>0.05</v>
      </c>
      <c r="G8">
        <f t="shared" si="0"/>
        <v>0</v>
      </c>
      <c r="H8">
        <f t="shared" si="0"/>
        <v>2.5000000000000005E-3</v>
      </c>
      <c r="I8">
        <f t="shared" si="0"/>
        <v>5.000000000000001E-3</v>
      </c>
      <c r="J8">
        <f t="shared" si="0"/>
        <v>7.4999999999999997E-3</v>
      </c>
      <c r="K8">
        <f t="shared" si="0"/>
        <v>1.0000000000000002E-2</v>
      </c>
      <c r="L8">
        <f t="shared" si="0"/>
        <v>1.2500000000000001E-2</v>
      </c>
      <c r="M8">
        <f t="shared" si="0"/>
        <v>1.4999999999999999E-2</v>
      </c>
      <c r="N8">
        <f t="shared" si="0"/>
        <v>1.7499999999999998E-2</v>
      </c>
      <c r="O8">
        <f t="shared" si="0"/>
        <v>2.0000000000000004E-2</v>
      </c>
      <c r="P8">
        <f t="shared" si="0"/>
        <v>2.2500000000000003E-2</v>
      </c>
      <c r="Q8">
        <f t="shared" si="0"/>
        <v>2.5000000000000001E-2</v>
      </c>
      <c r="R8">
        <f t="shared" si="0"/>
        <v>2.7500000000000004E-2</v>
      </c>
      <c r="S8">
        <f t="shared" si="0"/>
        <v>0.03</v>
      </c>
      <c r="T8">
        <f t="shared" si="0"/>
        <v>3.2500000000000001E-2</v>
      </c>
      <c r="U8">
        <f t="shared" si="0"/>
        <v>3.4999999999999996E-2</v>
      </c>
      <c r="V8">
        <f t="shared" si="0"/>
        <v>3.7500000000000006E-2</v>
      </c>
      <c r="W8">
        <f t="shared" si="1"/>
        <v>4.0000000000000008E-2</v>
      </c>
      <c r="X8">
        <f t="shared" si="1"/>
        <v>4.2500000000000003E-2</v>
      </c>
      <c r="Y8">
        <f t="shared" si="1"/>
        <v>4.5000000000000005E-2</v>
      </c>
      <c r="Z8">
        <f t="shared" si="1"/>
        <v>4.7500000000000001E-2</v>
      </c>
      <c r="AA8">
        <f t="shared" si="1"/>
        <v>0.05</v>
      </c>
    </row>
    <row r="9" spans="5:27" x14ac:dyDescent="0.25">
      <c r="E9" s="9"/>
      <c r="F9">
        <v>0.1</v>
      </c>
      <c r="G9">
        <f t="shared" si="0"/>
        <v>0</v>
      </c>
      <c r="H9">
        <f t="shared" si="0"/>
        <v>5.000000000000001E-3</v>
      </c>
      <c r="I9">
        <f t="shared" si="0"/>
        <v>1.0000000000000002E-2</v>
      </c>
      <c r="J9">
        <f t="shared" si="0"/>
        <v>1.4999999999999999E-2</v>
      </c>
      <c r="K9">
        <f t="shared" si="0"/>
        <v>2.0000000000000004E-2</v>
      </c>
      <c r="L9">
        <f t="shared" si="0"/>
        <v>2.5000000000000001E-2</v>
      </c>
      <c r="M9">
        <f t="shared" si="0"/>
        <v>0.03</v>
      </c>
      <c r="N9">
        <f t="shared" si="0"/>
        <v>3.4999999999999996E-2</v>
      </c>
      <c r="O9">
        <f t="shared" si="0"/>
        <v>4.0000000000000008E-2</v>
      </c>
      <c r="P9">
        <f t="shared" si="0"/>
        <v>4.5000000000000005E-2</v>
      </c>
      <c r="Q9">
        <f t="shared" si="0"/>
        <v>0.05</v>
      </c>
      <c r="R9">
        <f t="shared" si="0"/>
        <v>5.5000000000000007E-2</v>
      </c>
      <c r="S9">
        <f t="shared" si="0"/>
        <v>0.06</v>
      </c>
      <c r="T9">
        <f t="shared" si="0"/>
        <v>6.5000000000000002E-2</v>
      </c>
      <c r="U9">
        <f t="shared" si="0"/>
        <v>6.9999999999999993E-2</v>
      </c>
      <c r="V9">
        <f t="shared" si="0"/>
        <v>7.5000000000000011E-2</v>
      </c>
      <c r="W9">
        <f t="shared" si="1"/>
        <v>8.0000000000000016E-2</v>
      </c>
      <c r="X9">
        <f t="shared" si="1"/>
        <v>8.5000000000000006E-2</v>
      </c>
      <c r="Y9">
        <f t="shared" si="1"/>
        <v>9.0000000000000011E-2</v>
      </c>
      <c r="Z9">
        <f t="shared" si="1"/>
        <v>9.5000000000000001E-2</v>
      </c>
      <c r="AA9">
        <f t="shared" si="1"/>
        <v>0.1</v>
      </c>
    </row>
    <row r="10" spans="5:27" x14ac:dyDescent="0.25">
      <c r="E10" s="9"/>
      <c r="F10">
        <v>0.15</v>
      </c>
      <c r="G10">
        <f t="shared" si="0"/>
        <v>0</v>
      </c>
      <c r="H10">
        <f t="shared" si="0"/>
        <v>7.4999999999999997E-3</v>
      </c>
      <c r="I10">
        <f t="shared" si="0"/>
        <v>1.4999999999999999E-2</v>
      </c>
      <c r="J10">
        <f t="shared" si="0"/>
        <v>2.2499999999999999E-2</v>
      </c>
      <c r="K10">
        <f t="shared" si="0"/>
        <v>0.03</v>
      </c>
      <c r="L10">
        <f t="shared" si="0"/>
        <v>3.7499999999999999E-2</v>
      </c>
      <c r="M10">
        <f t="shared" si="0"/>
        <v>4.4999999999999998E-2</v>
      </c>
      <c r="N10">
        <f t="shared" si="0"/>
        <v>5.2499999999999998E-2</v>
      </c>
      <c r="O10">
        <f t="shared" si="0"/>
        <v>0.06</v>
      </c>
      <c r="P10">
        <f t="shared" si="0"/>
        <v>6.7500000000000004E-2</v>
      </c>
      <c r="Q10">
        <f t="shared" si="0"/>
        <v>7.4999999999999997E-2</v>
      </c>
      <c r="R10">
        <f t="shared" si="0"/>
        <v>8.2500000000000004E-2</v>
      </c>
      <c r="S10">
        <f t="shared" si="0"/>
        <v>0.09</v>
      </c>
      <c r="T10">
        <f t="shared" si="0"/>
        <v>9.7500000000000003E-2</v>
      </c>
      <c r="U10">
        <f t="shared" si="0"/>
        <v>0.105</v>
      </c>
      <c r="V10">
        <f t="shared" si="0"/>
        <v>0.11249999999999999</v>
      </c>
      <c r="W10">
        <f t="shared" si="1"/>
        <v>0.12</v>
      </c>
      <c r="X10">
        <f t="shared" si="1"/>
        <v>0.1275</v>
      </c>
      <c r="Y10">
        <f t="shared" si="1"/>
        <v>0.13500000000000001</v>
      </c>
      <c r="Z10">
        <f t="shared" si="1"/>
        <v>0.14249999999999999</v>
      </c>
      <c r="AA10">
        <f t="shared" si="1"/>
        <v>0.15</v>
      </c>
    </row>
    <row r="11" spans="5:27" x14ac:dyDescent="0.25">
      <c r="E11" s="9"/>
      <c r="F11">
        <v>0.2</v>
      </c>
      <c r="G11">
        <f t="shared" si="0"/>
        <v>0</v>
      </c>
      <c r="H11">
        <f t="shared" si="0"/>
        <v>1.0000000000000002E-2</v>
      </c>
      <c r="I11">
        <f t="shared" si="0"/>
        <v>2.0000000000000004E-2</v>
      </c>
      <c r="J11">
        <f t="shared" si="0"/>
        <v>0.03</v>
      </c>
      <c r="K11">
        <f t="shared" si="0"/>
        <v>4.0000000000000008E-2</v>
      </c>
      <c r="L11">
        <f t="shared" si="0"/>
        <v>0.05</v>
      </c>
      <c r="M11">
        <f t="shared" si="0"/>
        <v>0.06</v>
      </c>
      <c r="N11">
        <f t="shared" si="0"/>
        <v>6.9999999999999993E-2</v>
      </c>
      <c r="O11">
        <f t="shared" si="0"/>
        <v>8.0000000000000016E-2</v>
      </c>
      <c r="P11">
        <f t="shared" si="0"/>
        <v>9.0000000000000011E-2</v>
      </c>
      <c r="Q11">
        <f t="shared" si="0"/>
        <v>0.1</v>
      </c>
      <c r="R11">
        <f t="shared" si="0"/>
        <v>0.11000000000000001</v>
      </c>
      <c r="S11">
        <f t="shared" si="0"/>
        <v>0.12</v>
      </c>
      <c r="T11">
        <f t="shared" si="0"/>
        <v>0.13</v>
      </c>
      <c r="U11">
        <f t="shared" si="0"/>
        <v>0.13999999999999999</v>
      </c>
      <c r="V11">
        <f t="shared" si="0"/>
        <v>0.15000000000000002</v>
      </c>
      <c r="W11">
        <f t="shared" si="1"/>
        <v>0.16000000000000003</v>
      </c>
      <c r="X11">
        <f t="shared" si="1"/>
        <v>0.17</v>
      </c>
      <c r="Y11">
        <f t="shared" si="1"/>
        <v>0.18000000000000002</v>
      </c>
      <c r="Z11">
        <f t="shared" si="1"/>
        <v>0.19</v>
      </c>
      <c r="AA11">
        <f t="shared" si="1"/>
        <v>0.2</v>
      </c>
    </row>
    <row r="12" spans="5:27" x14ac:dyDescent="0.25">
      <c r="E12" s="9"/>
      <c r="F12">
        <v>0.25</v>
      </c>
      <c r="G12">
        <f t="shared" si="0"/>
        <v>0</v>
      </c>
      <c r="H12">
        <f t="shared" si="0"/>
        <v>1.2500000000000001E-2</v>
      </c>
      <c r="I12">
        <f t="shared" si="0"/>
        <v>2.5000000000000001E-2</v>
      </c>
      <c r="J12">
        <f t="shared" si="0"/>
        <v>3.7499999999999999E-2</v>
      </c>
      <c r="K12">
        <f t="shared" si="0"/>
        <v>0.05</v>
      </c>
      <c r="L12">
        <f t="shared" si="0"/>
        <v>6.25E-2</v>
      </c>
      <c r="M12">
        <f t="shared" si="0"/>
        <v>7.4999999999999997E-2</v>
      </c>
      <c r="N12">
        <f t="shared" si="0"/>
        <v>8.7499999999999994E-2</v>
      </c>
      <c r="O12">
        <f t="shared" si="0"/>
        <v>0.1</v>
      </c>
      <c r="P12">
        <f t="shared" si="0"/>
        <v>0.1125</v>
      </c>
      <c r="Q12">
        <f t="shared" si="0"/>
        <v>0.125</v>
      </c>
      <c r="R12">
        <f t="shared" si="0"/>
        <v>0.13750000000000001</v>
      </c>
      <c r="S12">
        <f t="shared" si="0"/>
        <v>0.15</v>
      </c>
      <c r="T12">
        <f t="shared" si="0"/>
        <v>0.16250000000000001</v>
      </c>
      <c r="U12">
        <f t="shared" si="0"/>
        <v>0.17499999999999999</v>
      </c>
      <c r="V12">
        <f t="shared" si="0"/>
        <v>0.1875</v>
      </c>
      <c r="W12">
        <f t="shared" si="1"/>
        <v>0.2</v>
      </c>
      <c r="X12">
        <f t="shared" si="1"/>
        <v>0.21249999999999999</v>
      </c>
      <c r="Y12">
        <f t="shared" si="1"/>
        <v>0.22500000000000001</v>
      </c>
      <c r="Z12">
        <f t="shared" si="1"/>
        <v>0.23749999999999999</v>
      </c>
      <c r="AA12">
        <f t="shared" si="1"/>
        <v>0.25</v>
      </c>
    </row>
    <row r="13" spans="5:27" x14ac:dyDescent="0.25">
      <c r="E13" s="9"/>
      <c r="F13">
        <v>0.3</v>
      </c>
      <c r="G13">
        <f t="shared" si="0"/>
        <v>0</v>
      </c>
      <c r="H13">
        <f t="shared" si="0"/>
        <v>1.4999999999999999E-2</v>
      </c>
      <c r="I13">
        <f t="shared" si="0"/>
        <v>0.03</v>
      </c>
      <c r="J13">
        <f t="shared" si="0"/>
        <v>4.4999999999999998E-2</v>
      </c>
      <c r="K13">
        <f t="shared" si="0"/>
        <v>0.06</v>
      </c>
      <c r="L13">
        <f t="shared" si="0"/>
        <v>7.4999999999999997E-2</v>
      </c>
      <c r="M13">
        <f t="shared" si="0"/>
        <v>0.09</v>
      </c>
      <c r="N13">
        <f t="shared" si="0"/>
        <v>0.105</v>
      </c>
      <c r="O13">
        <f t="shared" si="0"/>
        <v>0.12</v>
      </c>
      <c r="P13">
        <f t="shared" si="0"/>
        <v>0.13500000000000001</v>
      </c>
      <c r="Q13">
        <f t="shared" si="0"/>
        <v>0.15</v>
      </c>
      <c r="R13">
        <f t="shared" si="0"/>
        <v>0.16500000000000001</v>
      </c>
      <c r="S13">
        <f t="shared" si="0"/>
        <v>0.18</v>
      </c>
      <c r="T13">
        <f t="shared" si="0"/>
        <v>0.19500000000000001</v>
      </c>
      <c r="U13">
        <f t="shared" si="0"/>
        <v>0.21</v>
      </c>
      <c r="V13">
        <f t="shared" si="0"/>
        <v>0.22499999999999998</v>
      </c>
      <c r="W13">
        <f t="shared" si="1"/>
        <v>0.24</v>
      </c>
      <c r="X13">
        <f t="shared" si="1"/>
        <v>0.255</v>
      </c>
      <c r="Y13">
        <f t="shared" si="1"/>
        <v>0.27</v>
      </c>
      <c r="Z13">
        <f t="shared" si="1"/>
        <v>0.28499999999999998</v>
      </c>
      <c r="AA13">
        <f t="shared" si="1"/>
        <v>0.3</v>
      </c>
    </row>
    <row r="14" spans="5:27" x14ac:dyDescent="0.25">
      <c r="E14" s="9"/>
      <c r="F14">
        <v>0.35</v>
      </c>
      <c r="G14">
        <f t="shared" si="0"/>
        <v>0</v>
      </c>
      <c r="H14">
        <f t="shared" si="0"/>
        <v>1.7499999999999998E-2</v>
      </c>
      <c r="I14">
        <f t="shared" si="0"/>
        <v>3.4999999999999996E-2</v>
      </c>
      <c r="J14">
        <f t="shared" si="0"/>
        <v>5.2499999999999998E-2</v>
      </c>
      <c r="K14">
        <f t="shared" si="0"/>
        <v>6.9999999999999993E-2</v>
      </c>
      <c r="L14">
        <f t="shared" si="0"/>
        <v>8.7499999999999994E-2</v>
      </c>
      <c r="M14">
        <f t="shared" si="0"/>
        <v>0.105</v>
      </c>
      <c r="N14">
        <f t="shared" si="0"/>
        <v>0.12249999999999998</v>
      </c>
      <c r="O14">
        <f t="shared" si="0"/>
        <v>0.13999999999999999</v>
      </c>
      <c r="P14">
        <f t="shared" si="0"/>
        <v>0.1575</v>
      </c>
      <c r="Q14">
        <f t="shared" si="0"/>
        <v>0.17499999999999999</v>
      </c>
      <c r="R14">
        <f t="shared" si="0"/>
        <v>0.1925</v>
      </c>
      <c r="S14">
        <f t="shared" si="0"/>
        <v>0.21</v>
      </c>
      <c r="T14">
        <f t="shared" si="0"/>
        <v>0.22749999999999998</v>
      </c>
      <c r="U14">
        <f t="shared" si="0"/>
        <v>0.24499999999999997</v>
      </c>
      <c r="V14">
        <f t="shared" si="0"/>
        <v>0.26249999999999996</v>
      </c>
      <c r="W14">
        <f t="shared" si="1"/>
        <v>0.27999999999999997</v>
      </c>
      <c r="X14">
        <f t="shared" si="1"/>
        <v>0.29749999999999999</v>
      </c>
      <c r="Y14">
        <f t="shared" si="1"/>
        <v>0.315</v>
      </c>
      <c r="Z14">
        <f t="shared" si="1"/>
        <v>0.33249999999999996</v>
      </c>
      <c r="AA14">
        <f t="shared" si="1"/>
        <v>0.35</v>
      </c>
    </row>
    <row r="15" spans="5:27" x14ac:dyDescent="0.25">
      <c r="E15" s="9"/>
      <c r="F15">
        <v>0.4</v>
      </c>
      <c r="G15">
        <f t="shared" si="0"/>
        <v>0</v>
      </c>
      <c r="H15">
        <f t="shared" si="0"/>
        <v>2.0000000000000004E-2</v>
      </c>
      <c r="I15">
        <f t="shared" si="0"/>
        <v>4.0000000000000008E-2</v>
      </c>
      <c r="J15">
        <f t="shared" si="0"/>
        <v>0.06</v>
      </c>
      <c r="K15">
        <f t="shared" si="0"/>
        <v>8.0000000000000016E-2</v>
      </c>
      <c r="L15">
        <f t="shared" si="0"/>
        <v>0.1</v>
      </c>
      <c r="M15">
        <f t="shared" si="0"/>
        <v>0.12</v>
      </c>
      <c r="N15">
        <f t="shared" si="0"/>
        <v>0.13999999999999999</v>
      </c>
      <c r="O15">
        <f t="shared" si="0"/>
        <v>0.16000000000000003</v>
      </c>
      <c r="P15">
        <f t="shared" si="0"/>
        <v>0.18000000000000002</v>
      </c>
      <c r="Q15">
        <f t="shared" si="0"/>
        <v>0.2</v>
      </c>
      <c r="R15">
        <f t="shared" si="0"/>
        <v>0.22000000000000003</v>
      </c>
      <c r="S15">
        <f t="shared" si="0"/>
        <v>0.24</v>
      </c>
      <c r="T15">
        <f t="shared" si="0"/>
        <v>0.26</v>
      </c>
      <c r="U15">
        <f t="shared" si="0"/>
        <v>0.27999999999999997</v>
      </c>
      <c r="V15">
        <f t="shared" si="0"/>
        <v>0.30000000000000004</v>
      </c>
      <c r="W15">
        <f t="shared" si="1"/>
        <v>0.32000000000000006</v>
      </c>
      <c r="X15">
        <f t="shared" si="1"/>
        <v>0.34</v>
      </c>
      <c r="Y15">
        <f t="shared" si="1"/>
        <v>0.36000000000000004</v>
      </c>
      <c r="Z15">
        <f t="shared" si="1"/>
        <v>0.38</v>
      </c>
      <c r="AA15">
        <f t="shared" si="1"/>
        <v>0.4</v>
      </c>
    </row>
    <row r="16" spans="5:27" x14ac:dyDescent="0.25">
      <c r="E16" s="9"/>
      <c r="F16">
        <v>0.45</v>
      </c>
      <c r="G16">
        <f t="shared" si="0"/>
        <v>0</v>
      </c>
      <c r="H16">
        <f t="shared" si="0"/>
        <v>2.2500000000000003E-2</v>
      </c>
      <c r="I16">
        <f t="shared" si="0"/>
        <v>4.5000000000000005E-2</v>
      </c>
      <c r="J16">
        <f t="shared" si="0"/>
        <v>6.7500000000000004E-2</v>
      </c>
      <c r="K16">
        <f t="shared" si="0"/>
        <v>9.0000000000000011E-2</v>
      </c>
      <c r="L16">
        <f t="shared" si="0"/>
        <v>0.1125</v>
      </c>
      <c r="M16">
        <f t="shared" si="0"/>
        <v>0.13500000000000001</v>
      </c>
      <c r="N16">
        <f t="shared" si="0"/>
        <v>0.1575</v>
      </c>
      <c r="O16">
        <f t="shared" si="0"/>
        <v>0.18000000000000002</v>
      </c>
      <c r="P16">
        <f t="shared" si="0"/>
        <v>0.20250000000000001</v>
      </c>
      <c r="Q16">
        <f t="shared" si="0"/>
        <v>0.22500000000000001</v>
      </c>
      <c r="R16">
        <f t="shared" si="0"/>
        <v>0.24750000000000003</v>
      </c>
      <c r="S16">
        <f t="shared" si="0"/>
        <v>0.27</v>
      </c>
      <c r="T16">
        <f t="shared" si="0"/>
        <v>0.29250000000000004</v>
      </c>
      <c r="U16">
        <f t="shared" si="0"/>
        <v>0.315</v>
      </c>
      <c r="V16">
        <f t="shared" si="0"/>
        <v>0.33750000000000002</v>
      </c>
      <c r="W16">
        <f t="shared" si="1"/>
        <v>0.36000000000000004</v>
      </c>
      <c r="X16">
        <f t="shared" si="1"/>
        <v>0.38250000000000001</v>
      </c>
      <c r="Y16">
        <f t="shared" si="1"/>
        <v>0.40500000000000003</v>
      </c>
      <c r="Z16">
        <f t="shared" si="1"/>
        <v>0.42749999999999999</v>
      </c>
      <c r="AA16">
        <f t="shared" si="1"/>
        <v>0.45</v>
      </c>
    </row>
    <row r="17" spans="5:27" x14ac:dyDescent="0.25">
      <c r="E17" s="9"/>
      <c r="F17">
        <v>0.5</v>
      </c>
      <c r="G17">
        <f t="shared" si="0"/>
        <v>0</v>
      </c>
      <c r="H17">
        <f t="shared" si="0"/>
        <v>2.5000000000000001E-2</v>
      </c>
      <c r="I17">
        <f t="shared" si="0"/>
        <v>0.05</v>
      </c>
      <c r="J17">
        <f t="shared" si="0"/>
        <v>7.4999999999999997E-2</v>
      </c>
      <c r="K17">
        <f t="shared" si="0"/>
        <v>0.1</v>
      </c>
      <c r="L17">
        <f t="shared" si="0"/>
        <v>0.125</v>
      </c>
      <c r="M17">
        <f t="shared" si="0"/>
        <v>0.15</v>
      </c>
      <c r="N17">
        <f t="shared" si="0"/>
        <v>0.17499999999999999</v>
      </c>
      <c r="O17">
        <f t="shared" si="0"/>
        <v>0.2</v>
      </c>
      <c r="P17">
        <f t="shared" si="0"/>
        <v>0.22500000000000001</v>
      </c>
      <c r="Q17">
        <f t="shared" si="0"/>
        <v>0.25</v>
      </c>
      <c r="R17">
        <f t="shared" si="0"/>
        <v>0.27500000000000002</v>
      </c>
      <c r="S17">
        <f t="shared" si="0"/>
        <v>0.3</v>
      </c>
      <c r="T17">
        <f t="shared" si="0"/>
        <v>0.32500000000000001</v>
      </c>
      <c r="U17">
        <f t="shared" si="0"/>
        <v>0.35</v>
      </c>
      <c r="V17">
        <f t="shared" si="0"/>
        <v>0.375</v>
      </c>
      <c r="W17">
        <f t="shared" si="1"/>
        <v>0.4</v>
      </c>
      <c r="X17">
        <f t="shared" si="1"/>
        <v>0.42499999999999999</v>
      </c>
      <c r="Y17">
        <f t="shared" si="1"/>
        <v>0.45</v>
      </c>
      <c r="Z17">
        <f t="shared" si="1"/>
        <v>0.47499999999999998</v>
      </c>
      <c r="AA17">
        <f t="shared" si="1"/>
        <v>0.5</v>
      </c>
    </row>
    <row r="18" spans="5:27" x14ac:dyDescent="0.25">
      <c r="E18" s="9"/>
      <c r="F18">
        <v>0.55000000000000004</v>
      </c>
      <c r="G18">
        <f t="shared" si="0"/>
        <v>0</v>
      </c>
      <c r="H18">
        <f t="shared" si="0"/>
        <v>2.7500000000000004E-2</v>
      </c>
      <c r="I18">
        <f t="shared" si="0"/>
        <v>5.5000000000000007E-2</v>
      </c>
      <c r="J18">
        <f t="shared" si="0"/>
        <v>8.2500000000000004E-2</v>
      </c>
      <c r="K18">
        <f t="shared" si="0"/>
        <v>0.11000000000000001</v>
      </c>
      <c r="L18">
        <f t="shared" si="0"/>
        <v>0.13750000000000001</v>
      </c>
      <c r="M18">
        <f t="shared" si="0"/>
        <v>0.16500000000000001</v>
      </c>
      <c r="N18">
        <f t="shared" si="0"/>
        <v>0.1925</v>
      </c>
      <c r="O18">
        <f t="shared" si="0"/>
        <v>0.22000000000000003</v>
      </c>
      <c r="P18">
        <f t="shared" si="0"/>
        <v>0.24750000000000003</v>
      </c>
      <c r="Q18">
        <f t="shared" si="0"/>
        <v>0.27500000000000002</v>
      </c>
      <c r="R18">
        <f t="shared" si="0"/>
        <v>0.30250000000000005</v>
      </c>
      <c r="S18">
        <f t="shared" si="0"/>
        <v>0.33</v>
      </c>
      <c r="T18">
        <f t="shared" si="0"/>
        <v>0.35750000000000004</v>
      </c>
      <c r="U18">
        <f t="shared" si="0"/>
        <v>0.38500000000000001</v>
      </c>
      <c r="V18">
        <f t="shared" si="0"/>
        <v>0.41250000000000003</v>
      </c>
      <c r="W18">
        <f t="shared" si="1"/>
        <v>0.44000000000000006</v>
      </c>
      <c r="X18">
        <f t="shared" si="1"/>
        <v>0.46750000000000003</v>
      </c>
      <c r="Y18">
        <f t="shared" si="1"/>
        <v>0.49500000000000005</v>
      </c>
      <c r="Z18">
        <f t="shared" si="1"/>
        <v>0.52249999999999996</v>
      </c>
      <c r="AA18">
        <f t="shared" si="1"/>
        <v>0.55000000000000004</v>
      </c>
    </row>
    <row r="19" spans="5:27" x14ac:dyDescent="0.25">
      <c r="E19" s="9"/>
      <c r="F19">
        <v>0.6</v>
      </c>
      <c r="G19">
        <f t="shared" si="0"/>
        <v>0</v>
      </c>
      <c r="H19">
        <f t="shared" si="0"/>
        <v>0.03</v>
      </c>
      <c r="I19">
        <f t="shared" si="0"/>
        <v>0.06</v>
      </c>
      <c r="J19">
        <f t="shared" si="0"/>
        <v>0.09</v>
      </c>
      <c r="K19">
        <f t="shared" si="0"/>
        <v>0.12</v>
      </c>
      <c r="L19">
        <f t="shared" si="0"/>
        <v>0.15</v>
      </c>
      <c r="M19">
        <f t="shared" si="0"/>
        <v>0.18</v>
      </c>
      <c r="N19">
        <f t="shared" si="0"/>
        <v>0.21</v>
      </c>
      <c r="O19">
        <f t="shared" si="0"/>
        <v>0.24</v>
      </c>
      <c r="P19">
        <f t="shared" si="0"/>
        <v>0.27</v>
      </c>
      <c r="Q19">
        <f t="shared" si="0"/>
        <v>0.3</v>
      </c>
      <c r="R19">
        <f t="shared" si="0"/>
        <v>0.33</v>
      </c>
      <c r="S19">
        <f t="shared" si="0"/>
        <v>0.36</v>
      </c>
      <c r="T19">
        <f t="shared" si="0"/>
        <v>0.39</v>
      </c>
      <c r="U19">
        <f t="shared" si="0"/>
        <v>0.42</v>
      </c>
      <c r="V19">
        <f t="shared" si="0"/>
        <v>0.44999999999999996</v>
      </c>
      <c r="W19">
        <f t="shared" si="1"/>
        <v>0.48</v>
      </c>
      <c r="X19">
        <f t="shared" si="1"/>
        <v>0.51</v>
      </c>
      <c r="Y19">
        <f t="shared" si="1"/>
        <v>0.54</v>
      </c>
      <c r="Z19">
        <f t="shared" si="1"/>
        <v>0.56999999999999995</v>
      </c>
      <c r="AA19">
        <f t="shared" si="1"/>
        <v>0.6</v>
      </c>
    </row>
    <row r="20" spans="5:27" x14ac:dyDescent="0.25">
      <c r="E20" s="9"/>
      <c r="F20">
        <v>0.65</v>
      </c>
      <c r="G20">
        <f t="shared" si="0"/>
        <v>0</v>
      </c>
      <c r="H20">
        <f t="shared" si="0"/>
        <v>3.2500000000000001E-2</v>
      </c>
      <c r="I20">
        <f t="shared" si="0"/>
        <v>6.5000000000000002E-2</v>
      </c>
      <c r="J20">
        <f t="shared" si="0"/>
        <v>9.7500000000000003E-2</v>
      </c>
      <c r="K20">
        <f t="shared" si="0"/>
        <v>0.13</v>
      </c>
      <c r="L20">
        <f t="shared" si="0"/>
        <v>0.16250000000000001</v>
      </c>
      <c r="M20">
        <f t="shared" si="0"/>
        <v>0.19500000000000001</v>
      </c>
      <c r="N20">
        <f t="shared" si="0"/>
        <v>0.22749999999999998</v>
      </c>
      <c r="O20">
        <f t="shared" si="0"/>
        <v>0.26</v>
      </c>
      <c r="P20">
        <f t="shared" si="0"/>
        <v>0.29250000000000004</v>
      </c>
      <c r="Q20">
        <f t="shared" si="0"/>
        <v>0.32500000000000001</v>
      </c>
      <c r="R20">
        <f t="shared" si="0"/>
        <v>0.35750000000000004</v>
      </c>
      <c r="S20">
        <f t="shared" si="0"/>
        <v>0.39</v>
      </c>
      <c r="T20">
        <f t="shared" si="0"/>
        <v>0.42250000000000004</v>
      </c>
      <c r="U20">
        <f t="shared" si="0"/>
        <v>0.45499999999999996</v>
      </c>
      <c r="V20">
        <f t="shared" si="0"/>
        <v>0.48750000000000004</v>
      </c>
      <c r="W20">
        <f t="shared" si="1"/>
        <v>0.52</v>
      </c>
      <c r="X20">
        <f t="shared" si="1"/>
        <v>0.55249999999999999</v>
      </c>
      <c r="Y20">
        <f t="shared" si="1"/>
        <v>0.58500000000000008</v>
      </c>
      <c r="Z20">
        <f t="shared" si="1"/>
        <v>0.61749999999999994</v>
      </c>
      <c r="AA20">
        <f t="shared" si="1"/>
        <v>0.65</v>
      </c>
    </row>
    <row r="21" spans="5:27" x14ac:dyDescent="0.25">
      <c r="E21" s="9"/>
      <c r="F21">
        <v>0.7</v>
      </c>
      <c r="G21">
        <f t="shared" ref="G21:I27" si="2">G$6*$F21</f>
        <v>0</v>
      </c>
      <c r="H21">
        <f t="shared" si="2"/>
        <v>3.4999999999999996E-2</v>
      </c>
      <c r="I21">
        <f t="shared" si="2"/>
        <v>6.9999999999999993E-2</v>
      </c>
      <c r="J21">
        <f t="shared" ref="J21:AA27" si="3">J$6*$F21</f>
        <v>0.105</v>
      </c>
      <c r="K21">
        <f t="shared" si="3"/>
        <v>0.13999999999999999</v>
      </c>
      <c r="L21">
        <f t="shared" si="3"/>
        <v>0.17499999999999999</v>
      </c>
      <c r="M21">
        <f t="shared" si="3"/>
        <v>0.21</v>
      </c>
      <c r="N21">
        <f t="shared" si="3"/>
        <v>0.24499999999999997</v>
      </c>
      <c r="O21">
        <f t="shared" si="3"/>
        <v>0.27999999999999997</v>
      </c>
      <c r="P21">
        <f t="shared" si="3"/>
        <v>0.315</v>
      </c>
      <c r="Q21">
        <f t="shared" si="3"/>
        <v>0.35</v>
      </c>
      <c r="R21">
        <f t="shared" si="3"/>
        <v>0.38500000000000001</v>
      </c>
      <c r="S21">
        <f t="shared" si="3"/>
        <v>0.42</v>
      </c>
      <c r="T21">
        <f t="shared" si="3"/>
        <v>0.45499999999999996</v>
      </c>
      <c r="U21">
        <f t="shared" si="3"/>
        <v>0.48999999999999994</v>
      </c>
      <c r="V21">
        <f t="shared" si="3"/>
        <v>0.52499999999999991</v>
      </c>
      <c r="W21">
        <f t="shared" si="3"/>
        <v>0.55999999999999994</v>
      </c>
      <c r="X21">
        <f t="shared" si="3"/>
        <v>0.59499999999999997</v>
      </c>
      <c r="Y21">
        <f t="shared" si="3"/>
        <v>0.63</v>
      </c>
      <c r="Z21">
        <f t="shared" si="3"/>
        <v>0.66499999999999992</v>
      </c>
      <c r="AA21">
        <f t="shared" si="3"/>
        <v>0.7</v>
      </c>
    </row>
    <row r="22" spans="5:27" x14ac:dyDescent="0.25">
      <c r="E22" s="9"/>
      <c r="F22">
        <v>0.75</v>
      </c>
      <c r="G22">
        <f t="shared" si="2"/>
        <v>0</v>
      </c>
      <c r="H22">
        <f t="shared" si="2"/>
        <v>3.7500000000000006E-2</v>
      </c>
      <c r="I22">
        <f t="shared" si="2"/>
        <v>7.5000000000000011E-2</v>
      </c>
      <c r="J22">
        <f t="shared" si="3"/>
        <v>0.11249999999999999</v>
      </c>
      <c r="K22">
        <f t="shared" si="3"/>
        <v>0.15000000000000002</v>
      </c>
      <c r="L22">
        <f t="shared" si="3"/>
        <v>0.1875</v>
      </c>
      <c r="M22">
        <f t="shared" si="3"/>
        <v>0.22499999999999998</v>
      </c>
      <c r="N22">
        <f t="shared" si="3"/>
        <v>0.26249999999999996</v>
      </c>
      <c r="O22">
        <f t="shared" si="3"/>
        <v>0.30000000000000004</v>
      </c>
      <c r="P22">
        <f t="shared" si="3"/>
        <v>0.33750000000000002</v>
      </c>
      <c r="Q22">
        <f t="shared" si="3"/>
        <v>0.375</v>
      </c>
      <c r="R22">
        <f t="shared" si="3"/>
        <v>0.41250000000000003</v>
      </c>
      <c r="S22">
        <f t="shared" si="3"/>
        <v>0.44999999999999996</v>
      </c>
      <c r="T22">
        <f t="shared" si="3"/>
        <v>0.48750000000000004</v>
      </c>
      <c r="U22">
        <f t="shared" si="3"/>
        <v>0.52499999999999991</v>
      </c>
      <c r="V22">
        <f t="shared" si="3"/>
        <v>0.5625</v>
      </c>
      <c r="W22">
        <f t="shared" si="3"/>
        <v>0.60000000000000009</v>
      </c>
      <c r="X22">
        <f t="shared" si="3"/>
        <v>0.63749999999999996</v>
      </c>
      <c r="Y22">
        <f t="shared" si="3"/>
        <v>0.67500000000000004</v>
      </c>
      <c r="Z22">
        <f t="shared" si="3"/>
        <v>0.71249999999999991</v>
      </c>
      <c r="AA22">
        <f t="shared" si="3"/>
        <v>0.75</v>
      </c>
    </row>
    <row r="23" spans="5:27" x14ac:dyDescent="0.25">
      <c r="E23" s="9"/>
      <c r="F23">
        <v>0.8</v>
      </c>
      <c r="G23">
        <f t="shared" si="2"/>
        <v>0</v>
      </c>
      <c r="H23">
        <f t="shared" si="2"/>
        <v>4.0000000000000008E-2</v>
      </c>
      <c r="I23">
        <f t="shared" si="2"/>
        <v>8.0000000000000016E-2</v>
      </c>
      <c r="J23">
        <f t="shared" si="3"/>
        <v>0.12</v>
      </c>
      <c r="K23">
        <f t="shared" si="3"/>
        <v>0.16000000000000003</v>
      </c>
      <c r="L23">
        <f t="shared" si="3"/>
        <v>0.2</v>
      </c>
      <c r="M23">
        <f t="shared" si="3"/>
        <v>0.24</v>
      </c>
      <c r="N23">
        <f t="shared" si="3"/>
        <v>0.27999999999999997</v>
      </c>
      <c r="O23">
        <f t="shared" si="3"/>
        <v>0.32000000000000006</v>
      </c>
      <c r="P23">
        <f t="shared" si="3"/>
        <v>0.36000000000000004</v>
      </c>
      <c r="Q23">
        <f t="shared" si="3"/>
        <v>0.4</v>
      </c>
      <c r="R23">
        <f t="shared" si="3"/>
        <v>0.44000000000000006</v>
      </c>
      <c r="S23">
        <f t="shared" si="3"/>
        <v>0.48</v>
      </c>
      <c r="T23">
        <f t="shared" si="3"/>
        <v>0.52</v>
      </c>
      <c r="U23">
        <f t="shared" si="3"/>
        <v>0.55999999999999994</v>
      </c>
      <c r="V23">
        <f t="shared" si="3"/>
        <v>0.60000000000000009</v>
      </c>
      <c r="W23">
        <f t="shared" si="3"/>
        <v>0.64000000000000012</v>
      </c>
      <c r="X23">
        <f t="shared" si="3"/>
        <v>0.68</v>
      </c>
      <c r="Y23">
        <f t="shared" si="3"/>
        <v>0.72000000000000008</v>
      </c>
      <c r="Z23">
        <f t="shared" si="3"/>
        <v>0.76</v>
      </c>
      <c r="AA23">
        <f t="shared" si="3"/>
        <v>0.8</v>
      </c>
    </row>
    <row r="24" spans="5:27" x14ac:dyDescent="0.25">
      <c r="E24" s="9"/>
      <c r="F24">
        <v>0.85</v>
      </c>
      <c r="G24">
        <f t="shared" si="2"/>
        <v>0</v>
      </c>
      <c r="H24">
        <f t="shared" si="2"/>
        <v>4.2500000000000003E-2</v>
      </c>
      <c r="I24">
        <f t="shared" si="2"/>
        <v>8.5000000000000006E-2</v>
      </c>
      <c r="J24">
        <f t="shared" si="3"/>
        <v>0.1275</v>
      </c>
      <c r="K24">
        <f t="shared" si="3"/>
        <v>0.17</v>
      </c>
      <c r="L24">
        <f t="shared" si="3"/>
        <v>0.21249999999999999</v>
      </c>
      <c r="M24">
        <f t="shared" si="3"/>
        <v>0.255</v>
      </c>
      <c r="N24">
        <f t="shared" si="3"/>
        <v>0.29749999999999999</v>
      </c>
      <c r="O24">
        <f t="shared" si="3"/>
        <v>0.34</v>
      </c>
      <c r="P24">
        <f t="shared" si="3"/>
        <v>0.38250000000000001</v>
      </c>
      <c r="Q24">
        <f t="shared" si="3"/>
        <v>0.42499999999999999</v>
      </c>
      <c r="R24">
        <f t="shared" si="3"/>
        <v>0.46750000000000003</v>
      </c>
      <c r="S24">
        <f t="shared" si="3"/>
        <v>0.51</v>
      </c>
      <c r="T24">
        <f t="shared" si="3"/>
        <v>0.55249999999999999</v>
      </c>
      <c r="U24">
        <f t="shared" si="3"/>
        <v>0.59499999999999997</v>
      </c>
      <c r="V24">
        <f t="shared" si="3"/>
        <v>0.63749999999999996</v>
      </c>
      <c r="W24">
        <f t="shared" si="3"/>
        <v>0.68</v>
      </c>
      <c r="X24">
        <f t="shared" si="3"/>
        <v>0.72249999999999992</v>
      </c>
      <c r="Y24">
        <f t="shared" si="3"/>
        <v>0.76500000000000001</v>
      </c>
      <c r="Z24">
        <f t="shared" si="3"/>
        <v>0.8075</v>
      </c>
      <c r="AA24">
        <f t="shared" si="3"/>
        <v>0.85</v>
      </c>
    </row>
    <row r="25" spans="5:27" x14ac:dyDescent="0.25">
      <c r="E25" s="9"/>
      <c r="F25">
        <v>0.9</v>
      </c>
      <c r="G25">
        <f t="shared" si="2"/>
        <v>0</v>
      </c>
      <c r="H25">
        <f t="shared" si="2"/>
        <v>4.5000000000000005E-2</v>
      </c>
      <c r="I25">
        <f t="shared" si="2"/>
        <v>9.0000000000000011E-2</v>
      </c>
      <c r="J25">
        <f t="shared" si="3"/>
        <v>0.13500000000000001</v>
      </c>
      <c r="K25">
        <f t="shared" si="3"/>
        <v>0.18000000000000002</v>
      </c>
      <c r="L25">
        <f t="shared" si="3"/>
        <v>0.22500000000000001</v>
      </c>
      <c r="M25">
        <f t="shared" si="3"/>
        <v>0.27</v>
      </c>
      <c r="N25">
        <f t="shared" si="3"/>
        <v>0.315</v>
      </c>
      <c r="O25">
        <f t="shared" si="3"/>
        <v>0.36000000000000004</v>
      </c>
      <c r="P25">
        <f t="shared" si="3"/>
        <v>0.40500000000000003</v>
      </c>
      <c r="Q25">
        <f>Q$6*$F25</f>
        <v>0.45</v>
      </c>
      <c r="R25">
        <f t="shared" si="3"/>
        <v>0.49500000000000005</v>
      </c>
      <c r="S25">
        <f t="shared" si="3"/>
        <v>0.54</v>
      </c>
      <c r="T25">
        <f t="shared" si="3"/>
        <v>0.58500000000000008</v>
      </c>
      <c r="U25">
        <f t="shared" si="3"/>
        <v>0.63</v>
      </c>
      <c r="V25">
        <f t="shared" si="3"/>
        <v>0.67500000000000004</v>
      </c>
      <c r="W25">
        <f t="shared" si="3"/>
        <v>0.72000000000000008</v>
      </c>
      <c r="X25">
        <f t="shared" si="3"/>
        <v>0.76500000000000001</v>
      </c>
      <c r="Y25">
        <f t="shared" si="3"/>
        <v>0.81</v>
      </c>
      <c r="Z25">
        <f t="shared" si="3"/>
        <v>0.85499999999999998</v>
      </c>
      <c r="AA25">
        <f t="shared" si="3"/>
        <v>0.9</v>
      </c>
    </row>
    <row r="26" spans="5:27" x14ac:dyDescent="0.25">
      <c r="E26" s="9"/>
      <c r="F26">
        <v>0.95</v>
      </c>
      <c r="G26">
        <f t="shared" si="2"/>
        <v>0</v>
      </c>
      <c r="H26">
        <f t="shared" si="2"/>
        <v>4.7500000000000001E-2</v>
      </c>
      <c r="I26">
        <f t="shared" si="2"/>
        <v>9.5000000000000001E-2</v>
      </c>
      <c r="J26">
        <f t="shared" si="3"/>
        <v>0.14249999999999999</v>
      </c>
      <c r="K26">
        <f t="shared" si="3"/>
        <v>0.19</v>
      </c>
      <c r="L26">
        <f t="shared" si="3"/>
        <v>0.23749999999999999</v>
      </c>
      <c r="M26">
        <f t="shared" si="3"/>
        <v>0.28499999999999998</v>
      </c>
      <c r="N26">
        <f t="shared" si="3"/>
        <v>0.33249999999999996</v>
      </c>
      <c r="O26">
        <f t="shared" si="3"/>
        <v>0.38</v>
      </c>
      <c r="P26">
        <f t="shared" si="3"/>
        <v>0.42749999999999999</v>
      </c>
      <c r="Q26">
        <f t="shared" si="3"/>
        <v>0.47499999999999998</v>
      </c>
      <c r="R26">
        <f t="shared" si="3"/>
        <v>0.52249999999999996</v>
      </c>
      <c r="S26">
        <f t="shared" si="3"/>
        <v>0.56999999999999995</v>
      </c>
      <c r="T26">
        <f t="shared" si="3"/>
        <v>0.61749999999999994</v>
      </c>
      <c r="U26">
        <f t="shared" si="3"/>
        <v>0.66499999999999992</v>
      </c>
      <c r="V26">
        <f t="shared" si="3"/>
        <v>0.71249999999999991</v>
      </c>
      <c r="W26">
        <f t="shared" si="3"/>
        <v>0.76</v>
      </c>
      <c r="X26">
        <f t="shared" si="3"/>
        <v>0.8075</v>
      </c>
      <c r="Y26">
        <f t="shared" si="3"/>
        <v>0.85499999999999998</v>
      </c>
      <c r="Z26">
        <f t="shared" si="3"/>
        <v>0.90249999999999997</v>
      </c>
      <c r="AA26">
        <f t="shared" si="3"/>
        <v>0.95</v>
      </c>
    </row>
    <row r="27" spans="5:27" x14ac:dyDescent="0.25">
      <c r="E27" s="9"/>
      <c r="F27">
        <v>1</v>
      </c>
      <c r="G27">
        <f t="shared" si="2"/>
        <v>0</v>
      </c>
      <c r="H27">
        <f t="shared" si="2"/>
        <v>0.05</v>
      </c>
      <c r="I27">
        <f t="shared" si="2"/>
        <v>0.1</v>
      </c>
      <c r="J27">
        <f t="shared" si="3"/>
        <v>0.15</v>
      </c>
      <c r="K27">
        <f t="shared" si="3"/>
        <v>0.2</v>
      </c>
      <c r="L27">
        <f t="shared" si="3"/>
        <v>0.25</v>
      </c>
      <c r="M27">
        <f t="shared" si="3"/>
        <v>0.3</v>
      </c>
      <c r="N27">
        <f t="shared" si="3"/>
        <v>0.35</v>
      </c>
      <c r="O27">
        <f t="shared" si="3"/>
        <v>0.4</v>
      </c>
      <c r="P27">
        <f t="shared" si="3"/>
        <v>0.45</v>
      </c>
      <c r="Q27">
        <f t="shared" si="3"/>
        <v>0.5</v>
      </c>
      <c r="R27">
        <f t="shared" si="3"/>
        <v>0.55000000000000004</v>
      </c>
      <c r="S27">
        <f t="shared" si="3"/>
        <v>0.6</v>
      </c>
      <c r="T27">
        <f t="shared" si="3"/>
        <v>0.65</v>
      </c>
      <c r="U27">
        <f t="shared" si="3"/>
        <v>0.7</v>
      </c>
      <c r="V27">
        <f t="shared" si="3"/>
        <v>0.75</v>
      </c>
      <c r="W27">
        <f t="shared" si="3"/>
        <v>0.8</v>
      </c>
      <c r="X27">
        <f t="shared" si="3"/>
        <v>0.85</v>
      </c>
      <c r="Y27">
        <f t="shared" si="3"/>
        <v>0.9</v>
      </c>
      <c r="Z27">
        <f t="shared" si="3"/>
        <v>0.95</v>
      </c>
      <c r="AA27">
        <f t="shared" si="3"/>
        <v>1</v>
      </c>
    </row>
    <row r="33" spans="4:30" x14ac:dyDescent="0.25">
      <c r="D33" t="s">
        <v>15</v>
      </c>
      <c r="F33" t="s">
        <v>13</v>
      </c>
      <c r="G33" t="s">
        <v>14</v>
      </c>
      <c r="H33" t="s">
        <v>16</v>
      </c>
      <c r="N33" t="s">
        <v>19</v>
      </c>
      <c r="O33" t="s">
        <v>18</v>
      </c>
      <c r="P33" t="s">
        <v>20</v>
      </c>
      <c r="Q33" t="s">
        <v>23</v>
      </c>
      <c r="R33" t="s">
        <v>21</v>
      </c>
      <c r="S33" t="s">
        <v>14</v>
      </c>
      <c r="T33" t="s">
        <v>17</v>
      </c>
      <c r="U33" t="s">
        <v>16</v>
      </c>
      <c r="W33" t="s">
        <v>22</v>
      </c>
      <c r="Y33" t="s">
        <v>28</v>
      </c>
      <c r="Z33" t="s">
        <v>29</v>
      </c>
      <c r="AC33" t="s">
        <v>24</v>
      </c>
      <c r="AD33">
        <v>0.2</v>
      </c>
    </row>
    <row r="34" spans="4:30" x14ac:dyDescent="0.25">
      <c r="D34">
        <v>12</v>
      </c>
      <c r="F34">
        <v>1</v>
      </c>
      <c r="G34">
        <f>F34*0.1</f>
        <v>0.1</v>
      </c>
      <c r="H34" s="6">
        <f>$D$34/($D$34+F34)</f>
        <v>0.92307692307692313</v>
      </c>
      <c r="I34" s="1">
        <f>H34*78000000</f>
        <v>72000000</v>
      </c>
      <c r="N34">
        <v>0</v>
      </c>
      <c r="O34">
        <v>0</v>
      </c>
      <c r="P34">
        <v>0</v>
      </c>
      <c r="Q34">
        <f>$D$34-P34-O34-N34</f>
        <v>12</v>
      </c>
      <c r="R34">
        <v>0</v>
      </c>
      <c r="S34">
        <f>7.8*N34 + 3.6*O34 + 0.4*P34 + 0.1*R34</f>
        <v>0</v>
      </c>
      <c r="T34">
        <f t="shared" ref="T34:T40" si="4">($AD$33*N34+$AD$34*O34+$AD$35*P34+$AD$36*Q34)/SUM(N34:Q34)</f>
        <v>1</v>
      </c>
      <c r="U34">
        <f>$D$34/($D$34+R34)</f>
        <v>1</v>
      </c>
      <c r="W34">
        <f>U34*T34</f>
        <v>1</v>
      </c>
      <c r="Y34">
        <f>$W$34-W34</f>
        <v>0</v>
      </c>
      <c r="Z34" s="5" t="s">
        <v>30</v>
      </c>
      <c r="AC34" t="s">
        <v>25</v>
      </c>
      <c r="AD34">
        <v>0.5</v>
      </c>
    </row>
    <row r="35" spans="4:30" x14ac:dyDescent="0.25">
      <c r="F35">
        <v>2</v>
      </c>
      <c r="G35">
        <f t="shared" ref="G35:G98" si="5">F35*0.1</f>
        <v>0.2</v>
      </c>
      <c r="H35" s="6">
        <f t="shared" ref="H35:H98" si="6">$D$34/($D$34+F35)</f>
        <v>0.8571428571428571</v>
      </c>
      <c r="I35" s="1">
        <f t="shared" ref="I35:I98" si="7">H35*78000000</f>
        <v>66857142.857142851</v>
      </c>
      <c r="N35">
        <v>1</v>
      </c>
      <c r="O35">
        <v>0</v>
      </c>
      <c r="P35">
        <v>0</v>
      </c>
      <c r="Q35">
        <f t="shared" ref="Q35:Q40" si="8">$D$34-P35-O35-N35</f>
        <v>11</v>
      </c>
      <c r="R35">
        <v>0</v>
      </c>
      <c r="S35">
        <f t="shared" ref="S35:S40" si="9">7.8*N35 + 3.6*O35 + 0.4*P35 + 0.1*R35</f>
        <v>7.8</v>
      </c>
      <c r="T35">
        <f t="shared" si="4"/>
        <v>0.93333333333333324</v>
      </c>
      <c r="U35">
        <f>$D$34/($D$34+R35)</f>
        <v>1</v>
      </c>
      <c r="W35">
        <f>U35*T35</f>
        <v>0.93333333333333324</v>
      </c>
      <c r="Y35">
        <f t="shared" ref="Y35:Y40" si="10">$W$34-W35</f>
        <v>6.6666666666666763E-2</v>
      </c>
      <c r="Z35">
        <f t="shared" ref="Z35:Z39" si="11">Y35/S35</f>
        <v>8.54700854700856E-3</v>
      </c>
      <c r="AC35" t="s">
        <v>26</v>
      </c>
      <c r="AD35">
        <v>1</v>
      </c>
    </row>
    <row r="36" spans="4:30" x14ac:dyDescent="0.25">
      <c r="F36">
        <v>3</v>
      </c>
      <c r="G36">
        <f t="shared" si="5"/>
        <v>0.30000000000000004</v>
      </c>
      <c r="H36" s="6">
        <f t="shared" si="6"/>
        <v>0.8</v>
      </c>
      <c r="I36" s="1">
        <f t="shared" si="7"/>
        <v>62400000</v>
      </c>
      <c r="N36">
        <v>1</v>
      </c>
      <c r="O36">
        <v>0</v>
      </c>
      <c r="P36">
        <v>0</v>
      </c>
      <c r="Q36">
        <f t="shared" si="8"/>
        <v>11</v>
      </c>
      <c r="R36">
        <v>1</v>
      </c>
      <c r="S36">
        <f t="shared" si="9"/>
        <v>7.8999999999999995</v>
      </c>
      <c r="T36">
        <f t="shared" si="4"/>
        <v>0.93333333333333324</v>
      </c>
      <c r="U36">
        <f t="shared" ref="U36:U40" si="12">$D$34/($D$34+R36)</f>
        <v>0.92307692307692313</v>
      </c>
      <c r="W36">
        <f t="shared" ref="W36:W40" si="13">U36*T36</f>
        <v>0.86153846153846148</v>
      </c>
      <c r="Y36">
        <f t="shared" si="10"/>
        <v>0.13846153846153852</v>
      </c>
      <c r="Z36">
        <f t="shared" si="11"/>
        <v>1.7526777020447915E-2</v>
      </c>
      <c r="AC36" t="s">
        <v>27</v>
      </c>
      <c r="AD36">
        <v>1</v>
      </c>
    </row>
    <row r="37" spans="4:30" x14ac:dyDescent="0.25">
      <c r="F37">
        <v>4</v>
      </c>
      <c r="G37">
        <f t="shared" si="5"/>
        <v>0.4</v>
      </c>
      <c r="H37" s="6">
        <f t="shared" si="6"/>
        <v>0.75</v>
      </c>
      <c r="I37" s="1">
        <f t="shared" si="7"/>
        <v>58500000</v>
      </c>
      <c r="N37">
        <v>0</v>
      </c>
      <c r="O37">
        <v>1</v>
      </c>
      <c r="P37">
        <v>0</v>
      </c>
      <c r="Q37">
        <f t="shared" si="8"/>
        <v>11</v>
      </c>
      <c r="R37">
        <v>0</v>
      </c>
      <c r="S37">
        <f t="shared" si="9"/>
        <v>3.6</v>
      </c>
      <c r="T37">
        <f t="shared" si="4"/>
        <v>0.95833333333333337</v>
      </c>
      <c r="U37">
        <f t="shared" si="12"/>
        <v>1</v>
      </c>
      <c r="W37">
        <f t="shared" si="13"/>
        <v>0.95833333333333337</v>
      </c>
      <c r="Y37">
        <f t="shared" si="10"/>
        <v>4.166666666666663E-2</v>
      </c>
      <c r="Z37">
        <f t="shared" si="11"/>
        <v>1.1574074074074063E-2</v>
      </c>
    </row>
    <row r="38" spans="4:30" x14ac:dyDescent="0.25">
      <c r="F38">
        <v>5</v>
      </c>
      <c r="G38">
        <f t="shared" si="5"/>
        <v>0.5</v>
      </c>
      <c r="H38" s="6">
        <f t="shared" si="6"/>
        <v>0.70588235294117652</v>
      </c>
      <c r="I38" s="1">
        <f t="shared" si="7"/>
        <v>55058823.52941177</v>
      </c>
      <c r="N38">
        <v>0</v>
      </c>
      <c r="O38">
        <v>1</v>
      </c>
      <c r="P38">
        <v>0</v>
      </c>
      <c r="Q38">
        <f t="shared" si="8"/>
        <v>11</v>
      </c>
      <c r="R38">
        <v>1</v>
      </c>
      <c r="S38">
        <f t="shared" si="9"/>
        <v>3.7</v>
      </c>
      <c r="T38">
        <f t="shared" si="4"/>
        <v>0.95833333333333337</v>
      </c>
      <c r="U38">
        <f t="shared" si="12"/>
        <v>0.92307692307692313</v>
      </c>
      <c r="W38">
        <f t="shared" si="13"/>
        <v>0.88461538461538469</v>
      </c>
      <c r="Y38">
        <f t="shared" si="10"/>
        <v>0.11538461538461531</v>
      </c>
      <c r="Z38">
        <f t="shared" si="11"/>
        <v>3.1185031185031162E-2</v>
      </c>
    </row>
    <row r="39" spans="4:30" x14ac:dyDescent="0.25">
      <c r="F39">
        <v>6</v>
      </c>
      <c r="G39">
        <f t="shared" si="5"/>
        <v>0.60000000000000009</v>
      </c>
      <c r="H39" s="6">
        <f t="shared" si="6"/>
        <v>0.66666666666666663</v>
      </c>
      <c r="I39" s="1">
        <f t="shared" si="7"/>
        <v>52000000</v>
      </c>
      <c r="N39">
        <v>0</v>
      </c>
      <c r="O39">
        <v>0</v>
      </c>
      <c r="P39">
        <v>1</v>
      </c>
      <c r="Q39">
        <f t="shared" si="8"/>
        <v>11</v>
      </c>
      <c r="R39">
        <v>0</v>
      </c>
      <c r="S39">
        <f t="shared" si="9"/>
        <v>0.4</v>
      </c>
      <c r="T39">
        <f t="shared" si="4"/>
        <v>1</v>
      </c>
      <c r="U39">
        <f t="shared" si="12"/>
        <v>1</v>
      </c>
      <c r="W39">
        <f t="shared" si="13"/>
        <v>1</v>
      </c>
      <c r="Y39">
        <f t="shared" si="10"/>
        <v>0</v>
      </c>
      <c r="Z39">
        <f t="shared" si="11"/>
        <v>0</v>
      </c>
    </row>
    <row r="40" spans="4:30" x14ac:dyDescent="0.25">
      <c r="F40">
        <v>7</v>
      </c>
      <c r="G40">
        <f t="shared" si="5"/>
        <v>0.70000000000000007</v>
      </c>
      <c r="H40" s="6">
        <f t="shared" si="6"/>
        <v>0.63157894736842102</v>
      </c>
      <c r="I40" s="1">
        <f t="shared" si="7"/>
        <v>49263157.894736841</v>
      </c>
      <c r="N40">
        <v>0</v>
      </c>
      <c r="O40">
        <v>0</v>
      </c>
      <c r="P40">
        <v>1</v>
      </c>
      <c r="Q40">
        <f t="shared" si="8"/>
        <v>11</v>
      </c>
      <c r="R40">
        <v>1</v>
      </c>
      <c r="S40">
        <f t="shared" si="9"/>
        <v>0.5</v>
      </c>
      <c r="T40">
        <f t="shared" si="4"/>
        <v>1</v>
      </c>
      <c r="U40">
        <f t="shared" si="12"/>
        <v>0.92307692307692313</v>
      </c>
      <c r="W40">
        <f t="shared" si="13"/>
        <v>0.92307692307692313</v>
      </c>
      <c r="Y40">
        <f t="shared" si="10"/>
        <v>7.6923076923076872E-2</v>
      </c>
      <c r="Z40">
        <f>Y40/S40</f>
        <v>0.15384615384615374</v>
      </c>
    </row>
    <row r="41" spans="4:30" x14ac:dyDescent="0.25">
      <c r="F41">
        <v>8</v>
      </c>
      <c r="G41">
        <f t="shared" si="5"/>
        <v>0.8</v>
      </c>
      <c r="H41" s="6">
        <f t="shared" si="6"/>
        <v>0.6</v>
      </c>
      <c r="I41" s="1">
        <f t="shared" si="7"/>
        <v>46800000</v>
      </c>
    </row>
    <row r="42" spans="4:30" x14ac:dyDescent="0.25">
      <c r="F42">
        <v>9</v>
      </c>
      <c r="G42">
        <f t="shared" si="5"/>
        <v>0.9</v>
      </c>
      <c r="H42" s="6">
        <f t="shared" si="6"/>
        <v>0.5714285714285714</v>
      </c>
      <c r="I42" s="1">
        <f t="shared" si="7"/>
        <v>44571428.571428567</v>
      </c>
    </row>
    <row r="43" spans="4:30" x14ac:dyDescent="0.25">
      <c r="F43">
        <v>10</v>
      </c>
      <c r="G43">
        <f t="shared" si="5"/>
        <v>1</v>
      </c>
      <c r="H43" s="6">
        <f t="shared" si="6"/>
        <v>0.54545454545454541</v>
      </c>
      <c r="I43" s="1">
        <f t="shared" si="7"/>
        <v>42545454.545454539</v>
      </c>
    </row>
    <row r="44" spans="4:30" x14ac:dyDescent="0.25">
      <c r="F44">
        <v>11</v>
      </c>
      <c r="G44">
        <f t="shared" si="5"/>
        <v>1.1000000000000001</v>
      </c>
      <c r="H44" s="6">
        <f t="shared" si="6"/>
        <v>0.52173913043478259</v>
      </c>
      <c r="I44" s="1">
        <f t="shared" si="7"/>
        <v>40695652.173913039</v>
      </c>
    </row>
    <row r="45" spans="4:30" x14ac:dyDescent="0.25">
      <c r="F45">
        <v>12</v>
      </c>
      <c r="G45">
        <f t="shared" si="5"/>
        <v>1.2000000000000002</v>
      </c>
      <c r="H45" s="6">
        <f t="shared" si="6"/>
        <v>0.5</v>
      </c>
      <c r="I45" s="1">
        <f t="shared" si="7"/>
        <v>39000000</v>
      </c>
    </row>
    <row r="46" spans="4:30" x14ac:dyDescent="0.25">
      <c r="F46">
        <v>13</v>
      </c>
      <c r="G46">
        <f t="shared" si="5"/>
        <v>1.3</v>
      </c>
      <c r="H46" s="6">
        <f t="shared" si="6"/>
        <v>0.48</v>
      </c>
      <c r="I46" s="1">
        <f t="shared" si="7"/>
        <v>37440000</v>
      </c>
    </row>
    <row r="47" spans="4:30" x14ac:dyDescent="0.25">
      <c r="F47">
        <v>14</v>
      </c>
      <c r="G47">
        <f t="shared" si="5"/>
        <v>1.4000000000000001</v>
      </c>
      <c r="H47" s="6">
        <f t="shared" si="6"/>
        <v>0.46153846153846156</v>
      </c>
      <c r="I47" s="1">
        <f t="shared" si="7"/>
        <v>36000000</v>
      </c>
    </row>
    <row r="48" spans="4:30" x14ac:dyDescent="0.25">
      <c r="F48">
        <v>15</v>
      </c>
      <c r="G48">
        <f t="shared" si="5"/>
        <v>1.5</v>
      </c>
      <c r="H48" s="6">
        <f t="shared" si="6"/>
        <v>0.44444444444444442</v>
      </c>
      <c r="I48" s="1">
        <f t="shared" si="7"/>
        <v>34666666.666666664</v>
      </c>
    </row>
    <row r="49" spans="6:9" x14ac:dyDescent="0.25">
      <c r="F49">
        <v>16</v>
      </c>
      <c r="G49">
        <f t="shared" si="5"/>
        <v>1.6</v>
      </c>
      <c r="H49" s="6">
        <f t="shared" si="6"/>
        <v>0.42857142857142855</v>
      </c>
      <c r="I49" s="1">
        <f t="shared" si="7"/>
        <v>33428571.428571425</v>
      </c>
    </row>
    <row r="50" spans="6:9" x14ac:dyDescent="0.25">
      <c r="F50">
        <v>17</v>
      </c>
      <c r="G50">
        <f t="shared" si="5"/>
        <v>1.7000000000000002</v>
      </c>
      <c r="H50" s="6">
        <f t="shared" si="6"/>
        <v>0.41379310344827586</v>
      </c>
      <c r="I50" s="1">
        <f t="shared" si="7"/>
        <v>32275862.068965517</v>
      </c>
    </row>
    <row r="51" spans="6:9" x14ac:dyDescent="0.25">
      <c r="F51">
        <v>18</v>
      </c>
      <c r="G51">
        <f t="shared" si="5"/>
        <v>1.8</v>
      </c>
      <c r="H51" s="6">
        <f t="shared" si="6"/>
        <v>0.4</v>
      </c>
      <c r="I51" s="1">
        <f t="shared" si="7"/>
        <v>31200000</v>
      </c>
    </row>
    <row r="52" spans="6:9" x14ac:dyDescent="0.25">
      <c r="F52">
        <v>19</v>
      </c>
      <c r="G52">
        <f t="shared" si="5"/>
        <v>1.9000000000000001</v>
      </c>
      <c r="H52" s="6">
        <f t="shared" si="6"/>
        <v>0.38709677419354838</v>
      </c>
      <c r="I52" s="1">
        <f t="shared" si="7"/>
        <v>30193548.387096774</v>
      </c>
    </row>
    <row r="53" spans="6:9" x14ac:dyDescent="0.25">
      <c r="F53">
        <v>20</v>
      </c>
      <c r="G53">
        <f t="shared" si="5"/>
        <v>2</v>
      </c>
      <c r="H53" s="6">
        <f t="shared" si="6"/>
        <v>0.375</v>
      </c>
      <c r="I53" s="1">
        <f t="shared" si="7"/>
        <v>29250000</v>
      </c>
    </row>
    <row r="54" spans="6:9" x14ac:dyDescent="0.25">
      <c r="F54">
        <v>21</v>
      </c>
      <c r="G54">
        <f>F54*0.1</f>
        <v>2.1</v>
      </c>
      <c r="H54" s="6">
        <f t="shared" si="6"/>
        <v>0.36363636363636365</v>
      </c>
      <c r="I54" s="1">
        <f t="shared" si="7"/>
        <v>28363636.363636363</v>
      </c>
    </row>
    <row r="55" spans="6:9" x14ac:dyDescent="0.25">
      <c r="F55">
        <v>22</v>
      </c>
      <c r="G55">
        <f t="shared" si="5"/>
        <v>2.2000000000000002</v>
      </c>
      <c r="H55" s="6">
        <f t="shared" si="6"/>
        <v>0.35294117647058826</v>
      </c>
      <c r="I55" s="1">
        <f t="shared" si="7"/>
        <v>27529411.764705885</v>
      </c>
    </row>
    <row r="56" spans="6:9" x14ac:dyDescent="0.25">
      <c r="F56">
        <v>23</v>
      </c>
      <c r="G56">
        <f t="shared" si="5"/>
        <v>2.3000000000000003</v>
      </c>
      <c r="H56" s="6">
        <f t="shared" si="6"/>
        <v>0.34285714285714286</v>
      </c>
      <c r="I56" s="1">
        <f t="shared" si="7"/>
        <v>26742857.142857142</v>
      </c>
    </row>
    <row r="57" spans="6:9" x14ac:dyDescent="0.25">
      <c r="F57">
        <v>24</v>
      </c>
      <c r="G57">
        <f t="shared" si="5"/>
        <v>2.4000000000000004</v>
      </c>
      <c r="H57" s="6">
        <f t="shared" si="6"/>
        <v>0.33333333333333331</v>
      </c>
      <c r="I57" s="1">
        <f t="shared" si="7"/>
        <v>26000000</v>
      </c>
    </row>
    <row r="58" spans="6:9" x14ac:dyDescent="0.25">
      <c r="F58">
        <v>25</v>
      </c>
      <c r="G58">
        <f t="shared" si="5"/>
        <v>2.5</v>
      </c>
      <c r="H58" s="6">
        <f t="shared" si="6"/>
        <v>0.32432432432432434</v>
      </c>
      <c r="I58" s="1">
        <f t="shared" si="7"/>
        <v>25297297.297297299</v>
      </c>
    </row>
    <row r="59" spans="6:9" x14ac:dyDescent="0.25">
      <c r="F59">
        <v>26</v>
      </c>
      <c r="G59">
        <f t="shared" si="5"/>
        <v>2.6</v>
      </c>
      <c r="H59" s="6">
        <f t="shared" si="6"/>
        <v>0.31578947368421051</v>
      </c>
      <c r="I59" s="1">
        <f t="shared" si="7"/>
        <v>24631578.947368421</v>
      </c>
    </row>
    <row r="60" spans="6:9" x14ac:dyDescent="0.25">
      <c r="F60">
        <v>27</v>
      </c>
      <c r="G60">
        <f t="shared" si="5"/>
        <v>2.7</v>
      </c>
      <c r="H60" s="6">
        <f t="shared" si="6"/>
        <v>0.30769230769230771</v>
      </c>
      <c r="I60" s="1">
        <f t="shared" si="7"/>
        <v>24000000</v>
      </c>
    </row>
    <row r="61" spans="6:9" x14ac:dyDescent="0.25">
      <c r="F61">
        <v>28</v>
      </c>
      <c r="G61">
        <f t="shared" si="5"/>
        <v>2.8000000000000003</v>
      </c>
      <c r="H61" s="6">
        <f t="shared" si="6"/>
        <v>0.3</v>
      </c>
      <c r="I61" s="1">
        <f t="shared" si="7"/>
        <v>23400000</v>
      </c>
    </row>
    <row r="62" spans="6:9" x14ac:dyDescent="0.25">
      <c r="F62">
        <v>29</v>
      </c>
      <c r="G62">
        <f>F62*0.1</f>
        <v>2.9000000000000004</v>
      </c>
      <c r="H62" s="6">
        <f t="shared" si="6"/>
        <v>0.29268292682926828</v>
      </c>
      <c r="I62" s="1">
        <f>H62*78000000</f>
        <v>22829268.292682927</v>
      </c>
    </row>
    <row r="63" spans="6:9" x14ac:dyDescent="0.25">
      <c r="F63">
        <v>30</v>
      </c>
      <c r="G63">
        <f t="shared" si="5"/>
        <v>3</v>
      </c>
      <c r="H63" s="6">
        <f t="shared" si="6"/>
        <v>0.2857142857142857</v>
      </c>
      <c r="I63" s="1">
        <f t="shared" si="7"/>
        <v>22285714.285714284</v>
      </c>
    </row>
    <row r="64" spans="6:9" x14ac:dyDescent="0.25">
      <c r="F64">
        <v>31</v>
      </c>
      <c r="G64">
        <f t="shared" si="5"/>
        <v>3.1</v>
      </c>
      <c r="H64" s="6">
        <f t="shared" si="6"/>
        <v>0.27906976744186046</v>
      </c>
      <c r="I64" s="1">
        <f t="shared" si="7"/>
        <v>21767441.860465117</v>
      </c>
    </row>
    <row r="65" spans="6:9" x14ac:dyDescent="0.25">
      <c r="F65">
        <v>32</v>
      </c>
      <c r="G65">
        <f t="shared" si="5"/>
        <v>3.2</v>
      </c>
      <c r="H65" s="6">
        <f t="shared" si="6"/>
        <v>0.27272727272727271</v>
      </c>
      <c r="I65" s="1">
        <f t="shared" si="7"/>
        <v>21272727.27272727</v>
      </c>
    </row>
    <row r="66" spans="6:9" x14ac:dyDescent="0.25">
      <c r="F66">
        <v>33</v>
      </c>
      <c r="G66">
        <f t="shared" si="5"/>
        <v>3.3000000000000003</v>
      </c>
      <c r="H66" s="6">
        <f t="shared" si="6"/>
        <v>0.26666666666666666</v>
      </c>
      <c r="I66" s="1">
        <f t="shared" si="7"/>
        <v>20800000</v>
      </c>
    </row>
    <row r="67" spans="6:9" x14ac:dyDescent="0.25">
      <c r="F67">
        <v>34</v>
      </c>
      <c r="G67">
        <f t="shared" si="5"/>
        <v>3.4000000000000004</v>
      </c>
      <c r="H67" s="6">
        <f t="shared" si="6"/>
        <v>0.2608695652173913</v>
      </c>
      <c r="I67" s="1">
        <f t="shared" si="7"/>
        <v>20347826.08695652</v>
      </c>
    </row>
    <row r="68" spans="6:9" x14ac:dyDescent="0.25">
      <c r="F68">
        <v>35</v>
      </c>
      <c r="G68">
        <f t="shared" si="5"/>
        <v>3.5</v>
      </c>
      <c r="H68" s="6">
        <f t="shared" si="6"/>
        <v>0.25531914893617019</v>
      </c>
      <c r="I68" s="1">
        <f t="shared" si="7"/>
        <v>19914893.617021274</v>
      </c>
    </row>
    <row r="69" spans="6:9" x14ac:dyDescent="0.25">
      <c r="F69">
        <v>36</v>
      </c>
      <c r="G69">
        <f t="shared" si="5"/>
        <v>3.6</v>
      </c>
      <c r="H69" s="6">
        <f t="shared" si="6"/>
        <v>0.25</v>
      </c>
      <c r="I69" s="1">
        <f t="shared" si="7"/>
        <v>19500000</v>
      </c>
    </row>
    <row r="70" spans="6:9" x14ac:dyDescent="0.25">
      <c r="F70">
        <v>37</v>
      </c>
      <c r="G70">
        <f t="shared" si="5"/>
        <v>3.7</v>
      </c>
      <c r="H70" s="6">
        <f t="shared" si="6"/>
        <v>0.24489795918367346</v>
      </c>
      <c r="I70" s="1">
        <f t="shared" si="7"/>
        <v>19102040.816326529</v>
      </c>
    </row>
    <row r="71" spans="6:9" x14ac:dyDescent="0.25">
      <c r="F71">
        <v>38</v>
      </c>
      <c r="G71">
        <f t="shared" si="5"/>
        <v>3.8000000000000003</v>
      </c>
      <c r="H71" s="6">
        <f t="shared" si="6"/>
        <v>0.24</v>
      </c>
      <c r="I71" s="1">
        <f t="shared" si="7"/>
        <v>18720000</v>
      </c>
    </row>
    <row r="72" spans="6:9" x14ac:dyDescent="0.25">
      <c r="F72">
        <v>39</v>
      </c>
      <c r="G72">
        <f t="shared" si="5"/>
        <v>3.9000000000000004</v>
      </c>
      <c r="H72" s="6">
        <f t="shared" si="6"/>
        <v>0.23529411764705882</v>
      </c>
      <c r="I72" s="1">
        <f t="shared" si="7"/>
        <v>18352941.176470589</v>
      </c>
    </row>
    <row r="73" spans="6:9" x14ac:dyDescent="0.25">
      <c r="F73">
        <v>40</v>
      </c>
      <c r="G73">
        <f t="shared" si="5"/>
        <v>4</v>
      </c>
      <c r="H73" s="6">
        <f t="shared" si="6"/>
        <v>0.23076923076923078</v>
      </c>
      <c r="I73" s="1">
        <f t="shared" si="7"/>
        <v>18000000</v>
      </c>
    </row>
    <row r="74" spans="6:9" x14ac:dyDescent="0.25">
      <c r="F74">
        <v>41</v>
      </c>
      <c r="G74">
        <f t="shared" si="5"/>
        <v>4.1000000000000005</v>
      </c>
      <c r="H74" s="6">
        <f t="shared" si="6"/>
        <v>0.22641509433962265</v>
      </c>
      <c r="I74" s="1">
        <f t="shared" si="7"/>
        <v>17660377.358490568</v>
      </c>
    </row>
    <row r="75" spans="6:9" x14ac:dyDescent="0.25">
      <c r="F75">
        <v>42</v>
      </c>
      <c r="G75">
        <f t="shared" si="5"/>
        <v>4.2</v>
      </c>
      <c r="H75" s="6">
        <f t="shared" si="6"/>
        <v>0.22222222222222221</v>
      </c>
      <c r="I75" s="1">
        <f t="shared" si="7"/>
        <v>17333333.333333332</v>
      </c>
    </row>
    <row r="76" spans="6:9" x14ac:dyDescent="0.25">
      <c r="F76">
        <v>43</v>
      </c>
      <c r="G76">
        <f t="shared" si="5"/>
        <v>4.3</v>
      </c>
      <c r="H76" s="6">
        <f t="shared" si="6"/>
        <v>0.21818181818181817</v>
      </c>
      <c r="I76" s="1">
        <f t="shared" si="7"/>
        <v>17018181.818181816</v>
      </c>
    </row>
    <row r="77" spans="6:9" x14ac:dyDescent="0.25">
      <c r="F77">
        <v>44</v>
      </c>
      <c r="G77">
        <f>F77*0.1</f>
        <v>4.4000000000000004</v>
      </c>
      <c r="H77" s="6">
        <f t="shared" si="6"/>
        <v>0.21428571428571427</v>
      </c>
      <c r="I77" s="1">
        <f>H77*78000000</f>
        <v>16714285.714285713</v>
      </c>
    </row>
    <row r="78" spans="6:9" x14ac:dyDescent="0.25">
      <c r="F78">
        <v>45</v>
      </c>
      <c r="G78">
        <f t="shared" si="5"/>
        <v>4.5</v>
      </c>
      <c r="H78" s="6">
        <f t="shared" si="6"/>
        <v>0.21052631578947367</v>
      </c>
      <c r="I78" s="1">
        <f t="shared" si="7"/>
        <v>16421052.631578946</v>
      </c>
    </row>
    <row r="79" spans="6:9" x14ac:dyDescent="0.25">
      <c r="F79">
        <v>46</v>
      </c>
      <c r="G79">
        <f t="shared" si="5"/>
        <v>4.6000000000000005</v>
      </c>
      <c r="H79" s="6">
        <f t="shared" si="6"/>
        <v>0.20689655172413793</v>
      </c>
      <c r="I79" s="1">
        <f t="shared" si="7"/>
        <v>16137931.034482758</v>
      </c>
    </row>
    <row r="80" spans="6:9" x14ac:dyDescent="0.25">
      <c r="F80">
        <v>47</v>
      </c>
      <c r="G80">
        <f t="shared" si="5"/>
        <v>4.7</v>
      </c>
      <c r="H80" s="6">
        <f t="shared" si="6"/>
        <v>0.20338983050847459</v>
      </c>
      <c r="I80" s="1">
        <f t="shared" si="7"/>
        <v>15864406.779661018</v>
      </c>
    </row>
    <row r="81" spans="6:9" x14ac:dyDescent="0.25">
      <c r="F81">
        <v>48</v>
      </c>
      <c r="G81">
        <f t="shared" si="5"/>
        <v>4.8000000000000007</v>
      </c>
      <c r="H81" s="6">
        <f t="shared" si="6"/>
        <v>0.2</v>
      </c>
      <c r="I81" s="1">
        <f t="shared" si="7"/>
        <v>15600000</v>
      </c>
    </row>
    <row r="82" spans="6:9" x14ac:dyDescent="0.25">
      <c r="F82">
        <v>49</v>
      </c>
      <c r="G82">
        <f t="shared" si="5"/>
        <v>4.9000000000000004</v>
      </c>
      <c r="H82" s="6">
        <f t="shared" si="6"/>
        <v>0.19672131147540983</v>
      </c>
      <c r="I82" s="1">
        <f t="shared" si="7"/>
        <v>15344262.295081967</v>
      </c>
    </row>
    <row r="83" spans="6:9" x14ac:dyDescent="0.25">
      <c r="F83">
        <v>50</v>
      </c>
      <c r="G83">
        <f t="shared" si="5"/>
        <v>5</v>
      </c>
      <c r="H83" s="6">
        <f t="shared" si="6"/>
        <v>0.19354838709677419</v>
      </c>
      <c r="I83" s="1">
        <f t="shared" si="7"/>
        <v>15096774.193548387</v>
      </c>
    </row>
    <row r="84" spans="6:9" x14ac:dyDescent="0.25">
      <c r="F84">
        <v>51</v>
      </c>
      <c r="G84">
        <f t="shared" si="5"/>
        <v>5.1000000000000005</v>
      </c>
      <c r="H84" s="6">
        <f t="shared" si="6"/>
        <v>0.19047619047619047</v>
      </c>
      <c r="I84" s="1">
        <f t="shared" si="7"/>
        <v>14857142.857142856</v>
      </c>
    </row>
    <row r="85" spans="6:9" x14ac:dyDescent="0.25">
      <c r="F85">
        <v>52</v>
      </c>
      <c r="G85">
        <f t="shared" si="5"/>
        <v>5.2</v>
      </c>
      <c r="H85" s="6">
        <f t="shared" si="6"/>
        <v>0.1875</v>
      </c>
      <c r="I85" s="1">
        <f t="shared" si="7"/>
        <v>14625000</v>
      </c>
    </row>
    <row r="86" spans="6:9" x14ac:dyDescent="0.25">
      <c r="F86">
        <v>53</v>
      </c>
      <c r="G86">
        <f t="shared" si="5"/>
        <v>5.3000000000000007</v>
      </c>
      <c r="H86" s="6">
        <f t="shared" si="6"/>
        <v>0.18461538461538463</v>
      </c>
      <c r="I86" s="1">
        <f t="shared" si="7"/>
        <v>14400000</v>
      </c>
    </row>
    <row r="87" spans="6:9" x14ac:dyDescent="0.25">
      <c r="F87">
        <v>54</v>
      </c>
      <c r="G87">
        <f>F87*0.1</f>
        <v>5.4</v>
      </c>
      <c r="H87" s="6">
        <f t="shared" si="6"/>
        <v>0.18181818181818182</v>
      </c>
      <c r="I87" s="1">
        <f>H87*78000000</f>
        <v>14181818.181818182</v>
      </c>
    </row>
    <row r="88" spans="6:9" x14ac:dyDescent="0.25">
      <c r="F88">
        <v>55</v>
      </c>
      <c r="G88">
        <f t="shared" si="5"/>
        <v>5.5</v>
      </c>
      <c r="H88" s="6">
        <f t="shared" si="6"/>
        <v>0.17910447761194029</v>
      </c>
      <c r="I88" s="1">
        <f t="shared" si="7"/>
        <v>13970149.253731342</v>
      </c>
    </row>
    <row r="89" spans="6:9" x14ac:dyDescent="0.25">
      <c r="F89">
        <v>56</v>
      </c>
      <c r="G89">
        <f t="shared" si="5"/>
        <v>5.6000000000000005</v>
      </c>
      <c r="H89" s="6">
        <f t="shared" si="6"/>
        <v>0.17647058823529413</v>
      </c>
      <c r="I89" s="1">
        <f t="shared" si="7"/>
        <v>13764705.882352943</v>
      </c>
    </row>
    <row r="90" spans="6:9" x14ac:dyDescent="0.25">
      <c r="F90">
        <v>57</v>
      </c>
      <c r="G90">
        <f t="shared" si="5"/>
        <v>5.7</v>
      </c>
      <c r="H90" s="6">
        <f t="shared" si="6"/>
        <v>0.17391304347826086</v>
      </c>
      <c r="I90" s="1">
        <f t="shared" si="7"/>
        <v>13565217.391304348</v>
      </c>
    </row>
    <row r="91" spans="6:9" x14ac:dyDescent="0.25">
      <c r="F91">
        <v>58</v>
      </c>
      <c r="G91">
        <f t="shared" si="5"/>
        <v>5.8000000000000007</v>
      </c>
      <c r="H91" s="6">
        <f t="shared" si="6"/>
        <v>0.17142857142857143</v>
      </c>
      <c r="I91" s="1">
        <f t="shared" si="7"/>
        <v>13371428.571428571</v>
      </c>
    </row>
    <row r="92" spans="6:9" x14ac:dyDescent="0.25">
      <c r="F92">
        <v>59</v>
      </c>
      <c r="G92">
        <f t="shared" si="5"/>
        <v>5.9</v>
      </c>
      <c r="H92" s="6">
        <f t="shared" si="6"/>
        <v>0.16901408450704225</v>
      </c>
      <c r="I92" s="1">
        <f t="shared" si="7"/>
        <v>13183098.591549296</v>
      </c>
    </row>
    <row r="93" spans="6:9" x14ac:dyDescent="0.25">
      <c r="F93">
        <v>60</v>
      </c>
      <c r="G93">
        <f t="shared" si="5"/>
        <v>6</v>
      </c>
      <c r="H93" s="6">
        <f t="shared" si="6"/>
        <v>0.16666666666666666</v>
      </c>
      <c r="I93" s="1">
        <f t="shared" si="7"/>
        <v>13000000</v>
      </c>
    </row>
    <row r="94" spans="6:9" x14ac:dyDescent="0.25">
      <c r="F94">
        <v>61</v>
      </c>
      <c r="G94">
        <f t="shared" si="5"/>
        <v>6.1000000000000005</v>
      </c>
      <c r="H94" s="6">
        <f t="shared" si="6"/>
        <v>0.16438356164383561</v>
      </c>
      <c r="I94" s="1">
        <f t="shared" si="7"/>
        <v>12821917.808219178</v>
      </c>
    </row>
    <row r="95" spans="6:9" x14ac:dyDescent="0.25">
      <c r="F95">
        <v>62</v>
      </c>
      <c r="G95">
        <f t="shared" si="5"/>
        <v>6.2</v>
      </c>
      <c r="H95" s="6">
        <f t="shared" si="6"/>
        <v>0.16216216216216217</v>
      </c>
      <c r="I95" s="1">
        <f t="shared" si="7"/>
        <v>12648648.648648649</v>
      </c>
    </row>
    <row r="96" spans="6:9" x14ac:dyDescent="0.25">
      <c r="F96">
        <v>63</v>
      </c>
      <c r="G96">
        <f t="shared" si="5"/>
        <v>6.3000000000000007</v>
      </c>
      <c r="H96" s="6">
        <f t="shared" si="6"/>
        <v>0.16</v>
      </c>
      <c r="I96" s="1">
        <f t="shared" si="7"/>
        <v>12480000</v>
      </c>
    </row>
    <row r="97" spans="6:9" x14ac:dyDescent="0.25">
      <c r="F97">
        <v>64</v>
      </c>
      <c r="G97">
        <f t="shared" si="5"/>
        <v>6.4</v>
      </c>
      <c r="H97" s="6">
        <f t="shared" si="6"/>
        <v>0.15789473684210525</v>
      </c>
      <c r="I97" s="1">
        <f t="shared" si="7"/>
        <v>12315789.47368421</v>
      </c>
    </row>
    <row r="98" spans="6:9" x14ac:dyDescent="0.25">
      <c r="F98">
        <v>65</v>
      </c>
      <c r="G98">
        <f t="shared" si="5"/>
        <v>6.5</v>
      </c>
      <c r="H98" s="6">
        <f t="shared" si="6"/>
        <v>0.15584415584415584</v>
      </c>
      <c r="I98" s="1">
        <f t="shared" si="7"/>
        <v>12155844.155844156</v>
      </c>
    </row>
    <row r="99" spans="6:9" x14ac:dyDescent="0.25">
      <c r="F99">
        <v>66</v>
      </c>
      <c r="G99">
        <f t="shared" ref="G99" si="14">F99*0.1</f>
        <v>6.6000000000000005</v>
      </c>
      <c r="H99" s="6">
        <f t="shared" ref="H99:H133" si="15">$D$34/($D$34+F99)</f>
        <v>0.15384615384615385</v>
      </c>
      <c r="I99" s="1">
        <f t="shared" ref="I99" si="16">H99*78000000</f>
        <v>12000000</v>
      </c>
    </row>
    <row r="100" spans="6:9" x14ac:dyDescent="0.25">
      <c r="F100">
        <v>67</v>
      </c>
      <c r="G100">
        <f>F100*0.1</f>
        <v>6.7</v>
      </c>
      <c r="H100" s="6">
        <f t="shared" si="15"/>
        <v>0.15189873417721519</v>
      </c>
      <c r="I100" s="1">
        <f>H100*78000000</f>
        <v>11848101.265822785</v>
      </c>
    </row>
    <row r="101" spans="6:9" x14ac:dyDescent="0.25">
      <c r="F101">
        <v>68</v>
      </c>
      <c r="G101">
        <f t="shared" ref="G101:G117" si="17">F101*0.1</f>
        <v>6.8000000000000007</v>
      </c>
      <c r="H101" s="6">
        <f t="shared" si="15"/>
        <v>0.15</v>
      </c>
      <c r="I101" s="1">
        <f t="shared" ref="I101:I117" si="18">H101*78000000</f>
        <v>11700000</v>
      </c>
    </row>
    <row r="102" spans="6:9" x14ac:dyDescent="0.25">
      <c r="F102">
        <v>69</v>
      </c>
      <c r="G102">
        <f t="shared" si="17"/>
        <v>6.9</v>
      </c>
      <c r="H102" s="6">
        <f t="shared" si="15"/>
        <v>0.14814814814814814</v>
      </c>
      <c r="I102" s="1">
        <f t="shared" si="18"/>
        <v>11555555.555555554</v>
      </c>
    </row>
    <row r="103" spans="6:9" x14ac:dyDescent="0.25">
      <c r="F103">
        <v>70</v>
      </c>
      <c r="G103">
        <f t="shared" si="17"/>
        <v>7</v>
      </c>
      <c r="H103" s="6">
        <f t="shared" si="15"/>
        <v>0.14634146341463414</v>
      </c>
      <c r="I103" s="1">
        <f t="shared" si="18"/>
        <v>11414634.146341464</v>
      </c>
    </row>
    <row r="104" spans="6:9" x14ac:dyDescent="0.25">
      <c r="F104">
        <v>71</v>
      </c>
      <c r="G104">
        <f t="shared" si="17"/>
        <v>7.1000000000000005</v>
      </c>
      <c r="H104" s="6">
        <f t="shared" si="15"/>
        <v>0.14457831325301204</v>
      </c>
      <c r="I104" s="1">
        <f t="shared" si="18"/>
        <v>11277108.433734939</v>
      </c>
    </row>
    <row r="105" spans="6:9" x14ac:dyDescent="0.25">
      <c r="F105">
        <v>72</v>
      </c>
      <c r="G105">
        <f t="shared" si="17"/>
        <v>7.2</v>
      </c>
      <c r="H105" s="6">
        <f t="shared" si="15"/>
        <v>0.14285714285714285</v>
      </c>
      <c r="I105" s="1">
        <f t="shared" si="18"/>
        <v>11142857.142857142</v>
      </c>
    </row>
    <row r="106" spans="6:9" x14ac:dyDescent="0.25">
      <c r="F106">
        <v>73</v>
      </c>
      <c r="G106">
        <f t="shared" si="17"/>
        <v>7.3000000000000007</v>
      </c>
      <c r="H106" s="6">
        <f t="shared" si="15"/>
        <v>0.14117647058823529</v>
      </c>
      <c r="I106" s="1">
        <f t="shared" si="18"/>
        <v>11011764.705882354</v>
      </c>
    </row>
    <row r="107" spans="6:9" x14ac:dyDescent="0.25">
      <c r="F107">
        <v>74</v>
      </c>
      <c r="G107">
        <f t="shared" si="17"/>
        <v>7.4</v>
      </c>
      <c r="H107" s="6">
        <f t="shared" si="15"/>
        <v>0.13953488372093023</v>
      </c>
      <c r="I107" s="1">
        <f t="shared" si="18"/>
        <v>10883720.930232558</v>
      </c>
    </row>
    <row r="108" spans="6:9" x14ac:dyDescent="0.25">
      <c r="F108">
        <v>75</v>
      </c>
      <c r="G108">
        <f t="shared" si="17"/>
        <v>7.5</v>
      </c>
      <c r="H108" s="6">
        <f t="shared" si="15"/>
        <v>0.13793103448275862</v>
      </c>
      <c r="I108" s="1">
        <f t="shared" si="18"/>
        <v>10758620.689655172</v>
      </c>
    </row>
    <row r="109" spans="6:9" x14ac:dyDescent="0.25">
      <c r="F109">
        <v>76</v>
      </c>
      <c r="G109">
        <f t="shared" si="17"/>
        <v>7.6000000000000005</v>
      </c>
      <c r="H109" s="6">
        <f t="shared" si="15"/>
        <v>0.13636363636363635</v>
      </c>
      <c r="I109" s="1">
        <f t="shared" si="18"/>
        <v>10636363.636363635</v>
      </c>
    </row>
    <row r="110" spans="6:9" x14ac:dyDescent="0.25">
      <c r="F110">
        <v>77</v>
      </c>
      <c r="G110">
        <f t="shared" si="17"/>
        <v>7.7</v>
      </c>
      <c r="H110" s="6">
        <f t="shared" si="15"/>
        <v>0.1348314606741573</v>
      </c>
      <c r="I110" s="1">
        <f t="shared" si="18"/>
        <v>10516853.932584269</v>
      </c>
    </row>
    <row r="111" spans="6:9" x14ac:dyDescent="0.25">
      <c r="F111">
        <v>78</v>
      </c>
      <c r="G111">
        <f t="shared" si="17"/>
        <v>7.8000000000000007</v>
      </c>
      <c r="H111" s="6">
        <f t="shared" si="15"/>
        <v>0.13333333333333333</v>
      </c>
      <c r="I111" s="1">
        <f t="shared" si="18"/>
        <v>10400000</v>
      </c>
    </row>
    <row r="112" spans="6:9" x14ac:dyDescent="0.25">
      <c r="F112">
        <v>79</v>
      </c>
      <c r="G112">
        <f t="shared" si="17"/>
        <v>7.9</v>
      </c>
      <c r="H112" s="6">
        <f t="shared" si="15"/>
        <v>0.13186813186813187</v>
      </c>
      <c r="I112" s="1">
        <f t="shared" si="18"/>
        <v>10285714.285714285</v>
      </c>
    </row>
    <row r="113" spans="6:9" x14ac:dyDescent="0.25">
      <c r="F113">
        <v>80</v>
      </c>
      <c r="G113">
        <f t="shared" si="17"/>
        <v>8</v>
      </c>
      <c r="H113" s="6">
        <f t="shared" si="15"/>
        <v>0.13043478260869565</v>
      </c>
      <c r="I113" s="1">
        <f t="shared" si="18"/>
        <v>10173913.04347826</v>
      </c>
    </row>
    <row r="114" spans="6:9" x14ac:dyDescent="0.25">
      <c r="F114">
        <v>81</v>
      </c>
      <c r="G114">
        <f t="shared" si="17"/>
        <v>8.1</v>
      </c>
      <c r="H114" s="6">
        <f t="shared" si="15"/>
        <v>0.12903225806451613</v>
      </c>
      <c r="I114" s="1">
        <f t="shared" si="18"/>
        <v>10064516.129032258</v>
      </c>
    </row>
    <row r="115" spans="6:9" x14ac:dyDescent="0.25">
      <c r="F115">
        <v>82</v>
      </c>
      <c r="G115">
        <f t="shared" si="17"/>
        <v>8.2000000000000011</v>
      </c>
      <c r="H115" s="6">
        <f t="shared" si="15"/>
        <v>0.1276595744680851</v>
      </c>
      <c r="I115" s="1">
        <f t="shared" si="18"/>
        <v>9957446.8085106369</v>
      </c>
    </row>
    <row r="116" spans="6:9" x14ac:dyDescent="0.25">
      <c r="F116">
        <v>83</v>
      </c>
      <c r="G116">
        <f t="shared" si="17"/>
        <v>8.3000000000000007</v>
      </c>
      <c r="H116" s="6">
        <f t="shared" si="15"/>
        <v>0.12631578947368421</v>
      </c>
      <c r="I116" s="1">
        <f t="shared" si="18"/>
        <v>9852631.578947369</v>
      </c>
    </row>
    <row r="117" spans="6:9" x14ac:dyDescent="0.25">
      <c r="F117">
        <v>84</v>
      </c>
      <c r="G117">
        <f t="shared" si="17"/>
        <v>8.4</v>
      </c>
      <c r="H117" s="6">
        <f t="shared" si="15"/>
        <v>0.125</v>
      </c>
      <c r="I117" s="1">
        <f t="shared" si="18"/>
        <v>9750000</v>
      </c>
    </row>
    <row r="118" spans="6:9" x14ac:dyDescent="0.25">
      <c r="F118">
        <v>85</v>
      </c>
      <c r="G118">
        <f>F118*0.1</f>
        <v>8.5</v>
      </c>
      <c r="H118" s="6">
        <f t="shared" si="15"/>
        <v>0.12371134020618557</v>
      </c>
      <c r="I118" s="1">
        <f>H118*78000000</f>
        <v>9649484.5360824745</v>
      </c>
    </row>
    <row r="119" spans="6:9" x14ac:dyDescent="0.25">
      <c r="F119">
        <v>86</v>
      </c>
      <c r="G119">
        <f t="shared" ref="G119:G133" si="19">F119*0.1</f>
        <v>8.6</v>
      </c>
      <c r="H119" s="6">
        <f t="shared" si="15"/>
        <v>0.12244897959183673</v>
      </c>
      <c r="I119" s="1">
        <f t="shared" ref="I119:I133" si="20">H119*78000000</f>
        <v>9551020.4081632644</v>
      </c>
    </row>
    <row r="120" spans="6:9" x14ac:dyDescent="0.25">
      <c r="F120">
        <v>87</v>
      </c>
      <c r="G120">
        <f t="shared" si="19"/>
        <v>8.7000000000000011</v>
      </c>
      <c r="H120" s="6">
        <f t="shared" si="15"/>
        <v>0.12121212121212122</v>
      </c>
      <c r="I120" s="1">
        <f t="shared" si="20"/>
        <v>9454545.4545454551</v>
      </c>
    </row>
    <row r="121" spans="6:9" x14ac:dyDescent="0.25">
      <c r="F121">
        <v>88</v>
      </c>
      <c r="G121">
        <f t="shared" si="19"/>
        <v>8.8000000000000007</v>
      </c>
      <c r="H121" s="6">
        <f t="shared" si="15"/>
        <v>0.12</v>
      </c>
      <c r="I121" s="1">
        <f t="shared" si="20"/>
        <v>9360000</v>
      </c>
    </row>
    <row r="122" spans="6:9" x14ac:dyDescent="0.25">
      <c r="F122">
        <v>89</v>
      </c>
      <c r="G122">
        <f t="shared" si="19"/>
        <v>8.9</v>
      </c>
      <c r="H122" s="6">
        <f t="shared" si="15"/>
        <v>0.11881188118811881</v>
      </c>
      <c r="I122" s="1">
        <f t="shared" si="20"/>
        <v>9267326.7326732669</v>
      </c>
    </row>
    <row r="123" spans="6:9" x14ac:dyDescent="0.25">
      <c r="F123">
        <v>90</v>
      </c>
      <c r="G123">
        <f t="shared" si="19"/>
        <v>9</v>
      </c>
      <c r="H123" s="6">
        <f t="shared" si="15"/>
        <v>0.11764705882352941</v>
      </c>
      <c r="I123" s="1">
        <f t="shared" si="20"/>
        <v>9176470.5882352944</v>
      </c>
    </row>
    <row r="124" spans="6:9" x14ac:dyDescent="0.25">
      <c r="F124">
        <v>91</v>
      </c>
      <c r="G124">
        <f t="shared" si="19"/>
        <v>9.1</v>
      </c>
      <c r="H124" s="6">
        <f t="shared" si="15"/>
        <v>0.11650485436893204</v>
      </c>
      <c r="I124" s="1">
        <f t="shared" si="20"/>
        <v>9087378.6407766994</v>
      </c>
    </row>
    <row r="125" spans="6:9" x14ac:dyDescent="0.25">
      <c r="F125">
        <v>92</v>
      </c>
      <c r="G125">
        <f t="shared" si="19"/>
        <v>9.2000000000000011</v>
      </c>
      <c r="H125" s="6">
        <f t="shared" si="15"/>
        <v>0.11538461538461539</v>
      </c>
      <c r="I125" s="1">
        <f t="shared" si="20"/>
        <v>9000000</v>
      </c>
    </row>
    <row r="126" spans="6:9" x14ac:dyDescent="0.25">
      <c r="F126">
        <v>93</v>
      </c>
      <c r="G126">
        <f t="shared" si="19"/>
        <v>9.3000000000000007</v>
      </c>
      <c r="H126" s="6">
        <f t="shared" si="15"/>
        <v>0.11428571428571428</v>
      </c>
      <c r="I126" s="1">
        <f t="shared" si="20"/>
        <v>8914285.7142857146</v>
      </c>
    </row>
    <row r="127" spans="6:9" x14ac:dyDescent="0.25">
      <c r="F127">
        <v>94</v>
      </c>
      <c r="G127">
        <f t="shared" si="19"/>
        <v>9.4</v>
      </c>
      <c r="H127" s="6">
        <f t="shared" si="15"/>
        <v>0.11320754716981132</v>
      </c>
      <c r="I127" s="1">
        <f t="shared" si="20"/>
        <v>8830188.6792452838</v>
      </c>
    </row>
    <row r="128" spans="6:9" x14ac:dyDescent="0.25">
      <c r="F128">
        <v>95</v>
      </c>
      <c r="G128">
        <f t="shared" si="19"/>
        <v>9.5</v>
      </c>
      <c r="H128" s="6">
        <f t="shared" si="15"/>
        <v>0.11214953271028037</v>
      </c>
      <c r="I128" s="1">
        <f t="shared" si="20"/>
        <v>8747663.5514018685</v>
      </c>
    </row>
    <row r="129" spans="6:9" x14ac:dyDescent="0.25">
      <c r="F129">
        <v>96</v>
      </c>
      <c r="G129">
        <f t="shared" si="19"/>
        <v>9.6000000000000014</v>
      </c>
      <c r="H129" s="6">
        <f t="shared" si="15"/>
        <v>0.1111111111111111</v>
      </c>
      <c r="I129" s="1">
        <f t="shared" si="20"/>
        <v>8666666.666666666</v>
      </c>
    </row>
    <row r="130" spans="6:9" x14ac:dyDescent="0.25">
      <c r="F130">
        <v>97</v>
      </c>
      <c r="G130">
        <f t="shared" si="19"/>
        <v>9.7000000000000011</v>
      </c>
      <c r="H130" s="6">
        <f t="shared" si="15"/>
        <v>0.11009174311926606</v>
      </c>
      <c r="I130" s="1">
        <f t="shared" si="20"/>
        <v>8587155.963302752</v>
      </c>
    </row>
    <row r="131" spans="6:9" x14ac:dyDescent="0.25">
      <c r="F131">
        <v>98</v>
      </c>
      <c r="G131">
        <f t="shared" si="19"/>
        <v>9.8000000000000007</v>
      </c>
      <c r="H131" s="6">
        <f t="shared" si="15"/>
        <v>0.10909090909090909</v>
      </c>
      <c r="I131" s="1">
        <f t="shared" si="20"/>
        <v>8509090.9090909082</v>
      </c>
    </row>
    <row r="132" spans="6:9" x14ac:dyDescent="0.25">
      <c r="F132">
        <v>99</v>
      </c>
      <c r="G132">
        <f t="shared" si="19"/>
        <v>9.9</v>
      </c>
      <c r="H132" s="6">
        <f t="shared" si="15"/>
        <v>0.10810810810810811</v>
      </c>
      <c r="I132" s="1">
        <f t="shared" si="20"/>
        <v>8432432.4324324336</v>
      </c>
    </row>
    <row r="133" spans="6:9" x14ac:dyDescent="0.25">
      <c r="F133">
        <v>100</v>
      </c>
      <c r="G133">
        <f t="shared" si="19"/>
        <v>10</v>
      </c>
      <c r="H133" s="6">
        <f t="shared" si="15"/>
        <v>0.10714285714285714</v>
      </c>
      <c r="I133" s="1">
        <f t="shared" si="20"/>
        <v>8357142.8571428563</v>
      </c>
    </row>
    <row r="134" spans="6:9" x14ac:dyDescent="0.25">
      <c r="H134" s="6"/>
      <c r="I134" s="1"/>
    </row>
    <row r="135" spans="6:9" x14ac:dyDescent="0.25">
      <c r="H135" s="6"/>
      <c r="I135" s="1"/>
    </row>
    <row r="136" spans="6:9" x14ac:dyDescent="0.25">
      <c r="H136" s="6"/>
      <c r="I136" s="1"/>
    </row>
    <row r="137" spans="6:9" x14ac:dyDescent="0.25">
      <c r="H137" s="6"/>
      <c r="I137" s="1"/>
    </row>
    <row r="138" spans="6:9" x14ac:dyDescent="0.25">
      <c r="H138" s="6"/>
      <c r="I138" s="1"/>
    </row>
    <row r="139" spans="6:9" x14ac:dyDescent="0.25">
      <c r="H139" s="6"/>
      <c r="I139" s="1"/>
    </row>
    <row r="140" spans="6:9" x14ac:dyDescent="0.25">
      <c r="H140" s="6"/>
      <c r="I140" s="1"/>
    </row>
    <row r="141" spans="6:9" x14ac:dyDescent="0.25">
      <c r="H141" s="6"/>
      <c r="I141" s="1"/>
    </row>
    <row r="142" spans="6:9" x14ac:dyDescent="0.25">
      <c r="H142" s="6"/>
      <c r="I142" s="1"/>
    </row>
    <row r="143" spans="6:9" x14ac:dyDescent="0.25">
      <c r="H143" s="6"/>
      <c r="I143" s="1"/>
    </row>
    <row r="144" spans="6:9" x14ac:dyDescent="0.25">
      <c r="H144" s="6"/>
      <c r="I144" s="1"/>
    </row>
    <row r="145" spans="6:9" x14ac:dyDescent="0.25">
      <c r="H145" s="6"/>
      <c r="I145" s="1"/>
    </row>
    <row r="146" spans="6:9" x14ac:dyDescent="0.25">
      <c r="H146" s="6"/>
      <c r="I146" s="1"/>
    </row>
    <row r="147" spans="6:9" x14ac:dyDescent="0.25">
      <c r="H147" s="6"/>
      <c r="I147" s="1"/>
    </row>
    <row r="148" spans="6:9" x14ac:dyDescent="0.25">
      <c r="H148" s="6"/>
      <c r="I148" s="1"/>
    </row>
    <row r="149" spans="6:9" x14ac:dyDescent="0.25">
      <c r="H149" s="6"/>
      <c r="I149" s="1"/>
    </row>
    <row r="150" spans="6:9" x14ac:dyDescent="0.25">
      <c r="H150" s="6"/>
      <c r="I150" s="1"/>
    </row>
    <row r="151" spans="6:9" x14ac:dyDescent="0.25">
      <c r="H151" s="6"/>
      <c r="I151" s="1"/>
    </row>
    <row r="152" spans="6:9" x14ac:dyDescent="0.25">
      <c r="H152" s="6"/>
      <c r="I152" s="1"/>
    </row>
    <row r="153" spans="6:9" x14ac:dyDescent="0.25">
      <c r="H153" s="6"/>
      <c r="I153" s="1"/>
    </row>
    <row r="154" spans="6:9" x14ac:dyDescent="0.25">
      <c r="H154" s="6"/>
      <c r="I154" s="1"/>
    </row>
    <row r="155" spans="6:9" x14ac:dyDescent="0.25">
      <c r="H155" s="6"/>
      <c r="I155" s="1"/>
    </row>
    <row r="156" spans="6:9" x14ac:dyDescent="0.25">
      <c r="H156" s="6"/>
      <c r="I156" s="1"/>
    </row>
    <row r="157" spans="6:9" x14ac:dyDescent="0.25">
      <c r="H157" s="6"/>
      <c r="I157" s="1"/>
    </row>
    <row r="158" spans="6:9" x14ac:dyDescent="0.25">
      <c r="F158" s="3"/>
      <c r="G158" s="3"/>
      <c r="H158" s="7"/>
      <c r="I158" s="4"/>
    </row>
  </sheetData>
  <mergeCells count="2">
    <mergeCell ref="G5:AA5"/>
    <mergeCell ref="E7:E2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Shelters</vt:lpstr>
      <vt:lpstr>Decoys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 Kennedy</dc:creator>
  <cp:lastModifiedBy>Olin Kennedy</cp:lastModifiedBy>
  <dcterms:created xsi:type="dcterms:W3CDTF">2023-03-08T14:00:15Z</dcterms:created>
  <dcterms:modified xsi:type="dcterms:W3CDTF">2023-03-13T21:36:23Z</dcterms:modified>
</cp:coreProperties>
</file>