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020"/>
  </bookViews>
  <sheets>
    <sheet name="Mouse Information" sheetId="1" r:id="rId1"/>
    <sheet name="Pathologist Comment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3" i="1" l="1"/>
  <c r="O12" i="1"/>
  <c r="O11" i="1"/>
  <c r="O10" i="1"/>
  <c r="O31" i="1" l="1"/>
  <c r="O30" i="1"/>
  <c r="L30" i="1"/>
  <c r="K40" i="1" l="1"/>
  <c r="K41" i="1"/>
  <c r="K42" i="1"/>
  <c r="K43" i="1"/>
  <c r="K44" i="1"/>
  <c r="K45" i="1"/>
  <c r="K46" i="1"/>
  <c r="K47" i="1"/>
  <c r="K48" i="1"/>
  <c r="K49" i="1"/>
  <c r="K50" i="1"/>
  <c r="K51" i="1"/>
  <c r="K52" i="1"/>
  <c r="K28" i="1"/>
  <c r="K29" i="1"/>
  <c r="K32" i="1"/>
  <c r="K33" i="1"/>
  <c r="K34" i="1"/>
  <c r="K35" i="1"/>
  <c r="K36" i="1"/>
  <c r="K37" i="1"/>
  <c r="K26" i="1"/>
  <c r="K27" i="1"/>
  <c r="K21" i="1"/>
  <c r="K14" i="1"/>
  <c r="K15" i="1"/>
  <c r="K16" i="1"/>
  <c r="K17" i="1"/>
  <c r="K18" i="1"/>
  <c r="K19" i="1"/>
  <c r="K20" i="1"/>
  <c r="L52" i="1" l="1"/>
  <c r="L51" i="1"/>
  <c r="L50" i="1"/>
  <c r="L49" i="1"/>
  <c r="L48" i="1"/>
  <c r="L47" i="1"/>
  <c r="L46" i="1"/>
  <c r="L45" i="1"/>
  <c r="L44" i="1"/>
  <c r="L43" i="1"/>
  <c r="L42" i="1"/>
  <c r="L41" i="1"/>
  <c r="L40" i="1"/>
  <c r="O9" i="1" l="1"/>
  <c r="O8" i="1"/>
  <c r="O7" i="1"/>
  <c r="O6" i="1"/>
  <c r="O5" i="1"/>
  <c r="O4" i="1"/>
  <c r="O3" i="1"/>
  <c r="O2" i="1"/>
  <c r="O167" i="1" l="1"/>
  <c r="O165" i="1"/>
  <c r="O164" i="1"/>
  <c r="O163" i="1"/>
  <c r="O162" i="1"/>
  <c r="O161" i="1"/>
  <c r="O160" i="1"/>
  <c r="O159" i="1"/>
  <c r="O158" i="1"/>
  <c r="O157" i="1"/>
  <c r="O156" i="1"/>
  <c r="O155" i="1"/>
  <c r="O154" i="1"/>
  <c r="O153" i="1"/>
  <c r="O152" i="1"/>
  <c r="O151" i="1"/>
  <c r="O150" i="1"/>
  <c r="M149" i="1"/>
  <c r="M166" i="1" s="1"/>
  <c r="O149" i="1"/>
  <c r="O166" i="1" s="1"/>
  <c r="O148" i="1"/>
  <c r="O147" i="1"/>
  <c r="O146" i="1"/>
  <c r="O145" i="1"/>
  <c r="O144" i="1"/>
  <c r="O143" i="1"/>
  <c r="O142" i="1"/>
  <c r="O141" i="1"/>
  <c r="O140" i="1"/>
  <c r="O139" i="1"/>
  <c r="O138" i="1"/>
  <c r="O137" i="1"/>
  <c r="O136" i="1"/>
  <c r="O135" i="1"/>
  <c r="O132" i="1" l="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34" i="1" l="1"/>
  <c r="O133" i="1"/>
  <c r="M87" i="1"/>
  <c r="M86" i="1" l="1"/>
  <c r="M85" i="1"/>
  <c r="M84" i="1"/>
  <c r="N90" i="1"/>
  <c r="N89" i="1"/>
  <c r="N88" i="1"/>
  <c r="N87" i="1"/>
  <c r="O90" i="1"/>
  <c r="O89" i="1"/>
  <c r="O88" i="1"/>
  <c r="O87" i="1"/>
  <c r="O86" i="1"/>
  <c r="O85" i="1"/>
  <c r="O84" i="1"/>
  <c r="O83" i="1"/>
  <c r="N83" i="1" l="1"/>
  <c r="O99" i="1" l="1"/>
  <c r="O98" i="1"/>
  <c r="M99" i="1"/>
  <c r="M98" i="1"/>
  <c r="O97" i="1"/>
  <c r="O96" i="1"/>
  <c r="O95" i="1"/>
  <c r="O94" i="1"/>
  <c r="O93" i="1"/>
  <c r="O92" i="1"/>
  <c r="O91" i="1"/>
  <c r="N95" i="1"/>
  <c r="N94" i="1"/>
  <c r="N92" i="1"/>
  <c r="N91" i="1"/>
  <c r="M97" i="1"/>
  <c r="M96" i="1"/>
  <c r="M93" i="1"/>
  <c r="N101" i="1" l="1"/>
  <c r="M101" i="1"/>
  <c r="M100" i="1"/>
  <c r="N100" i="1"/>
  <c r="O101" i="1"/>
  <c r="O100" i="1"/>
  <c r="N37" i="1"/>
  <c r="N36" i="1"/>
  <c r="N34" i="1"/>
  <c r="N33" i="1"/>
  <c r="N32" i="1"/>
  <c r="L12" i="1" l="1"/>
  <c r="L29" i="1"/>
  <c r="L31" i="1"/>
  <c r="L33" i="1"/>
  <c r="L34" i="1"/>
  <c r="L35" i="1"/>
  <c r="L36" i="1"/>
  <c r="L37" i="1"/>
  <c r="L32" i="1"/>
  <c r="L27" i="1"/>
  <c r="L28" i="1"/>
  <c r="L26" i="1"/>
  <c r="L11" i="1"/>
  <c r="L13" i="1"/>
  <c r="L14" i="1"/>
  <c r="L15" i="1"/>
  <c r="L16" i="1"/>
  <c r="L17" i="1"/>
  <c r="L18" i="1"/>
  <c r="L19" i="1"/>
  <c r="L20" i="1"/>
  <c r="L21" i="1"/>
  <c r="L10" i="1"/>
  <c r="O39" i="1" l="1"/>
  <c r="O22" i="1" l="1"/>
  <c r="N31" i="1" l="1"/>
  <c r="N30" i="1"/>
  <c r="N29" i="1"/>
  <c r="O54" i="1" l="1"/>
  <c r="O55" i="1"/>
  <c r="O53" i="1"/>
  <c r="N54" i="1"/>
  <c r="N55" i="1"/>
  <c r="N53" i="1"/>
  <c r="O38" i="1"/>
  <c r="O57" i="1" s="1"/>
  <c r="N38" i="1"/>
  <c r="N57" i="1" s="1"/>
  <c r="N56" i="1" l="1"/>
  <c r="O56" i="1"/>
  <c r="M39" i="1"/>
  <c r="M56" i="1" l="1"/>
  <c r="O23" i="1"/>
  <c r="O24" i="1" s="1"/>
  <c r="N23" i="1"/>
  <c r="N22" i="1"/>
  <c r="N24" i="1" s="1"/>
  <c r="N75" i="1" l="1"/>
  <c r="N81" i="1" s="1"/>
  <c r="O75" i="1"/>
  <c r="N80" i="1" l="1"/>
  <c r="O73" i="1"/>
  <c r="M73" i="1"/>
  <c r="O74" i="1" l="1"/>
  <c r="O76" i="1" l="1"/>
  <c r="M76" i="1"/>
  <c r="O77" i="1" l="1"/>
  <c r="M77" i="1"/>
  <c r="O72" i="1" l="1"/>
  <c r="M72" i="1"/>
  <c r="M71" i="1" l="1"/>
  <c r="M81" i="1" s="1"/>
  <c r="O71" i="1"/>
  <c r="O81" i="1" s="1"/>
  <c r="O80" i="1" l="1"/>
  <c r="M80" i="1"/>
</calcChain>
</file>

<file path=xl/sharedStrings.xml><?xml version="1.0" encoding="utf-8"?>
<sst xmlns="http://schemas.openxmlformats.org/spreadsheetml/2006/main" count="905" uniqueCount="294">
  <si>
    <t>Mouse Number</t>
  </si>
  <si>
    <t>Strain</t>
  </si>
  <si>
    <t>Tyr-Cre Status</t>
  </si>
  <si>
    <t>Gender</t>
  </si>
  <si>
    <t>DOB</t>
  </si>
  <si>
    <t>Injection Date</t>
  </si>
  <si>
    <t>Tumor Noticed</t>
  </si>
  <si>
    <t>Behavior Noticed</t>
  </si>
  <si>
    <t>Death Date</t>
  </si>
  <si>
    <t>Age of Tumor Onset</t>
  </si>
  <si>
    <t>Age of Behavior Onset</t>
  </si>
  <si>
    <t>Age at Death</t>
  </si>
  <si>
    <t>Tumor Locations</t>
  </si>
  <si>
    <t>Tumor Grade (Post-H&amp;E)</t>
  </si>
  <si>
    <t>Notes</t>
  </si>
  <si>
    <t>28708-00</t>
  </si>
  <si>
    <t>28709-00</t>
  </si>
  <si>
    <t>28710-01</t>
  </si>
  <si>
    <t>Tg/+</t>
  </si>
  <si>
    <t>F</t>
  </si>
  <si>
    <t>M</t>
  </si>
  <si>
    <t>12/3/2021 (RH)</t>
  </si>
  <si>
    <t>28780-00</t>
  </si>
  <si>
    <t>28781-00</t>
  </si>
  <si>
    <t>28782-01</t>
  </si>
  <si>
    <t>28783-03</t>
  </si>
  <si>
    <t>28784-10</t>
  </si>
  <si>
    <t>+/+</t>
  </si>
  <si>
    <t>12/7/2021 (RH)</t>
  </si>
  <si>
    <t>29161-00</t>
  </si>
  <si>
    <t>29162-01</t>
  </si>
  <si>
    <t>29163-00</t>
  </si>
  <si>
    <t>29164-01</t>
  </si>
  <si>
    <t>29166-11</t>
  </si>
  <si>
    <t>1/20/2022 (RE)</t>
  </si>
  <si>
    <t>26007-00</t>
  </si>
  <si>
    <t>26009-03</t>
  </si>
  <si>
    <t>26010-10</t>
  </si>
  <si>
    <t>26011-00</t>
  </si>
  <si>
    <t>26012-01</t>
  </si>
  <si>
    <t>26014-10</t>
  </si>
  <si>
    <t>26037-00</t>
  </si>
  <si>
    <t>26274-00</t>
  </si>
  <si>
    <t>26276-03</t>
  </si>
  <si>
    <t>26279-11</t>
  </si>
  <si>
    <t>26280-00</t>
  </si>
  <si>
    <t>26281-01</t>
  </si>
  <si>
    <t>28200-00</t>
  </si>
  <si>
    <t>28201-01</t>
  </si>
  <si>
    <t>28202-10</t>
  </si>
  <si>
    <t>28203-11</t>
  </si>
  <si>
    <t>28204-00</t>
  </si>
  <si>
    <t>28205-01</t>
  </si>
  <si>
    <t>28206-03</t>
  </si>
  <si>
    <t>28207-10</t>
  </si>
  <si>
    <t>28208-11</t>
  </si>
  <si>
    <t>Tg/Tg</t>
  </si>
  <si>
    <t>1/22/2021 (RH)</t>
  </si>
  <si>
    <t>1/26/2021 (RH)</t>
  </si>
  <si>
    <t>2/21/2021 (RH)</t>
  </si>
  <si>
    <t>10/14/2021 (RH)</t>
  </si>
  <si>
    <t>brain</t>
  </si>
  <si>
    <t>nothing noticed around brain, but mouse was partially paralized in hind legs and had a spinal cord tumor around the base of the spine, cut some tumor to freeze and grow cell line from, also fixed section of tumor and spine (will need to decalcify if submitting for histology)</t>
  </si>
  <si>
    <t>mouse appears normal except for large head tumor. Tumor also used for making cell line, and part of it was frozen.</t>
  </si>
  <si>
    <t>froze part of head tumor, trypsinized part for cell line, and FFPE it. Brain itself also FFPE. Found a tiny white mass between the tumor and brain, that sort of indented the top left of the brain and defored the skull, unsure if it was attached to the main tumor or how the skull was involved since I had to cut open the skull to retreive the brain.</t>
  </si>
  <si>
    <t>partially paralyzed in hind legs, brain might have looked a little big, but otherwise everything looked normal</t>
  </si>
  <si>
    <t>severly paralized to where it looks like it couldn't control bowel movements or urination, noticed on a Monday, but looked fine when it was last looked at on a Friday. Upon necropsy, brain looks normal, huge tumor around the base of the spinal cord, some of the tumor was frozen, used to make a cell line, and fixed.</t>
  </si>
  <si>
    <t>tumor noticed on base of spine, no other symptom or abnormality observed after necropsy, part of tumor was fixed, part was used for a cell line, and part was frozen</t>
  </si>
  <si>
    <t>tumor observable on the base of spine (T1), mouse is showing partial paralysis in hind legs, also small head tumor developing (T2), froze and made cell lines of each tumor and fixed part of T1.</t>
  </si>
  <si>
    <t>head tumor observed, so sacked before it got too big, made cell line with it, froze a piece and fixed it. Tumor was first observed within 5 days of 4/13, but exact date was not recorded.</t>
  </si>
  <si>
    <t>mouse was bloated and looks like it is full of gas, there was an enlarged cranial nerve that was just kept for making a cell line with</t>
  </si>
  <si>
    <t>partially paralyzed on hind legs, mass observed on base of cranial cavity between the cranial nerves, used for a cell line, brain may have looked a little puffy</t>
  </si>
  <si>
    <t xml:space="preserve"> </t>
  </si>
  <si>
    <t xml:space="preserve">intracranial tumor, under left hemisphere, appears to be an optic tumor, sacked for lethargy and red discharge around eye, tumor was attached to skull, all other organs appeared normal </t>
  </si>
  <si>
    <t xml:space="preserve">intracranial tumor, sacked for tumor burden. Left frontal lobe was caved in from tumor. Tumor was attached to skull. Slice of tumor was cryopreserved. Liver had blood clot, lungs looked normal. </t>
  </si>
  <si>
    <t xml:space="preserve"> extracranial tumor, sacked for tumor burden. Little movement, squinted eyes. Possible blood clot on the liver. 2 extra possible tumors: one close to the kindeys, the other close to the lower intestines (bladder?)</t>
  </si>
  <si>
    <t>extracranial</t>
  </si>
  <si>
    <t xml:space="preserve">Tumor was on top of head, but did not go into the skull. The skull was intact and brain appeared normal. Lungs and Liver appeared normal  </t>
  </si>
  <si>
    <t>Red, sunken eyes, head bulge, soft skull, fat on heart, no obs. Tumor, possible blood clot on liver</t>
  </si>
  <si>
    <t>Red, sunken eyes, possible blood clot on the liver, extracranial tumor, soft brain, little mobility on back legs, extremely underweight, normal lungs</t>
  </si>
  <si>
    <t>Complete lower paralysis, swollen cheeks, large hump on the back, thin skull, possible blood clot on the liver</t>
  </si>
  <si>
    <t>found dead with swollen head.</t>
  </si>
  <si>
    <t>found dead, tumor over left eye.</t>
  </si>
  <si>
    <t>Cohort Averages</t>
  </si>
  <si>
    <t>2/10/2022 (RE)</t>
  </si>
  <si>
    <t>29397-00</t>
  </si>
  <si>
    <t>29398-01</t>
  </si>
  <si>
    <t>29399-03</t>
  </si>
  <si>
    <t>29400-10</t>
  </si>
  <si>
    <t>29401-30</t>
  </si>
  <si>
    <t>29403-00</t>
  </si>
  <si>
    <t>29404-01</t>
  </si>
  <si>
    <t>29405-10</t>
  </si>
  <si>
    <t>29385-00</t>
  </si>
  <si>
    <t>29386-01</t>
  </si>
  <si>
    <t>29387-00</t>
  </si>
  <si>
    <t>29388-01</t>
  </si>
  <si>
    <t>29389-10</t>
  </si>
  <si>
    <t>29390-11</t>
  </si>
  <si>
    <t>29407-00</t>
  </si>
  <si>
    <t>29408-01</t>
  </si>
  <si>
    <t>29409-10</t>
  </si>
  <si>
    <t>29410-11</t>
  </si>
  <si>
    <t>29406-10</t>
  </si>
  <si>
    <t>Lost weight, extreme hunchback, head twitching, slow moving. Soft skull and brain. No obs. Tumor, no other CNS tumor found</t>
  </si>
  <si>
    <t>3/24/22 (RE)</t>
  </si>
  <si>
    <r>
      <t>N-TVA::H11</t>
    </r>
    <r>
      <rPr>
        <vertAlign val="superscript"/>
        <sz val="11"/>
        <color indexed="8"/>
        <rFont val="Calibri"/>
        <family val="2"/>
        <scheme val="minor"/>
      </rPr>
      <t>LSL-Cas9</t>
    </r>
  </si>
  <si>
    <r>
      <t>N-TVA::H11</t>
    </r>
    <r>
      <rPr>
        <vertAlign val="superscript"/>
        <sz val="11"/>
        <color indexed="8"/>
        <rFont val="Calibri"/>
        <family val="2"/>
        <scheme val="minor"/>
      </rPr>
      <t>LSL-Cas9</t>
    </r>
    <r>
      <rPr>
        <sz val="11"/>
        <color indexed="8"/>
        <rFont val="Calibri"/>
        <family val="2"/>
        <scheme val="minor"/>
      </rPr>
      <t>;Ink4a/Arf f/f</t>
    </r>
  </si>
  <si>
    <r>
      <t>N-TVA:: Pten f/f; H11</t>
    </r>
    <r>
      <rPr>
        <vertAlign val="superscript"/>
        <sz val="11"/>
        <color indexed="8"/>
        <rFont val="Calibri"/>
        <family val="2"/>
        <scheme val="minor"/>
      </rPr>
      <t>LSL-Cas9</t>
    </r>
    <r>
      <rPr>
        <sz val="11"/>
        <color indexed="8"/>
        <rFont val="Calibri"/>
        <family val="2"/>
        <scheme val="minor"/>
      </rPr>
      <t>; Ink4a/Arf f/f</t>
    </r>
  </si>
  <si>
    <t>ruffled fur noticed 3/29/22, but no indication of a glioma. Found nearly dead, hunched back, sunken eyes 4/4/22. Rest of litter mates were found dead.</t>
  </si>
  <si>
    <t>ruffle fur noticed, but no obs. Tumor. found dead</t>
  </si>
  <si>
    <t>Median</t>
  </si>
  <si>
    <t>N=19</t>
  </si>
  <si>
    <t>small bump on the head noticed 3/29/22. head bulge, hunched back, ruffled fur. Upon necropsy, likely from hydrocephalus. Brain was like a deflated balloon, and fluid flowed from the skull upon dissection. Will submit to histology for confirmation</t>
  </si>
  <si>
    <t>29818-00</t>
  </si>
  <si>
    <t>29819-00</t>
  </si>
  <si>
    <t>29820-01</t>
  </si>
  <si>
    <t>29821-03</t>
  </si>
  <si>
    <t>29822-10</t>
  </si>
  <si>
    <t>29824-11</t>
  </si>
  <si>
    <t>MRI Imaging Date</t>
  </si>
  <si>
    <t>Lost weight, mild hunchback, slow moving. Soft skull and brain. No obs. Tumor, no other CNS tumor found. Enlarged optic nerve</t>
  </si>
  <si>
    <t>29409 B</t>
  </si>
  <si>
    <t>29387 B</t>
  </si>
  <si>
    <t>26012 B</t>
  </si>
  <si>
    <t>28205 B</t>
  </si>
  <si>
    <t>28204 B</t>
  </si>
  <si>
    <t>26281 B</t>
  </si>
  <si>
    <t>26280 B</t>
  </si>
  <si>
    <t>28202 T1</t>
  </si>
  <si>
    <t>28200 T1</t>
  </si>
  <si>
    <t>28208 T3</t>
  </si>
  <si>
    <t>28208 T2</t>
  </si>
  <si>
    <t>26014 T1</t>
  </si>
  <si>
    <t>26037 T1</t>
  </si>
  <si>
    <t>26276 T1</t>
  </si>
  <si>
    <t>26274 T1</t>
  </si>
  <si>
    <t>26010 T1</t>
  </si>
  <si>
    <t>28207 T1</t>
  </si>
  <si>
    <t>28203 T1</t>
  </si>
  <si>
    <t>28208 T1</t>
  </si>
  <si>
    <t>Necropsy File Comments</t>
  </si>
  <si>
    <t>ruffled fur noticed 3/29/22, but no indication of a glioma. Found nearly dead, hunched back, sunken eyes 4/4/22</t>
  </si>
  <si>
    <t xml:space="preserve">small bump on the head noticed 3/29/22. head bulge, hunched back, ruffled fur. Upon necropsy, likely from hydrocephalus. Brain was like a deflated balloon, and fluid flowed from the skull upon dissection. </t>
  </si>
  <si>
    <t>see above</t>
  </si>
  <si>
    <t>severly paralized to where it looks like it couldn't control bowel movements or urination, noticed on a Monday, but looked fine when it was last looked at on a Friday. Upon necropsy, brain looks normal, huge tumor around the base of the spinal cord</t>
  </si>
  <si>
    <t>mouse appears normal except for large head tumor.</t>
  </si>
  <si>
    <t>nothing noticed around brain, but mouse was partially paralized in hind legs and had a spinal cord tumor around the base of the spine</t>
  </si>
  <si>
    <t>Virus</t>
  </si>
  <si>
    <t>30212-00</t>
  </si>
  <si>
    <t>30213-00</t>
  </si>
  <si>
    <t>30214-01</t>
  </si>
  <si>
    <t>30215-03</t>
  </si>
  <si>
    <t>30216-10</t>
  </si>
  <si>
    <t>30217-11</t>
  </si>
  <si>
    <t>30218-30</t>
  </si>
  <si>
    <t>30232-00</t>
  </si>
  <si>
    <t>30233-01</t>
  </si>
  <si>
    <t>30234-00</t>
  </si>
  <si>
    <t>30235-01</t>
  </si>
  <si>
    <t>30236-10</t>
  </si>
  <si>
    <t>30237-11</t>
  </si>
  <si>
    <t>RCAS-Cre-pENTR-U6-sgRNA-NF1-ex2</t>
  </si>
  <si>
    <t>NED but check pathology?</t>
  </si>
  <si>
    <t>28525-00</t>
  </si>
  <si>
    <t>28526-01</t>
  </si>
  <si>
    <t>28527-03</t>
  </si>
  <si>
    <t>28528-10</t>
  </si>
  <si>
    <t>28529-11</t>
  </si>
  <si>
    <t>28530-00</t>
  </si>
  <si>
    <t>28531-01</t>
  </si>
  <si>
    <t>28532-03</t>
  </si>
  <si>
    <r>
      <t>N-TVA; Pten f/f; H11</t>
    </r>
    <r>
      <rPr>
        <vertAlign val="superscript"/>
        <sz val="11"/>
        <color indexed="8"/>
        <rFont val="Calibri"/>
        <family val="2"/>
        <scheme val="minor"/>
      </rPr>
      <t>LSL-Cas9 f/f</t>
    </r>
    <r>
      <rPr>
        <sz val="11"/>
        <color indexed="8"/>
        <rFont val="Calibri"/>
        <family val="2"/>
        <scheme val="minor"/>
      </rPr>
      <t>; Ink4a/Arf f/f; ATRX f/f</t>
    </r>
  </si>
  <si>
    <t>26305-00</t>
  </si>
  <si>
    <t>26306-00</t>
  </si>
  <si>
    <t>26307-01</t>
  </si>
  <si>
    <t>26308-03</t>
  </si>
  <si>
    <t>26309-10</t>
  </si>
  <si>
    <t>26310-30</t>
  </si>
  <si>
    <t>26311-11</t>
  </si>
  <si>
    <t>nerve tumor</t>
  </si>
  <si>
    <t>no obs</t>
  </si>
  <si>
    <t>mouse was hunched over, not moving much, and looked emanciated/sick, upon necropsy there was a large tumor under the brain that was not attached to the brain, but it was difficult to remove from the bottom of the cranial cavity, this is possibly growing from the left cranial nerve</t>
  </si>
  <si>
    <t>starting to drag hind legs on 6/9/21, on 6/16 mouse was breathing heavy and looked scruffy, sacked in order to not find dead, enlarged cranial nerve on right side with a mass around it was used to make a cell line with</t>
  </si>
  <si>
    <t>mouse was sort of small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</si>
  <si>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partially paralyzed in hind legs, everything else looked normal</t>
  </si>
  <si>
    <t>loosing mobility in hind legs, could probably have survived longer, but didn't want to risk finding it dead after the weekend, everything appears normal after necropsy.</t>
  </si>
  <si>
    <t>mouse was small and a little emanciated or underdeveloped,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</si>
  <si>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26022-00</t>
  </si>
  <si>
    <t>26023-00</t>
  </si>
  <si>
    <t>mouse seamed healthy, but head tumor was becoming larger than 2cm in diameter. There was a small ball of tissue in front of the brain, so not sure if it will be included in the slide, but unsure what it is.</t>
  </si>
  <si>
    <t>bump on head noticed 4/23/21, sacked when it was big enough to harvest for a cell line, fix, and freeze</t>
  </si>
  <si>
    <t>Data taken from Rick's Excel -- Included all samples before Jan. 2021, injected by Rick with 5uL.</t>
  </si>
  <si>
    <t>N=17</t>
  </si>
  <si>
    <t xml:space="preserve">Probable intracranial tumor; sacked for left side paralysis and trouble breathing. Frontal lobe was caved in (from tumor)? Unable to isolate tumor separately so took entire brain, as well as lungs, liver. </t>
  </si>
  <si>
    <t>intracranial</t>
  </si>
  <si>
    <t>brain, optic nerve</t>
  </si>
  <si>
    <t>Swollen brain, blood in the skull prior to skull incision, large tumor under brain attached to optic nerve. Bulging eyeball</t>
  </si>
  <si>
    <t>Swollen brain, watery and soft. Lungs and liver looked healthy.</t>
  </si>
  <si>
    <t>Large head tumor, skull was friable but there was no evidence of invasion into the brain from the head tumor</t>
  </si>
  <si>
    <t>Swollen brain, blood in the skull prior to skull incision. Glioma, tumor was so large that there was a change of shape to the skull, and paralysis present</t>
  </si>
  <si>
    <t>brain, extracranial</t>
  </si>
  <si>
    <t>Glioma, no tumor visible but paralysis present. Swollen brain, blood in the skull prior to skull incision</t>
  </si>
  <si>
    <t>Swollen brain, blood in the skull prior to skull incision. Brain was incredibly soft, difficult to remove</t>
  </si>
  <si>
    <t>no obs. Tumor, paralyzed</t>
  </si>
  <si>
    <t>24801-00</t>
  </si>
  <si>
    <t>24802-01</t>
  </si>
  <si>
    <t>24803-03</t>
  </si>
  <si>
    <t>24805-00</t>
  </si>
  <si>
    <t>24807-03</t>
  </si>
  <si>
    <t>25080-00</t>
  </si>
  <si>
    <t>25081-01</t>
  </si>
  <si>
    <t>25082-03</t>
  </si>
  <si>
    <t>25083-00</t>
  </si>
  <si>
    <t>25084-01</t>
  </si>
  <si>
    <t>25085-03</t>
  </si>
  <si>
    <t>25086-10</t>
  </si>
  <si>
    <t>25214-00</t>
  </si>
  <si>
    <t>25215-01</t>
  </si>
  <si>
    <t>25216-03</t>
  </si>
  <si>
    <t>25218-00</t>
  </si>
  <si>
    <t>25220-03</t>
  </si>
  <si>
    <t>25221-10</t>
  </si>
  <si>
    <t>25266-01</t>
  </si>
  <si>
    <t>25267-03</t>
  </si>
  <si>
    <t>25268-10</t>
  </si>
  <si>
    <t>25269-30</t>
  </si>
  <si>
    <t>25271-00</t>
  </si>
  <si>
    <t>25272-01</t>
  </si>
  <si>
    <t>25274-10</t>
  </si>
  <si>
    <t>25304-00</t>
  </si>
  <si>
    <t>25305-01</t>
  </si>
  <si>
    <t>25307-01</t>
  </si>
  <si>
    <t>25308-03</t>
  </si>
  <si>
    <t>25309-10</t>
  </si>
  <si>
    <t>25310-30</t>
  </si>
  <si>
    <t>N-TVA:: Pten f/f; H11LSL-Cas9; Ink4a/Arf f/f</t>
  </si>
  <si>
    <t>RCAS-Cre</t>
  </si>
  <si>
    <t>No tumor. Sac'd for end date.</t>
  </si>
  <si>
    <t>N=27</t>
  </si>
  <si>
    <t>N=22, 20 w/o 29161 and 29162</t>
  </si>
  <si>
    <t>Grade II Infiltrating Astrocytoma</t>
  </si>
  <si>
    <t>Infiltrating Astrocytoma</t>
  </si>
  <si>
    <t>spinal cord</t>
  </si>
  <si>
    <t>Gliosarcoma?</t>
  </si>
  <si>
    <t>Glioma</t>
  </si>
  <si>
    <t>spinal cord/gliosarcoma?</t>
  </si>
  <si>
    <t>spine tumor/Gliosarcoma?</t>
  </si>
  <si>
    <t>spine tumor/gliosarcoma, nerve</t>
  </si>
  <si>
    <t>Optic Nerve?</t>
  </si>
  <si>
    <t>Ganglioneuroma</t>
  </si>
  <si>
    <t>Pre-tumorigenic, Optic Nerve?</t>
  </si>
  <si>
    <t>Pre-tumorigenic</t>
  </si>
  <si>
    <t>Angiosarcoma?</t>
  </si>
  <si>
    <t>Glioblastoma, Gliosarcoma?</t>
  </si>
  <si>
    <t>25782-00</t>
  </si>
  <si>
    <t>25783-01</t>
  </si>
  <si>
    <t>25784-00</t>
  </si>
  <si>
    <t>25785-01</t>
  </si>
  <si>
    <t>25787-10</t>
  </si>
  <si>
    <t>25788-03</t>
  </si>
  <si>
    <t>N-TVA:: Pten f/f; H11LSL-Cas9; Ink4a/Arf f/f; Atrxf/f</t>
  </si>
  <si>
    <t>25548-00</t>
  </si>
  <si>
    <t>25549-01</t>
  </si>
  <si>
    <t>25550-00</t>
  </si>
  <si>
    <t>25595-00</t>
  </si>
  <si>
    <t>25596-01</t>
  </si>
  <si>
    <t>25597-00</t>
  </si>
  <si>
    <t>25598-01</t>
  </si>
  <si>
    <t>25328-01</t>
  </si>
  <si>
    <t>25238-01</t>
  </si>
  <si>
    <t>25239-03</t>
  </si>
  <si>
    <t>25240-00</t>
  </si>
  <si>
    <t>25241-01</t>
  </si>
  <si>
    <t>25242-03</t>
  </si>
  <si>
    <t>25258-10</t>
  </si>
  <si>
    <t>25259-11</t>
  </si>
  <si>
    <t>25261-01</t>
  </si>
  <si>
    <t>25262-03</t>
  </si>
  <si>
    <t>25263-10</t>
  </si>
  <si>
    <t>25264-30</t>
  </si>
  <si>
    <t>extracranial tumor, no glioma</t>
  </si>
  <si>
    <t>25087-00</t>
  </si>
  <si>
    <t>25088-01</t>
  </si>
  <si>
    <t>25089-03</t>
  </si>
  <si>
    <t>25090-00</t>
  </si>
  <si>
    <t>25091-01</t>
  </si>
  <si>
    <t>25092-03</t>
  </si>
  <si>
    <t>N=31</t>
  </si>
  <si>
    <t>no evidence of tumor</t>
  </si>
  <si>
    <t>slightly hunched back but no evidence of tumor</t>
  </si>
  <si>
    <t>End Date</t>
  </si>
  <si>
    <t>squishy brain</t>
  </si>
  <si>
    <t>29165-10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</si>
</sst>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4"/>
      <color theme="1"/>
      <name val="Calibri"/>
      <family val="2"/>
      <scheme val="minor"/>
    </font>
    <font>
      <b/>
      <sz val="11"/>
      <color theme="1"/>
      <name val="Calibri"/>
      <family val="2"/>
      <scheme val="minor"/>
    </font>
    <font>
      <sz val="10"/>
      <name val="Arial"/>
      <family val="2"/>
    </font>
    <font>
      <sz val="10"/>
      <color indexed="8"/>
      <name val="Arial"/>
      <family val="2"/>
    </font>
    <font>
      <sz val="11"/>
      <name val="Calibri"/>
      <family val="2"/>
      <scheme val="minor"/>
    </font>
    <font>
      <sz val="11"/>
      <color indexed="8"/>
      <name val="Calibri"/>
      <family val="2"/>
      <scheme val="minor"/>
    </font>
    <font>
      <vertAlign val="superscript"/>
      <sz val="11"/>
      <color indexed="8"/>
      <name val="Calibri"/>
      <family val="2"/>
      <scheme val="minor"/>
    </font>
    <font>
      <sz val="18"/>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CC99"/>
        <bgColor indexed="64"/>
      </patternFill>
    </fill>
    <fill>
      <patternFill patternType="solid">
        <fgColor rgb="FF669900"/>
        <bgColor indexed="64"/>
      </patternFill>
    </fill>
    <fill>
      <patternFill patternType="solid">
        <fgColor theme="0" tint="-0.14999847407452621"/>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1">
    <xf numFmtId="0" fontId="0" fillId="0" borderId="0"/>
  </cellStyleXfs>
  <cellXfs count="14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2" borderId="0" xfId="0" applyFill="1"/>
    <xf numFmtId="0" fontId="3" fillId="2" borderId="0" xfId="0" applyFont="1" applyFill="1" applyBorder="1" applyAlignment="1">
      <alignment horizontal="center" vertical="top"/>
    </xf>
    <xf numFmtId="0" fontId="3" fillId="2" borderId="0" xfId="0" applyFont="1" applyFill="1" applyAlignment="1">
      <alignment horizontal="center" vertical="top"/>
    </xf>
    <xf numFmtId="0" fontId="4" fillId="2" borderId="0" xfId="0" applyFont="1" applyFill="1" applyAlignment="1">
      <alignment horizontal="center" vertical="top"/>
    </xf>
    <xf numFmtId="0" fontId="3" fillId="2" borderId="0" xfId="0" quotePrefix="1" applyFont="1" applyFill="1" applyBorder="1" applyAlignment="1">
      <alignment horizontal="center" vertical="top"/>
    </xf>
    <xf numFmtId="0" fontId="0" fillId="3" borderId="0" xfId="0" applyFill="1"/>
    <xf numFmtId="0" fontId="0" fillId="0" borderId="0" xfId="0" applyAlignment="1">
      <alignment horizontal="center"/>
    </xf>
    <xf numFmtId="0" fontId="6" fillId="2" borderId="0" xfId="0" applyFont="1" applyFill="1" applyBorder="1" applyAlignment="1">
      <alignment horizontal="left" vertical="top"/>
    </xf>
    <xf numFmtId="0" fontId="6" fillId="3" borderId="0" xfId="0" applyFont="1" applyFill="1" applyBorder="1" applyAlignment="1">
      <alignment horizontal="left" vertical="top"/>
    </xf>
    <xf numFmtId="0" fontId="0" fillId="3" borderId="0" xfId="0" applyFill="1" applyAlignment="1">
      <alignment horizontal="center"/>
    </xf>
    <xf numFmtId="14" fontId="0" fillId="2" borderId="0" xfId="0" applyNumberFormat="1" applyFill="1" applyAlignment="1">
      <alignment horizontal="center"/>
    </xf>
    <xf numFmtId="0" fontId="0" fillId="2" borderId="0" xfId="0" applyFill="1" applyAlignment="1">
      <alignment horizontal="center"/>
    </xf>
    <xf numFmtId="14" fontId="0" fillId="3" borderId="0" xfId="0" applyNumberFormat="1" applyFill="1" applyAlignment="1">
      <alignment horizontal="center"/>
    </xf>
    <xf numFmtId="0" fontId="0" fillId="4" borderId="0" xfId="0" applyFill="1"/>
    <xf numFmtId="0" fontId="6" fillId="4" borderId="0" xfId="0" applyFont="1" applyFill="1" applyBorder="1" applyAlignment="1">
      <alignment horizontal="left" vertical="top"/>
    </xf>
    <xf numFmtId="0" fontId="6" fillId="4" borderId="0" xfId="0" applyFont="1" applyFill="1" applyAlignment="1">
      <alignment horizontal="center" vertical="top"/>
    </xf>
    <xf numFmtId="0" fontId="0" fillId="4" borderId="0" xfId="0" applyFill="1" applyAlignment="1">
      <alignment horizontal="center"/>
    </xf>
    <xf numFmtId="14" fontId="0" fillId="4" borderId="0" xfId="0" applyNumberFormat="1" applyFill="1" applyAlignment="1">
      <alignment horizontal="center"/>
    </xf>
    <xf numFmtId="0" fontId="0" fillId="4" borderId="0" xfId="0" applyFont="1" applyFill="1"/>
    <xf numFmtId="0" fontId="0" fillId="4" borderId="0" xfId="0" applyFill="1" applyBorder="1"/>
    <xf numFmtId="0" fontId="6" fillId="4" borderId="0" xfId="0" applyFont="1" applyFill="1" applyBorder="1" applyAlignment="1">
      <alignment horizontal="center" vertical="top"/>
    </xf>
    <xf numFmtId="0" fontId="0" fillId="4" borderId="0" xfId="0" applyFill="1" applyBorder="1" applyAlignment="1">
      <alignment horizontal="center"/>
    </xf>
    <xf numFmtId="14" fontId="0" fillId="4" borderId="0" xfId="0" applyNumberFormat="1" applyFill="1" applyBorder="1" applyAlignment="1">
      <alignment horizontal="center"/>
    </xf>
    <xf numFmtId="0" fontId="0" fillId="4" borderId="0" xfId="0" applyFont="1" applyFill="1" applyBorder="1"/>
    <xf numFmtId="0" fontId="5" fillId="4" borderId="0" xfId="0" applyFont="1" applyFill="1" applyBorder="1" applyAlignment="1">
      <alignment horizontal="left" vertical="top"/>
    </xf>
    <xf numFmtId="0" fontId="5" fillId="4" borderId="0" xfId="0" applyFont="1" applyFill="1" applyAlignment="1">
      <alignment horizontal="left" vertical="top"/>
    </xf>
    <xf numFmtId="0" fontId="6" fillId="4" borderId="0" xfId="0" quotePrefix="1" applyFont="1" applyFill="1" applyAlignment="1">
      <alignment horizontal="center" vertical="top"/>
    </xf>
    <xf numFmtId="0" fontId="0" fillId="4" borderId="0" xfId="0" applyFont="1" applyFill="1" applyBorder="1" applyAlignment="1">
      <alignment horizontal="center" wrapText="1"/>
    </xf>
    <xf numFmtId="14" fontId="0" fillId="2" borderId="0" xfId="0" applyNumberFormat="1" applyFill="1"/>
    <xf numFmtId="0" fontId="0" fillId="5" borderId="0" xfId="0" applyFill="1"/>
    <xf numFmtId="0" fontId="6" fillId="5" borderId="0" xfId="0" applyFont="1" applyFill="1" applyBorder="1" applyAlignment="1">
      <alignment horizontal="left" vertical="top"/>
    </xf>
    <xf numFmtId="0" fontId="6" fillId="5" borderId="0" xfId="0" quotePrefix="1" applyFont="1" applyFill="1" applyAlignment="1">
      <alignment horizontal="center" vertical="top"/>
    </xf>
    <xf numFmtId="0" fontId="0" fillId="5" borderId="0" xfId="0" applyFill="1" applyAlignment="1">
      <alignment horizontal="center"/>
    </xf>
    <xf numFmtId="14" fontId="0" fillId="5" borderId="0" xfId="0" applyNumberFormat="1" applyFill="1" applyAlignment="1">
      <alignment horizontal="center"/>
    </xf>
    <xf numFmtId="16" fontId="0" fillId="3" borderId="0" xfId="0" applyNumberFormat="1" applyFill="1"/>
    <xf numFmtId="14" fontId="0" fillId="3" borderId="0" xfId="0" applyNumberFormat="1" applyFill="1"/>
    <xf numFmtId="0" fontId="0" fillId="3" borderId="0" xfId="0" quotePrefix="1" applyFill="1" applyAlignment="1">
      <alignment horizontal="center"/>
    </xf>
    <xf numFmtId="0" fontId="2" fillId="3" borderId="4" xfId="0" applyFont="1" applyFill="1" applyBorder="1"/>
    <xf numFmtId="0" fontId="6" fillId="3" borderId="5" xfId="0" applyFont="1" applyFill="1" applyBorder="1" applyAlignment="1">
      <alignment horizontal="left" vertical="top"/>
    </xf>
    <xf numFmtId="0" fontId="0" fillId="3" borderId="5" xfId="0" applyFill="1" applyBorder="1" applyAlignment="1">
      <alignment horizontal="center"/>
    </xf>
    <xf numFmtId="14" fontId="0" fillId="3" borderId="5" xfId="0" applyNumberFormat="1" applyFill="1" applyBorder="1" applyAlignment="1">
      <alignment horizontal="center"/>
    </xf>
    <xf numFmtId="0" fontId="0" fillId="3" borderId="5" xfId="0" applyFill="1" applyBorder="1"/>
    <xf numFmtId="0" fontId="2" fillId="3" borderId="6" xfId="0" applyFont="1" applyFill="1" applyBorder="1"/>
    <xf numFmtId="0" fontId="6" fillId="3" borderId="7" xfId="0" applyFont="1" applyFill="1" applyBorder="1" applyAlignment="1">
      <alignment horizontal="left" vertical="top"/>
    </xf>
    <xf numFmtId="0" fontId="0" fillId="3" borderId="7" xfId="0" applyFill="1" applyBorder="1" applyAlignment="1">
      <alignment horizontal="center"/>
    </xf>
    <xf numFmtId="14" fontId="0" fillId="3" borderId="7" xfId="0" applyNumberFormat="1" applyFill="1" applyBorder="1" applyAlignment="1">
      <alignment horizontal="center"/>
    </xf>
    <xf numFmtId="0" fontId="0" fillId="3" borderId="7" xfId="0" applyFill="1" applyBorder="1"/>
    <xf numFmtId="0" fontId="2" fillId="4" borderId="0" xfId="0" applyFont="1" applyFill="1" applyBorder="1"/>
    <xf numFmtId="0" fontId="0" fillId="3" borderId="0" xfId="0" applyFont="1" applyFill="1"/>
    <xf numFmtId="0" fontId="1" fillId="0" borderId="5" xfId="0" applyFont="1" applyBorder="1" applyAlignment="1">
      <alignment horizontal="center"/>
    </xf>
    <xf numFmtId="14" fontId="0" fillId="2" borderId="8" xfId="0" applyNumberFormat="1" applyFill="1" applyBorder="1"/>
    <xf numFmtId="14" fontId="0" fillId="2" borderId="9" xfId="0" applyNumberFormat="1" applyFill="1" applyBorder="1"/>
    <xf numFmtId="14" fontId="0" fillId="2" borderId="10" xfId="0" applyNumberFormat="1" applyFill="1" applyBorder="1"/>
    <xf numFmtId="14" fontId="0" fillId="3" borderId="8" xfId="0" applyNumberFormat="1" applyFill="1" applyBorder="1"/>
    <xf numFmtId="14" fontId="0" fillId="3" borderId="9" xfId="0" applyNumberFormat="1" applyFill="1" applyBorder="1"/>
    <xf numFmtId="14" fontId="0" fillId="3" borderId="10" xfId="0" applyNumberFormat="1" applyFill="1" applyBorder="1"/>
    <xf numFmtId="0" fontId="0" fillId="6" borderId="0" xfId="0" applyFill="1"/>
    <xf numFmtId="0" fontId="6" fillId="6" borderId="0" xfId="0" applyFont="1" applyFill="1" applyBorder="1" applyAlignment="1">
      <alignment horizontal="left" vertical="top"/>
    </xf>
    <xf numFmtId="14" fontId="0" fillId="6" borderId="0" xfId="0" applyNumberFormat="1" applyFill="1" applyAlignment="1">
      <alignment horizontal="center"/>
    </xf>
    <xf numFmtId="14" fontId="0" fillId="6" borderId="0" xfId="0" applyNumberFormat="1" applyFill="1"/>
    <xf numFmtId="14" fontId="0" fillId="6" borderId="0" xfId="0" applyNumberFormat="1" applyFill="1" applyBorder="1"/>
    <xf numFmtId="0" fontId="0" fillId="6" borderId="0" xfId="0" applyFill="1" applyAlignment="1">
      <alignment horizontal="center"/>
    </xf>
    <xf numFmtId="0" fontId="0" fillId="6" borderId="0" xfId="0" quotePrefix="1" applyFill="1" applyAlignment="1">
      <alignment horizontal="center"/>
    </xf>
    <xf numFmtId="0" fontId="0" fillId="7" borderId="11" xfId="0" applyFill="1" applyBorder="1"/>
    <xf numFmtId="0" fontId="0" fillId="7" borderId="11" xfId="0" applyFont="1" applyFill="1" applyBorder="1" applyAlignment="1"/>
    <xf numFmtId="0" fontId="0" fillId="7" borderId="11" xfId="0" applyFill="1" applyBorder="1" applyAlignment="1"/>
    <xf numFmtId="0" fontId="0" fillId="0" borderId="11" xfId="0" applyFill="1" applyBorder="1" applyAlignment="1">
      <alignment horizontal="center"/>
    </xf>
    <xf numFmtId="0" fontId="0" fillId="0" borderId="11" xfId="0" applyFont="1" applyFill="1" applyBorder="1" applyAlignment="1"/>
    <xf numFmtId="0" fontId="0" fillId="0" borderId="11" xfId="0" applyBorder="1"/>
    <xf numFmtId="0" fontId="8" fillId="4" borderId="11" xfId="0" applyFont="1" applyFill="1" applyBorder="1" applyAlignment="1">
      <alignment horizontal="center"/>
    </xf>
    <xf numFmtId="0" fontId="8" fillId="4" borderId="11" xfId="0" applyFont="1" applyFill="1" applyBorder="1" applyAlignment="1">
      <alignment horizontal="left"/>
    </xf>
    <xf numFmtId="0" fontId="0" fillId="3" borderId="0" xfId="0" applyFill="1" applyBorder="1"/>
    <xf numFmtId="14" fontId="0" fillId="0" borderId="0" xfId="0" applyNumberFormat="1" applyAlignment="1">
      <alignment horizontal="center"/>
    </xf>
    <xf numFmtId="14" fontId="0" fillId="0" borderId="0" xfId="0" applyNumberFormat="1"/>
    <xf numFmtId="0" fontId="0" fillId="8" borderId="0" xfId="0" applyFill="1"/>
    <xf numFmtId="0" fontId="6" fillId="8" borderId="0" xfId="0" applyFont="1" applyFill="1" applyAlignment="1">
      <alignment horizontal="left" vertical="top"/>
    </xf>
    <xf numFmtId="0" fontId="0" fillId="8" borderId="0" xfId="0" applyFill="1" applyAlignment="1">
      <alignment horizontal="center"/>
    </xf>
    <xf numFmtId="14" fontId="0" fillId="8" borderId="0" xfId="0" applyNumberFormat="1" applyFill="1" applyAlignment="1">
      <alignment horizontal="center"/>
    </xf>
    <xf numFmtId="0" fontId="0" fillId="8" borderId="0" xfId="0" applyFont="1" applyFill="1"/>
    <xf numFmtId="14" fontId="0" fillId="8" borderId="0" xfId="0" applyNumberFormat="1" applyFill="1" applyBorder="1" applyAlignment="1">
      <alignment horizontal="center"/>
    </xf>
    <xf numFmtId="0" fontId="0" fillId="8" borderId="0" xfId="0" applyFill="1" applyBorder="1" applyAlignment="1">
      <alignment horizontal="center"/>
    </xf>
    <xf numFmtId="0" fontId="0" fillId="8" borderId="0" xfId="0" applyFont="1" applyFill="1" applyBorder="1"/>
    <xf numFmtId="0" fontId="2" fillId="8" borderId="0" xfId="0" applyFont="1" applyFill="1" applyBorder="1"/>
    <xf numFmtId="0" fontId="6" fillId="8" borderId="0" xfId="0" applyFont="1" applyFill="1" applyBorder="1" applyAlignment="1">
      <alignment horizontal="left" vertical="top"/>
    </xf>
    <xf numFmtId="0" fontId="0" fillId="8" borderId="0" xfId="0" applyFill="1" applyBorder="1"/>
    <xf numFmtId="0" fontId="0" fillId="4" borderId="5" xfId="0" applyFill="1" applyBorder="1"/>
    <xf numFmtId="14" fontId="0" fillId="5" borderId="0" xfId="0" applyNumberFormat="1" applyFill="1" applyBorder="1" applyAlignment="1">
      <alignment horizontal="center"/>
    </xf>
    <xf numFmtId="0" fontId="0" fillId="0" borderId="0" xfId="0" applyFill="1" applyBorder="1"/>
    <xf numFmtId="0" fontId="0" fillId="2" borderId="5" xfId="0" applyFill="1" applyBorder="1"/>
    <xf numFmtId="0" fontId="2" fillId="2" borderId="4" xfId="0" applyFont="1" applyFill="1" applyBorder="1"/>
    <xf numFmtId="0" fontId="6" fillId="2" borderId="5" xfId="0" applyFont="1" applyFill="1" applyBorder="1" applyAlignment="1">
      <alignment horizontal="left" vertical="top"/>
    </xf>
    <xf numFmtId="0" fontId="3" fillId="2" borderId="5" xfId="0" quotePrefix="1" applyFont="1" applyFill="1" applyBorder="1" applyAlignment="1">
      <alignment horizontal="center" vertical="top"/>
    </xf>
    <xf numFmtId="0" fontId="3" fillId="2" borderId="5" xfId="0" applyFont="1" applyFill="1" applyBorder="1" applyAlignment="1">
      <alignment horizontal="center" vertical="top"/>
    </xf>
    <xf numFmtId="14" fontId="0" fillId="2" borderId="5" xfId="0" applyNumberFormat="1" applyFill="1" applyBorder="1" applyAlignment="1">
      <alignment horizontal="center"/>
    </xf>
    <xf numFmtId="0" fontId="0" fillId="2" borderId="5" xfId="0" applyFill="1" applyBorder="1" applyAlignment="1">
      <alignment horizontal="center"/>
    </xf>
    <xf numFmtId="0" fontId="2" fillId="2" borderId="6" xfId="0" applyFont="1" applyFill="1" applyBorder="1"/>
    <xf numFmtId="0" fontId="6" fillId="2" borderId="7" xfId="0" applyFont="1" applyFill="1" applyBorder="1" applyAlignment="1">
      <alignment horizontal="left" vertical="top"/>
    </xf>
    <xf numFmtId="0" fontId="3" fillId="2" borderId="7" xfId="0" quotePrefix="1" applyFont="1" applyFill="1" applyBorder="1" applyAlignment="1">
      <alignment horizontal="center" vertical="top"/>
    </xf>
    <xf numFmtId="0" fontId="3" fillId="2" borderId="7" xfId="0" applyFont="1" applyFill="1" applyBorder="1" applyAlignment="1">
      <alignment horizontal="center" vertical="top"/>
    </xf>
    <xf numFmtId="14" fontId="0" fillId="2" borderId="7" xfId="0" applyNumberFormat="1" applyFill="1" applyBorder="1" applyAlignment="1">
      <alignment horizontal="center"/>
    </xf>
    <xf numFmtId="0" fontId="0" fillId="2" borderId="7" xfId="0" applyFill="1" applyBorder="1"/>
    <xf numFmtId="0" fontId="0" fillId="2" borderId="7" xfId="0" applyFill="1" applyBorder="1" applyAlignment="1">
      <alignment horizontal="center"/>
    </xf>
    <xf numFmtId="0" fontId="2" fillId="4" borderId="4" xfId="0" applyFont="1" applyFill="1" applyBorder="1"/>
    <xf numFmtId="0" fontId="0" fillId="4" borderId="5" xfId="0" applyFill="1" applyBorder="1" applyAlignment="1">
      <alignment horizontal="center"/>
    </xf>
    <xf numFmtId="0" fontId="2" fillId="4" borderId="6" xfId="0" applyFont="1" applyFill="1" applyBorder="1"/>
    <xf numFmtId="0" fontId="0" fillId="4" borderId="7" xfId="0" applyFill="1" applyBorder="1"/>
    <xf numFmtId="0" fontId="0" fillId="4" borderId="7" xfId="0" applyFill="1" applyBorder="1" applyAlignment="1">
      <alignment horizontal="center"/>
    </xf>
    <xf numFmtId="0" fontId="2" fillId="8" borderId="4" xfId="0" applyFont="1" applyFill="1" applyBorder="1"/>
    <xf numFmtId="0" fontId="0" fillId="8" borderId="5" xfId="0" applyFill="1" applyBorder="1"/>
    <xf numFmtId="0" fontId="0" fillId="8" borderId="5" xfId="0" applyFill="1" applyBorder="1" applyAlignment="1">
      <alignment horizontal="center"/>
    </xf>
    <xf numFmtId="0" fontId="2" fillId="8" borderId="6" xfId="0" applyFont="1" applyFill="1" applyBorder="1"/>
    <xf numFmtId="0" fontId="0" fillId="8" borderId="7" xfId="0" applyFill="1" applyBorder="1"/>
    <xf numFmtId="0" fontId="0" fillId="8" borderId="7" xfId="0" applyFill="1" applyBorder="1" applyAlignment="1">
      <alignment horizontal="center"/>
    </xf>
    <xf numFmtId="0" fontId="0" fillId="0" borderId="0" xfId="0" applyBorder="1"/>
    <xf numFmtId="0" fontId="0" fillId="0" borderId="4" xfId="0" applyBorder="1"/>
    <xf numFmtId="0" fontId="0" fillId="0" borderId="5" xfId="0" applyBorder="1"/>
    <xf numFmtId="0" fontId="0" fillId="0" borderId="5" xfId="0" applyFill="1" applyBorder="1"/>
    <xf numFmtId="0" fontId="0" fillId="0" borderId="5" xfId="0" applyBorder="1" applyAlignment="1">
      <alignment horizontal="center"/>
    </xf>
    <xf numFmtId="14" fontId="0" fillId="0" borderId="5" xfId="0" applyNumberFormat="1" applyBorder="1" applyAlignment="1">
      <alignment horizontal="center"/>
    </xf>
    <xf numFmtId="14" fontId="0" fillId="0" borderId="5" xfId="0" applyNumberFormat="1" applyBorder="1"/>
    <xf numFmtId="0" fontId="0" fillId="0" borderId="12" xfId="0" applyBorder="1"/>
    <xf numFmtId="0" fontId="0" fillId="0" borderId="0" xfId="0" applyBorder="1" applyAlignment="1">
      <alignment horizontal="center"/>
    </xf>
    <xf numFmtId="14" fontId="0" fillId="0" borderId="0" xfId="0" applyNumberFormat="1" applyBorder="1" applyAlignment="1">
      <alignment horizontal="center"/>
    </xf>
    <xf numFmtId="14" fontId="0" fillId="0" borderId="0" xfId="0" applyNumberFormat="1" applyBorder="1"/>
    <xf numFmtId="0" fontId="0" fillId="0" borderId="6" xfId="0" applyBorder="1"/>
    <xf numFmtId="0" fontId="0" fillId="0" borderId="7" xfId="0" applyBorder="1"/>
    <xf numFmtId="0" fontId="0" fillId="0" borderId="7" xfId="0" applyFill="1" applyBorder="1"/>
    <xf numFmtId="0" fontId="0" fillId="0" borderId="7" xfId="0" applyBorder="1" applyAlignment="1">
      <alignment horizontal="center"/>
    </xf>
    <xf numFmtId="14" fontId="0" fillId="0" borderId="7" xfId="0" applyNumberFormat="1" applyBorder="1" applyAlignment="1">
      <alignment horizontal="center"/>
    </xf>
    <xf numFmtId="14" fontId="0" fillId="0" borderId="7" xfId="0" applyNumberFormat="1" applyBorder="1"/>
    <xf numFmtId="0" fontId="0" fillId="0" borderId="0" xfId="0" applyFill="1"/>
    <xf numFmtId="0" fontId="0" fillId="0" borderId="0" xfId="0" applyFont="1"/>
    <xf numFmtId="0" fontId="0" fillId="0" borderId="0" xfId="0" applyFont="1" applyFill="1" applyBorder="1"/>
    <xf numFmtId="0" fontId="2" fillId="0" borderId="4" xfId="0" applyFont="1" applyFill="1" applyBorder="1"/>
    <xf numFmtId="0" fontId="0" fillId="0" borderId="5" xfId="0" applyFill="1" applyBorder="1" applyAlignment="1">
      <alignment horizontal="center"/>
    </xf>
    <xf numFmtId="0" fontId="2" fillId="0" borderId="6" xfId="0" applyFont="1" applyFill="1" applyBorder="1"/>
    <xf numFmtId="0" fontId="0" fillId="0" borderId="7" xfId="0" applyFill="1" applyBorder="1" applyAlignment="1">
      <alignment horizontal="center"/>
    </xf>
    <xf numFmtId="0" fontId="0" fillId="9" borderId="0" xfId="0" applyFill="1"/>
    <xf numFmtId="0" fontId="6" fillId="9" borderId="0" xfId="0" applyFont="1" applyFill="1" applyBorder="1" applyAlignment="1">
      <alignment horizontal="left" vertical="top"/>
    </xf>
    <xf numFmtId="0" fontId="3" fillId="9" borderId="0" xfId="0" quotePrefix="1" applyFont="1" applyFill="1" applyBorder="1" applyAlignment="1">
      <alignment horizontal="center" vertical="top"/>
    </xf>
    <xf numFmtId="0" fontId="3" fillId="9" borderId="0" xfId="0" applyFont="1" applyFill="1" applyAlignment="1">
      <alignment horizontal="center" vertical="top"/>
    </xf>
    <xf numFmtId="14" fontId="0" fillId="9" borderId="0" xfId="0" applyNumberFormat="1" applyFill="1" applyAlignment="1">
      <alignment horizontal="center"/>
    </xf>
    <xf numFmtId="14" fontId="0" fillId="9" borderId="0" xfId="0" applyNumberFormat="1" applyFill="1"/>
    <xf numFmtId="14" fontId="0" fillId="9" borderId="0" xfId="0" applyNumberFormat="1" applyFill="1" applyBorder="1"/>
    <xf numFmtId="0" fontId="0" fillId="9" borderId="0" xfId="0" applyFill="1" applyAlignment="1">
      <alignment horizontal="center"/>
    </xf>
  </cellXfs>
  <cellStyles count="1">
    <cellStyle name="Normal" xfId="0" builtinId="0"/>
  </cellStyles>
  <dxfs count="0"/>
  <tableStyles count="0" defaultTableStyle="TableStyleMedium2" defaultPivotStyle="PivotStyleLight16"/>
  <colors>
    <mruColors>
      <color rgb="FF669900"/>
      <color rgb="FF008000"/>
      <color rgb="FF339933"/>
      <color rgb="FF339966"/>
      <color rgb="FF80C957"/>
      <color rgb="FF99CCFF"/>
      <color rgb="FFFF9966"/>
      <color rgb="FFCC66FF"/>
      <color rgb="FFFF66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7"/>
  <sheetViews>
    <sheetView tabSelected="1" workbookViewId="0">
      <pane xSplit="1" ySplit="1" topLeftCell="G26" activePane="bottomRight" state="frozenSplit"/>
      <selection pane="topRight" activeCell="B1" sqref="B1"/>
      <selection pane="bottomLeft" activeCell="A14" sqref="A14"/>
      <selection pane="bottomRight" activeCell="L32" sqref="L32"/>
    </sheetView>
  </sheetViews>
  <sheetFormatPr defaultRowHeight="15" x14ac:dyDescent="0.25"/>
  <cols>
    <col min="1" max="1" width="19.28515625" customWidth="1"/>
    <col min="2" max="2" width="47.140625" bestFit="1" customWidth="1"/>
    <col min="3" max="3" width="27.28515625" customWidth="1"/>
    <col min="4" max="4" width="17.5703125" style="10" bestFit="1" customWidth="1"/>
    <col min="5" max="5" width="9.7109375" style="10" bestFit="1" customWidth="1"/>
    <col min="6" max="6" width="10.7109375" style="10" bestFit="1" customWidth="1"/>
    <col min="7" max="7" width="17.5703125" style="10" bestFit="1" customWidth="1"/>
    <col min="8" max="8" width="18.42578125" bestFit="1" customWidth="1"/>
    <col min="9" max="9" width="21.28515625" bestFit="1" customWidth="1"/>
    <col min="10" max="10" width="14.28515625" bestFit="1" customWidth="1"/>
    <col min="11" max="11" width="14.28515625" customWidth="1"/>
    <col min="12" max="12" width="21.85546875" bestFit="1" customWidth="1"/>
    <col min="13" max="13" width="24.28515625" style="10" bestFit="1" customWidth="1"/>
    <col min="14" max="14" width="27.28515625" style="10" bestFit="1" customWidth="1"/>
    <col min="15" max="15" width="16.140625" style="10" bestFit="1" customWidth="1"/>
    <col min="16" max="16" width="20.140625" bestFit="1" customWidth="1"/>
    <col min="17" max="17" width="29.5703125" bestFit="1" customWidth="1"/>
    <col min="18" max="18" width="13.140625" customWidth="1"/>
  </cols>
  <sheetData>
    <row r="1" spans="1:19" ht="19.5" thickBot="1" x14ac:dyDescent="0.35">
      <c r="A1" s="1" t="s">
        <v>0</v>
      </c>
      <c r="B1" s="2" t="s">
        <v>1</v>
      </c>
      <c r="C1" s="2" t="s">
        <v>148</v>
      </c>
      <c r="D1" s="2" t="s">
        <v>2</v>
      </c>
      <c r="E1" s="2" t="s">
        <v>3</v>
      </c>
      <c r="F1" s="2" t="s">
        <v>4</v>
      </c>
      <c r="G1" s="2" t="s">
        <v>5</v>
      </c>
      <c r="H1" s="2" t="s">
        <v>6</v>
      </c>
      <c r="I1" s="2" t="s">
        <v>7</v>
      </c>
      <c r="J1" s="2" t="s">
        <v>8</v>
      </c>
      <c r="K1" s="53" t="s">
        <v>291</v>
      </c>
      <c r="L1" s="53" t="s">
        <v>120</v>
      </c>
      <c r="M1" s="2" t="s">
        <v>9</v>
      </c>
      <c r="N1" s="2" t="s">
        <v>10</v>
      </c>
      <c r="O1" s="2" t="s">
        <v>11</v>
      </c>
      <c r="P1" s="2" t="s">
        <v>12</v>
      </c>
      <c r="Q1" s="2" t="s">
        <v>13</v>
      </c>
      <c r="R1" s="2" t="s">
        <v>14</v>
      </c>
      <c r="S1" s="3"/>
    </row>
    <row r="2" spans="1:19" s="4" customFormat="1" ht="17.25" x14ac:dyDescent="0.25">
      <c r="A2" s="4" t="s">
        <v>15</v>
      </c>
      <c r="B2" s="11" t="s">
        <v>106</v>
      </c>
      <c r="C2" s="11" t="s">
        <v>162</v>
      </c>
      <c r="D2" s="5" t="s">
        <v>18</v>
      </c>
      <c r="E2" s="6" t="s">
        <v>19</v>
      </c>
      <c r="F2" s="14">
        <v>44531</v>
      </c>
      <c r="G2" s="15" t="s">
        <v>21</v>
      </c>
      <c r="H2" s="32"/>
      <c r="J2" s="32">
        <v>44719</v>
      </c>
      <c r="K2" s="32"/>
      <c r="L2" s="54">
        <v>44679</v>
      </c>
      <c r="N2" s="15"/>
      <c r="O2" s="15">
        <f t="shared" ref="O2:O13" si="0">DATEDIF(F2, J2, "d")</f>
        <v>188</v>
      </c>
      <c r="R2" s="4" t="s">
        <v>289</v>
      </c>
    </row>
    <row r="3" spans="1:19" s="4" customFormat="1" ht="17.25" x14ac:dyDescent="0.25">
      <c r="A3" s="4" t="s">
        <v>16</v>
      </c>
      <c r="B3" s="11" t="s">
        <v>106</v>
      </c>
      <c r="C3" s="11" t="s">
        <v>162</v>
      </c>
      <c r="D3" s="5" t="s">
        <v>18</v>
      </c>
      <c r="E3" s="6" t="s">
        <v>20</v>
      </c>
      <c r="F3" s="14">
        <v>44531</v>
      </c>
      <c r="G3" s="15" t="s">
        <v>21</v>
      </c>
      <c r="I3" s="32">
        <v>44656</v>
      </c>
      <c r="J3" s="32">
        <v>44719</v>
      </c>
      <c r="K3" s="32"/>
      <c r="L3" s="55">
        <v>44679</v>
      </c>
      <c r="M3" s="15"/>
      <c r="N3" s="15"/>
      <c r="O3" s="15">
        <f t="shared" si="0"/>
        <v>188</v>
      </c>
      <c r="R3" s="4" t="s">
        <v>289</v>
      </c>
    </row>
    <row r="4" spans="1:19" s="4" customFormat="1" ht="17.25" x14ac:dyDescent="0.25">
      <c r="A4" s="4" t="s">
        <v>17</v>
      </c>
      <c r="B4" s="11" t="s">
        <v>106</v>
      </c>
      <c r="C4" s="11" t="s">
        <v>162</v>
      </c>
      <c r="D4" s="5" t="s">
        <v>18</v>
      </c>
      <c r="E4" s="6" t="s">
        <v>20</v>
      </c>
      <c r="F4" s="14">
        <v>44531</v>
      </c>
      <c r="G4" s="15" t="s">
        <v>21</v>
      </c>
      <c r="I4" s="32">
        <v>44656</v>
      </c>
      <c r="J4" s="32">
        <v>44719</v>
      </c>
      <c r="K4" s="32"/>
      <c r="L4" s="55">
        <v>44679</v>
      </c>
      <c r="M4" s="15"/>
      <c r="N4" s="15"/>
      <c r="O4" s="15">
        <f t="shared" si="0"/>
        <v>188</v>
      </c>
      <c r="R4" s="4" t="s">
        <v>289</v>
      </c>
    </row>
    <row r="5" spans="1:19" s="4" customFormat="1" ht="17.25" x14ac:dyDescent="0.25">
      <c r="A5" s="4" t="s">
        <v>22</v>
      </c>
      <c r="B5" s="11" t="s">
        <v>106</v>
      </c>
      <c r="C5" s="11" t="s">
        <v>162</v>
      </c>
      <c r="D5" s="5" t="s">
        <v>18</v>
      </c>
      <c r="E5" s="6" t="s">
        <v>19</v>
      </c>
      <c r="F5" s="14">
        <v>44536</v>
      </c>
      <c r="G5" s="14" t="s">
        <v>28</v>
      </c>
      <c r="I5" s="32">
        <v>44564</v>
      </c>
      <c r="J5" s="32">
        <v>44719</v>
      </c>
      <c r="K5" s="32"/>
      <c r="L5" s="55">
        <v>44679</v>
      </c>
      <c r="M5" s="15"/>
      <c r="N5" s="15"/>
      <c r="O5" s="15">
        <f t="shared" si="0"/>
        <v>183</v>
      </c>
      <c r="R5" s="4" t="s">
        <v>290</v>
      </c>
    </row>
    <row r="6" spans="1:19" s="4" customFormat="1" ht="17.25" x14ac:dyDescent="0.25">
      <c r="A6" s="4" t="s">
        <v>23</v>
      </c>
      <c r="B6" s="11" t="s">
        <v>106</v>
      </c>
      <c r="C6" s="11" t="s">
        <v>162</v>
      </c>
      <c r="D6" s="5" t="s">
        <v>18</v>
      </c>
      <c r="E6" s="7" t="s">
        <v>20</v>
      </c>
      <c r="F6" s="14">
        <v>44536</v>
      </c>
      <c r="G6" s="14" t="s">
        <v>28</v>
      </c>
      <c r="J6" s="32">
        <v>44719</v>
      </c>
      <c r="K6" s="32"/>
      <c r="L6" s="55">
        <v>44679</v>
      </c>
      <c r="M6" s="15"/>
      <c r="N6" s="15"/>
      <c r="O6" s="15">
        <f t="shared" si="0"/>
        <v>183</v>
      </c>
      <c r="R6" s="4" t="s">
        <v>289</v>
      </c>
    </row>
    <row r="7" spans="1:19" s="4" customFormat="1" ht="17.25" x14ac:dyDescent="0.25">
      <c r="A7" s="4" t="s">
        <v>24</v>
      </c>
      <c r="B7" s="11" t="s">
        <v>106</v>
      </c>
      <c r="C7" s="11" t="s">
        <v>162</v>
      </c>
      <c r="D7" s="5" t="s">
        <v>18</v>
      </c>
      <c r="E7" s="7" t="s">
        <v>20</v>
      </c>
      <c r="F7" s="14">
        <v>44536</v>
      </c>
      <c r="G7" s="14" t="s">
        <v>28</v>
      </c>
      <c r="J7" s="32">
        <v>44719</v>
      </c>
      <c r="K7" s="32"/>
      <c r="L7" s="55">
        <v>44679</v>
      </c>
      <c r="M7" s="15"/>
      <c r="N7" s="15"/>
      <c r="O7" s="15">
        <f t="shared" si="0"/>
        <v>183</v>
      </c>
      <c r="R7" s="4" t="s">
        <v>289</v>
      </c>
    </row>
    <row r="8" spans="1:19" s="4" customFormat="1" ht="17.25" x14ac:dyDescent="0.25">
      <c r="A8" s="4" t="s">
        <v>25</v>
      </c>
      <c r="B8" s="11" t="s">
        <v>106</v>
      </c>
      <c r="C8" s="11" t="s">
        <v>162</v>
      </c>
      <c r="D8" s="5" t="s">
        <v>18</v>
      </c>
      <c r="E8" s="7" t="s">
        <v>20</v>
      </c>
      <c r="F8" s="14">
        <v>44536</v>
      </c>
      <c r="G8" s="14" t="s">
        <v>28</v>
      </c>
      <c r="J8" s="32">
        <v>44719</v>
      </c>
      <c r="K8" s="32"/>
      <c r="L8" s="55">
        <v>44679</v>
      </c>
      <c r="M8" s="15"/>
      <c r="N8" s="15"/>
      <c r="O8" s="15">
        <f t="shared" si="0"/>
        <v>183</v>
      </c>
      <c r="R8" s="4" t="s">
        <v>289</v>
      </c>
    </row>
    <row r="9" spans="1:19" s="4" customFormat="1" ht="18" thickBot="1" x14ac:dyDescent="0.3">
      <c r="A9" s="4" t="s">
        <v>26</v>
      </c>
      <c r="B9" s="11" t="s">
        <v>106</v>
      </c>
      <c r="C9" s="11" t="s">
        <v>162</v>
      </c>
      <c r="D9" s="8" t="s">
        <v>27</v>
      </c>
      <c r="E9" s="7" t="s">
        <v>20</v>
      </c>
      <c r="F9" s="14">
        <v>44536</v>
      </c>
      <c r="G9" s="14" t="s">
        <v>28</v>
      </c>
      <c r="J9" s="32">
        <v>44719</v>
      </c>
      <c r="K9" s="32"/>
      <c r="L9" s="56">
        <v>44679</v>
      </c>
      <c r="M9" s="15"/>
      <c r="N9" s="15"/>
      <c r="O9" s="15">
        <f t="shared" si="0"/>
        <v>183</v>
      </c>
      <c r="R9" s="4" t="s">
        <v>289</v>
      </c>
    </row>
    <row r="10" spans="1:19" s="4" customFormat="1" ht="17.25" x14ac:dyDescent="0.25">
      <c r="A10" s="4" t="s">
        <v>31</v>
      </c>
      <c r="B10" s="11" t="s">
        <v>106</v>
      </c>
      <c r="C10" s="11" t="s">
        <v>162</v>
      </c>
      <c r="D10" s="8" t="s">
        <v>27</v>
      </c>
      <c r="E10" s="6" t="s">
        <v>20</v>
      </c>
      <c r="F10" s="14">
        <v>44579</v>
      </c>
      <c r="G10" s="14" t="s">
        <v>34</v>
      </c>
      <c r="J10" s="32">
        <v>44733</v>
      </c>
      <c r="K10" s="32"/>
      <c r="L10" s="54">
        <f t="shared" ref="L10:L21" si="1">F10+120</f>
        <v>44699</v>
      </c>
      <c r="M10" s="15"/>
      <c r="N10" s="15"/>
      <c r="O10" s="15">
        <f t="shared" si="0"/>
        <v>154</v>
      </c>
      <c r="R10" s="4" t="s">
        <v>289</v>
      </c>
    </row>
    <row r="11" spans="1:19" s="4" customFormat="1" ht="17.25" x14ac:dyDescent="0.25">
      <c r="A11" s="4" t="s">
        <v>32</v>
      </c>
      <c r="B11" s="11" t="s">
        <v>106</v>
      </c>
      <c r="C11" s="11" t="s">
        <v>162</v>
      </c>
      <c r="D11" s="8" t="s">
        <v>27</v>
      </c>
      <c r="E11" s="6" t="s">
        <v>20</v>
      </c>
      <c r="F11" s="14">
        <v>44579</v>
      </c>
      <c r="G11" s="14" t="s">
        <v>34</v>
      </c>
      <c r="J11" s="32">
        <v>44733</v>
      </c>
      <c r="K11" s="32"/>
      <c r="L11" s="55">
        <f t="shared" si="1"/>
        <v>44699</v>
      </c>
      <c r="M11" s="15"/>
      <c r="N11" s="15"/>
      <c r="O11" s="15">
        <f t="shared" si="0"/>
        <v>154</v>
      </c>
      <c r="R11" s="4" t="s">
        <v>292</v>
      </c>
    </row>
    <row r="12" spans="1:19" s="4" customFormat="1" ht="17.25" x14ac:dyDescent="0.25">
      <c r="A12" s="4" t="s">
        <v>293</v>
      </c>
      <c r="B12" s="11" t="s">
        <v>106</v>
      </c>
      <c r="C12" s="11" t="s">
        <v>162</v>
      </c>
      <c r="D12" s="8" t="s">
        <v>27</v>
      </c>
      <c r="E12" s="6" t="s">
        <v>20</v>
      </c>
      <c r="F12" s="14">
        <v>44579</v>
      </c>
      <c r="G12" s="14" t="s">
        <v>34</v>
      </c>
      <c r="J12" s="32">
        <v>44733</v>
      </c>
      <c r="K12" s="32"/>
      <c r="L12" s="55">
        <f t="shared" si="1"/>
        <v>44699</v>
      </c>
      <c r="M12" s="15"/>
      <c r="N12" s="15"/>
      <c r="O12" s="15">
        <f t="shared" si="0"/>
        <v>154</v>
      </c>
      <c r="R12" s="4" t="s">
        <v>289</v>
      </c>
    </row>
    <row r="13" spans="1:19" s="4" customFormat="1" ht="18" thickBot="1" x14ac:dyDescent="0.3">
      <c r="A13" s="4" t="s">
        <v>33</v>
      </c>
      <c r="B13" s="11" t="s">
        <v>106</v>
      </c>
      <c r="C13" s="11" t="s">
        <v>162</v>
      </c>
      <c r="D13" s="8" t="s">
        <v>27</v>
      </c>
      <c r="E13" s="6" t="s">
        <v>20</v>
      </c>
      <c r="F13" s="14">
        <v>44579</v>
      </c>
      <c r="G13" s="14" t="s">
        <v>34</v>
      </c>
      <c r="J13" s="32">
        <v>44733</v>
      </c>
      <c r="K13" s="32"/>
      <c r="L13" s="55">
        <f t="shared" si="1"/>
        <v>44699</v>
      </c>
      <c r="M13" s="15"/>
      <c r="N13" s="15"/>
      <c r="O13" s="15">
        <f t="shared" si="0"/>
        <v>154</v>
      </c>
      <c r="R13" s="4" t="s">
        <v>289</v>
      </c>
    </row>
    <row r="14" spans="1:19" s="4" customFormat="1" ht="17.25" x14ac:dyDescent="0.25">
      <c r="A14" s="4" t="s">
        <v>85</v>
      </c>
      <c r="B14" s="11" t="s">
        <v>106</v>
      </c>
      <c r="C14" s="11" t="s">
        <v>162</v>
      </c>
      <c r="D14" s="8" t="s">
        <v>27</v>
      </c>
      <c r="E14" s="6" t="s">
        <v>19</v>
      </c>
      <c r="F14" s="14">
        <v>44602</v>
      </c>
      <c r="G14" s="14" t="s">
        <v>84</v>
      </c>
      <c r="J14" s="32"/>
      <c r="K14" s="32">
        <f t="shared" ref="K14:K21" si="2">F14+150</f>
        <v>44752</v>
      </c>
      <c r="L14" s="54">
        <f t="shared" si="1"/>
        <v>44722</v>
      </c>
      <c r="M14" s="15"/>
      <c r="N14" s="15"/>
      <c r="O14" s="15"/>
    </row>
    <row r="15" spans="1:19" s="4" customFormat="1" ht="17.25" x14ac:dyDescent="0.25">
      <c r="A15" s="4" t="s">
        <v>86</v>
      </c>
      <c r="B15" s="11" t="s">
        <v>106</v>
      </c>
      <c r="C15" s="11" t="s">
        <v>162</v>
      </c>
      <c r="D15" s="8" t="s">
        <v>27</v>
      </c>
      <c r="E15" s="6" t="s">
        <v>19</v>
      </c>
      <c r="F15" s="14">
        <v>44602</v>
      </c>
      <c r="G15" s="14" t="s">
        <v>84</v>
      </c>
      <c r="J15" s="32"/>
      <c r="K15" s="32">
        <f t="shared" si="2"/>
        <v>44752</v>
      </c>
      <c r="L15" s="55">
        <f t="shared" si="1"/>
        <v>44722</v>
      </c>
      <c r="M15" s="15"/>
      <c r="N15" s="15"/>
      <c r="O15" s="15"/>
    </row>
    <row r="16" spans="1:19" s="4" customFormat="1" ht="17.25" x14ac:dyDescent="0.25">
      <c r="A16" s="4" t="s">
        <v>87</v>
      </c>
      <c r="B16" s="11" t="s">
        <v>106</v>
      </c>
      <c r="C16" s="11" t="s">
        <v>162</v>
      </c>
      <c r="D16" s="8" t="s">
        <v>27</v>
      </c>
      <c r="E16" s="6" t="s">
        <v>19</v>
      </c>
      <c r="F16" s="14">
        <v>44602</v>
      </c>
      <c r="G16" s="14" t="s">
        <v>84</v>
      </c>
      <c r="J16" s="32"/>
      <c r="K16" s="32">
        <f t="shared" si="2"/>
        <v>44752</v>
      </c>
      <c r="L16" s="55">
        <f t="shared" si="1"/>
        <v>44722</v>
      </c>
      <c r="M16" s="15"/>
      <c r="N16" s="15"/>
      <c r="O16" s="15"/>
    </row>
    <row r="17" spans="1:18" s="4" customFormat="1" ht="17.25" x14ac:dyDescent="0.25">
      <c r="A17" s="4" t="s">
        <v>88</v>
      </c>
      <c r="B17" s="11" t="s">
        <v>106</v>
      </c>
      <c r="C17" s="11" t="s">
        <v>162</v>
      </c>
      <c r="D17" s="8" t="s">
        <v>27</v>
      </c>
      <c r="E17" s="6" t="s">
        <v>19</v>
      </c>
      <c r="F17" s="14">
        <v>44602</v>
      </c>
      <c r="G17" s="14" t="s">
        <v>84</v>
      </c>
      <c r="J17" s="32"/>
      <c r="K17" s="32">
        <f t="shared" si="2"/>
        <v>44752</v>
      </c>
      <c r="L17" s="55">
        <f t="shared" si="1"/>
        <v>44722</v>
      </c>
      <c r="M17" s="15"/>
      <c r="N17" s="15"/>
      <c r="O17" s="15"/>
    </row>
    <row r="18" spans="1:18" s="4" customFormat="1" ht="17.25" x14ac:dyDescent="0.25">
      <c r="A18" s="4" t="s">
        <v>89</v>
      </c>
      <c r="B18" s="11" t="s">
        <v>106</v>
      </c>
      <c r="C18" s="11" t="s">
        <v>162</v>
      </c>
      <c r="D18" s="8" t="s">
        <v>27</v>
      </c>
      <c r="E18" s="6" t="s">
        <v>19</v>
      </c>
      <c r="F18" s="14">
        <v>44602</v>
      </c>
      <c r="G18" s="14" t="s">
        <v>84</v>
      </c>
      <c r="J18" s="32"/>
      <c r="K18" s="32">
        <f t="shared" si="2"/>
        <v>44752</v>
      </c>
      <c r="L18" s="55">
        <f t="shared" si="1"/>
        <v>44722</v>
      </c>
      <c r="M18" s="15"/>
      <c r="N18" s="15"/>
      <c r="O18" s="15"/>
    </row>
    <row r="19" spans="1:18" s="4" customFormat="1" ht="17.25" x14ac:dyDescent="0.25">
      <c r="A19" s="4" t="s">
        <v>90</v>
      </c>
      <c r="B19" s="11" t="s">
        <v>106</v>
      </c>
      <c r="C19" s="11" t="s">
        <v>162</v>
      </c>
      <c r="D19" s="8" t="s">
        <v>27</v>
      </c>
      <c r="E19" s="6" t="s">
        <v>20</v>
      </c>
      <c r="F19" s="14">
        <v>44602</v>
      </c>
      <c r="G19" s="14" t="s">
        <v>84</v>
      </c>
      <c r="J19" s="32"/>
      <c r="K19" s="32">
        <f t="shared" si="2"/>
        <v>44752</v>
      </c>
      <c r="L19" s="55">
        <f t="shared" si="1"/>
        <v>44722</v>
      </c>
      <c r="M19" s="15"/>
      <c r="N19" s="15"/>
      <c r="O19" s="15"/>
    </row>
    <row r="20" spans="1:18" s="4" customFormat="1" ht="17.25" x14ac:dyDescent="0.25">
      <c r="A20" s="4" t="s">
        <v>91</v>
      </c>
      <c r="B20" s="11" t="s">
        <v>106</v>
      </c>
      <c r="C20" s="11" t="s">
        <v>162</v>
      </c>
      <c r="D20" s="8" t="s">
        <v>27</v>
      </c>
      <c r="E20" s="6" t="s">
        <v>20</v>
      </c>
      <c r="F20" s="14">
        <v>44602</v>
      </c>
      <c r="G20" s="14" t="s">
        <v>84</v>
      </c>
      <c r="J20" s="32"/>
      <c r="K20" s="32">
        <f t="shared" si="2"/>
        <v>44752</v>
      </c>
      <c r="L20" s="55">
        <f t="shared" si="1"/>
        <v>44722</v>
      </c>
      <c r="M20" s="15"/>
      <c r="N20" s="15"/>
      <c r="O20" s="15"/>
    </row>
    <row r="21" spans="1:18" s="4" customFormat="1" ht="18" thickBot="1" x14ac:dyDescent="0.3">
      <c r="A21" s="4" t="s">
        <v>92</v>
      </c>
      <c r="B21" s="11" t="s">
        <v>106</v>
      </c>
      <c r="C21" s="11" t="s">
        <v>162</v>
      </c>
      <c r="D21" s="8" t="s">
        <v>27</v>
      </c>
      <c r="E21" s="6" t="s">
        <v>20</v>
      </c>
      <c r="F21" s="14">
        <v>44602</v>
      </c>
      <c r="G21" s="14" t="s">
        <v>84</v>
      </c>
      <c r="J21" s="32"/>
      <c r="K21" s="32">
        <f t="shared" si="2"/>
        <v>44752</v>
      </c>
      <c r="L21" s="56">
        <f t="shared" si="1"/>
        <v>44722</v>
      </c>
      <c r="M21" s="15"/>
      <c r="N21" s="15"/>
      <c r="O21" s="15"/>
    </row>
    <row r="22" spans="1:18" s="141" customFormat="1" ht="17.25" x14ac:dyDescent="0.25">
      <c r="A22" s="141" t="s">
        <v>29</v>
      </c>
      <c r="B22" s="142" t="s">
        <v>106</v>
      </c>
      <c r="C22" s="142" t="s">
        <v>162</v>
      </c>
      <c r="D22" s="143" t="s">
        <v>27</v>
      </c>
      <c r="E22" s="144" t="s">
        <v>19</v>
      </c>
      <c r="F22" s="145">
        <v>44579</v>
      </c>
      <c r="G22" s="145" t="s">
        <v>34</v>
      </c>
      <c r="I22" s="146">
        <v>44635</v>
      </c>
      <c r="J22" s="146">
        <v>44635</v>
      </c>
      <c r="K22" s="146"/>
      <c r="L22" s="147"/>
      <c r="M22" s="148"/>
      <c r="N22" s="148">
        <f>DATEDIF(F22, I22, "d")</f>
        <v>56</v>
      </c>
      <c r="O22" s="148">
        <f>DATEDIF(F22, J22, "d")</f>
        <v>56</v>
      </c>
      <c r="Q22" s="148" t="s">
        <v>163</v>
      </c>
      <c r="R22" s="141" t="s">
        <v>104</v>
      </c>
    </row>
    <row r="23" spans="1:18" s="141" customFormat="1" ht="18" thickBot="1" x14ac:dyDescent="0.3">
      <c r="A23" s="141" t="s">
        <v>30</v>
      </c>
      <c r="B23" s="142" t="s">
        <v>106</v>
      </c>
      <c r="C23" s="142" t="s">
        <v>162</v>
      </c>
      <c r="D23" s="143" t="s">
        <v>27</v>
      </c>
      <c r="E23" s="144" t="s">
        <v>19</v>
      </c>
      <c r="F23" s="145">
        <v>44579</v>
      </c>
      <c r="G23" s="145" t="s">
        <v>34</v>
      </c>
      <c r="I23" s="146">
        <v>44635</v>
      </c>
      <c r="J23" s="146">
        <v>44635</v>
      </c>
      <c r="K23" s="146"/>
      <c r="L23" s="147"/>
      <c r="M23" s="148"/>
      <c r="N23" s="148">
        <f>DATEDIF(F23, I23, "d")</f>
        <v>56</v>
      </c>
      <c r="O23" s="148">
        <f>DATEDIF(F23, J23, "d")</f>
        <v>56</v>
      </c>
      <c r="Q23" s="148" t="s">
        <v>163</v>
      </c>
      <c r="R23" s="141" t="s">
        <v>121</v>
      </c>
    </row>
    <row r="24" spans="1:18" s="92" customFormat="1" x14ac:dyDescent="0.25">
      <c r="A24" s="93" t="s">
        <v>83</v>
      </c>
      <c r="B24" s="94" t="s">
        <v>240</v>
      </c>
      <c r="C24" s="94"/>
      <c r="D24" s="95"/>
      <c r="E24" s="96"/>
      <c r="F24" s="97"/>
      <c r="G24" s="97"/>
      <c r="M24" s="98"/>
      <c r="N24" s="98">
        <f>AVERAGE(N8:N23)</f>
        <v>56</v>
      </c>
      <c r="O24" s="98">
        <f>AVERAGE(O8:O23)</f>
        <v>136.75</v>
      </c>
    </row>
    <row r="25" spans="1:18" s="104" customFormat="1" ht="15.75" thickBot="1" x14ac:dyDescent="0.3">
      <c r="A25" s="99" t="s">
        <v>111</v>
      </c>
      <c r="B25" s="100"/>
      <c r="C25" s="100"/>
      <c r="D25" s="101"/>
      <c r="E25" s="102"/>
      <c r="F25" s="103"/>
      <c r="G25" s="103"/>
      <c r="M25" s="105"/>
      <c r="N25" s="105"/>
      <c r="O25" s="105"/>
    </row>
    <row r="26" spans="1:18" s="9" customFormat="1" ht="17.25" x14ac:dyDescent="0.25">
      <c r="A26" s="9" t="s">
        <v>93</v>
      </c>
      <c r="B26" s="12" t="s">
        <v>107</v>
      </c>
      <c r="C26" s="12" t="s">
        <v>162</v>
      </c>
      <c r="D26" s="13" t="s">
        <v>18</v>
      </c>
      <c r="E26" s="13" t="s">
        <v>19</v>
      </c>
      <c r="F26" s="16">
        <v>44601</v>
      </c>
      <c r="G26" s="16" t="s">
        <v>84</v>
      </c>
      <c r="J26" s="38"/>
      <c r="K26" s="39">
        <f>F26+150</f>
        <v>44751</v>
      </c>
      <c r="L26" s="58">
        <f t="shared" ref="L26:L37" si="3">F26+120</f>
        <v>44721</v>
      </c>
      <c r="M26" s="13"/>
      <c r="N26" s="13"/>
      <c r="O26" s="13"/>
    </row>
    <row r="27" spans="1:18" s="9" customFormat="1" ht="17.25" x14ac:dyDescent="0.25">
      <c r="A27" s="9" t="s">
        <v>94</v>
      </c>
      <c r="B27" s="12" t="s">
        <v>107</v>
      </c>
      <c r="C27" s="12" t="s">
        <v>162</v>
      </c>
      <c r="D27" s="40" t="s">
        <v>27</v>
      </c>
      <c r="E27" s="13" t="s">
        <v>19</v>
      </c>
      <c r="F27" s="16">
        <v>44601</v>
      </c>
      <c r="G27" s="16" t="s">
        <v>84</v>
      </c>
      <c r="K27" s="39">
        <f>F27+150</f>
        <v>44751</v>
      </c>
      <c r="L27" s="58">
        <f t="shared" si="3"/>
        <v>44721</v>
      </c>
      <c r="M27" s="13"/>
      <c r="N27" s="13"/>
      <c r="O27" s="13"/>
    </row>
    <row r="28" spans="1:18" s="9" customFormat="1" ht="17.25" x14ac:dyDescent="0.25">
      <c r="A28" s="9" t="s">
        <v>103</v>
      </c>
      <c r="B28" s="12" t="s">
        <v>107</v>
      </c>
      <c r="C28" s="12" t="s">
        <v>162</v>
      </c>
      <c r="D28" s="13" t="s">
        <v>18</v>
      </c>
      <c r="E28" s="13" t="s">
        <v>19</v>
      </c>
      <c r="F28" s="16">
        <v>44601</v>
      </c>
      <c r="G28" s="16" t="s">
        <v>84</v>
      </c>
      <c r="K28" s="39">
        <f t="shared" ref="K28:K52" si="4">F28+150</f>
        <v>44751</v>
      </c>
      <c r="L28" s="58">
        <f t="shared" si="3"/>
        <v>44721</v>
      </c>
      <c r="M28" s="13"/>
      <c r="N28" s="13"/>
      <c r="O28" s="13"/>
    </row>
    <row r="29" spans="1:18" s="9" customFormat="1" ht="17.25" x14ac:dyDescent="0.25">
      <c r="A29" s="9" t="s">
        <v>96</v>
      </c>
      <c r="B29" s="12" t="s">
        <v>107</v>
      </c>
      <c r="C29" s="12" t="s">
        <v>162</v>
      </c>
      <c r="D29" s="13" t="s">
        <v>18</v>
      </c>
      <c r="E29" s="13" t="s">
        <v>20</v>
      </c>
      <c r="F29" s="16">
        <v>44601</v>
      </c>
      <c r="G29" s="16" t="s">
        <v>84</v>
      </c>
      <c r="I29" s="39">
        <v>44655</v>
      </c>
      <c r="K29" s="39">
        <f t="shared" si="4"/>
        <v>44751</v>
      </c>
      <c r="L29" s="58">
        <f t="shared" si="3"/>
        <v>44721</v>
      </c>
      <c r="M29" s="13"/>
      <c r="N29" s="13">
        <f t="shared" ref="N29:N34" si="5">DATEDIF(F29, I29, "d")</f>
        <v>54</v>
      </c>
      <c r="O29" s="13"/>
    </row>
    <row r="30" spans="1:18" s="9" customFormat="1" ht="17.25" x14ac:dyDescent="0.25">
      <c r="A30" s="9" t="s">
        <v>97</v>
      </c>
      <c r="B30" s="12" t="s">
        <v>107</v>
      </c>
      <c r="C30" s="12" t="s">
        <v>162</v>
      </c>
      <c r="D30" s="13" t="s">
        <v>18</v>
      </c>
      <c r="E30" s="13" t="s">
        <v>20</v>
      </c>
      <c r="F30" s="16">
        <v>44601</v>
      </c>
      <c r="G30" s="16" t="s">
        <v>84</v>
      </c>
      <c r="I30" s="39">
        <v>44655</v>
      </c>
      <c r="J30" s="39">
        <v>44722</v>
      </c>
      <c r="K30" s="39"/>
      <c r="L30" s="58">
        <f t="shared" si="3"/>
        <v>44721</v>
      </c>
      <c r="M30" s="13"/>
      <c r="N30" s="13">
        <f t="shared" si="5"/>
        <v>54</v>
      </c>
      <c r="O30" s="13">
        <f>DATEDIF(F30, J30, "d")</f>
        <v>121</v>
      </c>
    </row>
    <row r="31" spans="1:18" s="9" customFormat="1" ht="18" thickBot="1" x14ac:dyDescent="0.3">
      <c r="A31" s="9" t="s">
        <v>98</v>
      </c>
      <c r="B31" s="12" t="s">
        <v>107</v>
      </c>
      <c r="C31" s="12" t="s">
        <v>162</v>
      </c>
      <c r="D31" s="13" t="s">
        <v>18</v>
      </c>
      <c r="E31" s="13" t="s">
        <v>20</v>
      </c>
      <c r="F31" s="16">
        <v>44601</v>
      </c>
      <c r="G31" s="16" t="s">
        <v>84</v>
      </c>
      <c r="I31" s="39">
        <v>44656</v>
      </c>
      <c r="J31" s="39">
        <v>44722</v>
      </c>
      <c r="K31" s="39"/>
      <c r="L31" s="59">
        <f t="shared" si="3"/>
        <v>44721</v>
      </c>
      <c r="M31" s="13"/>
      <c r="N31" s="13">
        <f t="shared" si="5"/>
        <v>55</v>
      </c>
      <c r="O31" s="13">
        <f>DATEDIF(F31, J31, "d")</f>
        <v>121</v>
      </c>
    </row>
    <row r="32" spans="1:18" s="9" customFormat="1" ht="17.25" x14ac:dyDescent="0.25">
      <c r="A32" s="52" t="s">
        <v>114</v>
      </c>
      <c r="B32" s="12" t="s">
        <v>107</v>
      </c>
      <c r="C32" s="12" t="s">
        <v>162</v>
      </c>
      <c r="D32" s="13" t="s">
        <v>18</v>
      </c>
      <c r="E32" s="13" t="s">
        <v>19</v>
      </c>
      <c r="F32" s="16">
        <v>44643</v>
      </c>
      <c r="G32" s="16" t="s">
        <v>105</v>
      </c>
      <c r="I32" s="39">
        <v>44690</v>
      </c>
      <c r="K32" s="39">
        <f t="shared" si="4"/>
        <v>44793</v>
      </c>
      <c r="L32" s="57">
        <f t="shared" si="3"/>
        <v>44763</v>
      </c>
      <c r="M32" s="13"/>
      <c r="N32" s="13">
        <f t="shared" si="5"/>
        <v>47</v>
      </c>
      <c r="O32" s="13"/>
    </row>
    <row r="33" spans="1:18" s="9" customFormat="1" ht="17.25" x14ac:dyDescent="0.25">
      <c r="A33" s="52" t="s">
        <v>115</v>
      </c>
      <c r="B33" s="12" t="s">
        <v>107</v>
      </c>
      <c r="C33" s="12" t="s">
        <v>162</v>
      </c>
      <c r="D33" s="13" t="s">
        <v>18</v>
      </c>
      <c r="E33" s="13" t="s">
        <v>20</v>
      </c>
      <c r="F33" s="16">
        <v>44643</v>
      </c>
      <c r="G33" s="16" t="s">
        <v>105</v>
      </c>
      <c r="I33" s="39">
        <v>44690</v>
      </c>
      <c r="K33" s="39">
        <f t="shared" si="4"/>
        <v>44793</v>
      </c>
      <c r="L33" s="58">
        <f t="shared" si="3"/>
        <v>44763</v>
      </c>
      <c r="M33" s="13"/>
      <c r="N33" s="13">
        <f t="shared" si="5"/>
        <v>47</v>
      </c>
      <c r="O33" s="13"/>
    </row>
    <row r="34" spans="1:18" s="9" customFormat="1" ht="17.25" x14ac:dyDescent="0.25">
      <c r="A34" s="52" t="s">
        <v>116</v>
      </c>
      <c r="B34" s="12" t="s">
        <v>107</v>
      </c>
      <c r="C34" s="12" t="s">
        <v>162</v>
      </c>
      <c r="D34" s="13" t="s">
        <v>18</v>
      </c>
      <c r="E34" s="13" t="s">
        <v>20</v>
      </c>
      <c r="F34" s="16">
        <v>44643</v>
      </c>
      <c r="G34" s="16" t="s">
        <v>105</v>
      </c>
      <c r="I34" s="39">
        <v>44690</v>
      </c>
      <c r="K34" s="39">
        <f t="shared" si="4"/>
        <v>44793</v>
      </c>
      <c r="L34" s="58">
        <f t="shared" si="3"/>
        <v>44763</v>
      </c>
      <c r="M34" s="13"/>
      <c r="N34" s="13">
        <f t="shared" si="5"/>
        <v>47</v>
      </c>
      <c r="O34" s="13"/>
    </row>
    <row r="35" spans="1:18" s="9" customFormat="1" ht="17.25" x14ac:dyDescent="0.25">
      <c r="A35" s="52" t="s">
        <v>117</v>
      </c>
      <c r="B35" s="12" t="s">
        <v>107</v>
      </c>
      <c r="C35" s="12" t="s">
        <v>162</v>
      </c>
      <c r="D35" s="40" t="s">
        <v>27</v>
      </c>
      <c r="E35" s="13" t="s">
        <v>20</v>
      </c>
      <c r="F35" s="16">
        <v>44643</v>
      </c>
      <c r="G35" s="16" t="s">
        <v>105</v>
      </c>
      <c r="K35" s="39">
        <f t="shared" si="4"/>
        <v>44793</v>
      </c>
      <c r="L35" s="58">
        <f t="shared" si="3"/>
        <v>44763</v>
      </c>
      <c r="M35" s="13"/>
      <c r="N35" s="13"/>
      <c r="O35" s="13"/>
    </row>
    <row r="36" spans="1:18" s="9" customFormat="1" ht="17.25" x14ac:dyDescent="0.25">
      <c r="A36" s="52" t="s">
        <v>118</v>
      </c>
      <c r="B36" s="12" t="s">
        <v>107</v>
      </c>
      <c r="C36" s="12" t="s">
        <v>162</v>
      </c>
      <c r="D36" s="40" t="s">
        <v>27</v>
      </c>
      <c r="E36" s="13" t="s">
        <v>20</v>
      </c>
      <c r="F36" s="16">
        <v>44643</v>
      </c>
      <c r="G36" s="16" t="s">
        <v>105</v>
      </c>
      <c r="I36" s="39">
        <v>44690</v>
      </c>
      <c r="K36" s="39">
        <f t="shared" si="4"/>
        <v>44793</v>
      </c>
      <c r="L36" s="58">
        <f t="shared" si="3"/>
        <v>44763</v>
      </c>
      <c r="M36" s="13"/>
      <c r="N36" s="13">
        <f>DATEDIF(F36, I36, "d")</f>
        <v>47</v>
      </c>
      <c r="O36" s="13"/>
    </row>
    <row r="37" spans="1:18" s="9" customFormat="1" ht="17.25" x14ac:dyDescent="0.25">
      <c r="A37" s="52" t="s">
        <v>119</v>
      </c>
      <c r="B37" s="12" t="s">
        <v>107</v>
      </c>
      <c r="C37" s="12" t="s">
        <v>162</v>
      </c>
      <c r="D37" s="40" t="s">
        <v>27</v>
      </c>
      <c r="E37" s="13" t="s">
        <v>20</v>
      </c>
      <c r="F37" s="16">
        <v>44643</v>
      </c>
      <c r="G37" s="16" t="s">
        <v>105</v>
      </c>
      <c r="I37" s="39">
        <v>44689</v>
      </c>
      <c r="J37" s="39">
        <v>44694</v>
      </c>
      <c r="K37" s="39">
        <f t="shared" si="4"/>
        <v>44793</v>
      </c>
      <c r="L37" s="58">
        <f t="shared" si="3"/>
        <v>44763</v>
      </c>
      <c r="M37" s="13"/>
      <c r="N37" s="13">
        <f>DATEDIF(F37, I37, "d")</f>
        <v>46</v>
      </c>
      <c r="O37" s="13"/>
    </row>
    <row r="38" spans="1:18" s="9" customFormat="1" ht="17.25" x14ac:dyDescent="0.25">
      <c r="A38" s="9" t="s">
        <v>101</v>
      </c>
      <c r="B38" s="12" t="s">
        <v>107</v>
      </c>
      <c r="C38" s="12" t="s">
        <v>162</v>
      </c>
      <c r="D38" s="13"/>
      <c r="E38" s="13" t="s">
        <v>20</v>
      </c>
      <c r="F38" s="16">
        <v>44602</v>
      </c>
      <c r="G38" s="16" t="s">
        <v>84</v>
      </c>
      <c r="I38" s="39">
        <v>44649</v>
      </c>
      <c r="J38" s="39">
        <v>44655</v>
      </c>
      <c r="K38" s="39"/>
      <c r="L38" s="58"/>
      <c r="M38" s="13"/>
      <c r="N38" s="13">
        <f>DATEDIF(F38, I38, "d")</f>
        <v>47</v>
      </c>
      <c r="O38" s="13">
        <f>DATEDIF(F38, J38, "d")</f>
        <v>53</v>
      </c>
      <c r="P38" s="75" t="s">
        <v>61</v>
      </c>
      <c r="Q38" s="13" t="s">
        <v>241</v>
      </c>
      <c r="R38" s="9" t="s">
        <v>109</v>
      </c>
    </row>
    <row r="39" spans="1:18" s="9" customFormat="1" ht="18" thickBot="1" x14ac:dyDescent="0.3">
      <c r="A39" s="9" t="s">
        <v>95</v>
      </c>
      <c r="B39" s="12" t="s">
        <v>107</v>
      </c>
      <c r="C39" s="12" t="s">
        <v>162</v>
      </c>
      <c r="D39" s="40" t="s">
        <v>27</v>
      </c>
      <c r="E39" s="13" t="s">
        <v>20</v>
      </c>
      <c r="F39" s="16">
        <v>44601</v>
      </c>
      <c r="G39" s="16" t="s">
        <v>84</v>
      </c>
      <c r="H39" s="39">
        <v>44649</v>
      </c>
      <c r="J39" s="39">
        <v>44656</v>
      </c>
      <c r="K39" s="39"/>
      <c r="L39" s="58"/>
      <c r="M39" s="13">
        <f>DATEDIF(F39, H39, "d")</f>
        <v>48</v>
      </c>
      <c r="N39" s="13"/>
      <c r="O39" s="13">
        <f>DATEDIF(F39, J39, "d")</f>
        <v>55</v>
      </c>
      <c r="P39" s="75" t="s">
        <v>61</v>
      </c>
      <c r="Q39" s="13" t="s">
        <v>242</v>
      </c>
      <c r="R39" s="9" t="s">
        <v>113</v>
      </c>
    </row>
    <row r="40" spans="1:18" s="9" customFormat="1" ht="17.25" x14ac:dyDescent="0.25">
      <c r="A40" s="52" t="s">
        <v>149</v>
      </c>
      <c r="B40" s="12" t="s">
        <v>107</v>
      </c>
      <c r="C40" s="12" t="s">
        <v>162</v>
      </c>
      <c r="D40" s="40"/>
      <c r="E40" s="13" t="s">
        <v>19</v>
      </c>
      <c r="F40" s="16">
        <v>44690</v>
      </c>
      <c r="G40" s="16">
        <v>44691</v>
      </c>
      <c r="I40" s="39"/>
      <c r="K40" s="39">
        <f t="shared" si="4"/>
        <v>44840</v>
      </c>
      <c r="L40" s="57">
        <f t="shared" ref="L40:L52" si="6">F40+120</f>
        <v>44810</v>
      </c>
      <c r="M40" s="13"/>
      <c r="N40" s="13"/>
      <c r="O40" s="13"/>
    </row>
    <row r="41" spans="1:18" s="9" customFormat="1" ht="17.25" x14ac:dyDescent="0.25">
      <c r="A41" s="52" t="s">
        <v>150</v>
      </c>
      <c r="B41" s="12" t="s">
        <v>107</v>
      </c>
      <c r="C41" s="12" t="s">
        <v>162</v>
      </c>
      <c r="D41" s="40"/>
      <c r="E41" s="13" t="s">
        <v>20</v>
      </c>
      <c r="F41" s="16">
        <v>44690</v>
      </c>
      <c r="G41" s="16">
        <v>44691</v>
      </c>
      <c r="I41" s="39"/>
      <c r="K41" s="39">
        <f t="shared" si="4"/>
        <v>44840</v>
      </c>
      <c r="L41" s="58">
        <f t="shared" si="6"/>
        <v>44810</v>
      </c>
      <c r="M41" s="13"/>
      <c r="N41" s="13"/>
      <c r="O41" s="13"/>
    </row>
    <row r="42" spans="1:18" s="9" customFormat="1" ht="17.25" x14ac:dyDescent="0.25">
      <c r="A42" s="52" t="s">
        <v>151</v>
      </c>
      <c r="B42" s="12" t="s">
        <v>107</v>
      </c>
      <c r="C42" s="12" t="s">
        <v>162</v>
      </c>
      <c r="D42" s="40"/>
      <c r="E42" s="13" t="s">
        <v>20</v>
      </c>
      <c r="F42" s="16">
        <v>44690</v>
      </c>
      <c r="G42" s="16">
        <v>44691</v>
      </c>
      <c r="I42" s="39"/>
      <c r="K42" s="39">
        <f t="shared" si="4"/>
        <v>44840</v>
      </c>
      <c r="L42" s="58">
        <f t="shared" si="6"/>
        <v>44810</v>
      </c>
      <c r="M42" s="13"/>
      <c r="N42" s="13"/>
      <c r="O42" s="13"/>
    </row>
    <row r="43" spans="1:18" s="9" customFormat="1" ht="17.25" x14ac:dyDescent="0.25">
      <c r="A43" s="52" t="s">
        <v>152</v>
      </c>
      <c r="B43" s="12" t="s">
        <v>107</v>
      </c>
      <c r="C43" s="12" t="s">
        <v>162</v>
      </c>
      <c r="D43" s="40"/>
      <c r="E43" s="13" t="s">
        <v>20</v>
      </c>
      <c r="F43" s="16">
        <v>44690</v>
      </c>
      <c r="G43" s="16">
        <v>44691</v>
      </c>
      <c r="I43" s="39"/>
      <c r="K43" s="39">
        <f t="shared" si="4"/>
        <v>44840</v>
      </c>
      <c r="L43" s="58">
        <f t="shared" si="6"/>
        <v>44810</v>
      </c>
      <c r="M43" s="13"/>
      <c r="N43" s="13"/>
      <c r="O43" s="13"/>
    </row>
    <row r="44" spans="1:18" s="9" customFormat="1" ht="17.25" x14ac:dyDescent="0.25">
      <c r="A44" s="52" t="s">
        <v>153</v>
      </c>
      <c r="B44" s="12" t="s">
        <v>107</v>
      </c>
      <c r="C44" s="12" t="s">
        <v>162</v>
      </c>
      <c r="D44" s="40"/>
      <c r="E44" s="13" t="s">
        <v>20</v>
      </c>
      <c r="F44" s="16">
        <v>44690</v>
      </c>
      <c r="G44" s="16">
        <v>44691</v>
      </c>
      <c r="I44" s="39"/>
      <c r="K44" s="39">
        <f t="shared" si="4"/>
        <v>44840</v>
      </c>
      <c r="L44" s="58">
        <f t="shared" si="6"/>
        <v>44810</v>
      </c>
      <c r="M44" s="13"/>
      <c r="N44" s="13"/>
      <c r="O44" s="13"/>
    </row>
    <row r="45" spans="1:18" s="9" customFormat="1" ht="17.25" x14ac:dyDescent="0.25">
      <c r="A45" s="52" t="s">
        <v>154</v>
      </c>
      <c r="B45" s="12" t="s">
        <v>107</v>
      </c>
      <c r="C45" s="12" t="s">
        <v>162</v>
      </c>
      <c r="D45" s="40"/>
      <c r="E45" s="13" t="s">
        <v>20</v>
      </c>
      <c r="F45" s="16">
        <v>44690</v>
      </c>
      <c r="G45" s="16">
        <v>44691</v>
      </c>
      <c r="I45" s="39"/>
      <c r="K45" s="39">
        <f t="shared" si="4"/>
        <v>44840</v>
      </c>
      <c r="L45" s="58">
        <f t="shared" si="6"/>
        <v>44810</v>
      </c>
      <c r="M45" s="13"/>
      <c r="N45" s="13"/>
      <c r="O45" s="13"/>
    </row>
    <row r="46" spans="1:18" s="9" customFormat="1" ht="17.25" x14ac:dyDescent="0.25">
      <c r="A46" s="52" t="s">
        <v>155</v>
      </c>
      <c r="B46" s="12" t="s">
        <v>107</v>
      </c>
      <c r="C46" s="12" t="s">
        <v>162</v>
      </c>
      <c r="D46" s="40"/>
      <c r="E46" s="13" t="s">
        <v>20</v>
      </c>
      <c r="F46" s="16">
        <v>44690</v>
      </c>
      <c r="G46" s="16">
        <v>44691</v>
      </c>
      <c r="I46" s="39"/>
      <c r="K46" s="39">
        <f t="shared" si="4"/>
        <v>44840</v>
      </c>
      <c r="L46" s="58">
        <f t="shared" si="6"/>
        <v>44810</v>
      </c>
      <c r="M46" s="13"/>
      <c r="N46" s="13"/>
      <c r="O46" s="13"/>
    </row>
    <row r="47" spans="1:18" s="9" customFormat="1" ht="17.25" x14ac:dyDescent="0.25">
      <c r="A47" s="52" t="s">
        <v>156</v>
      </c>
      <c r="B47" s="12" t="s">
        <v>107</v>
      </c>
      <c r="C47" s="12" t="s">
        <v>162</v>
      </c>
      <c r="D47" s="40"/>
      <c r="E47" s="13" t="s">
        <v>19</v>
      </c>
      <c r="F47" s="16">
        <v>44691</v>
      </c>
      <c r="G47" s="16">
        <v>44692</v>
      </c>
      <c r="I47" s="39"/>
      <c r="K47" s="39">
        <f t="shared" si="4"/>
        <v>44841</v>
      </c>
      <c r="L47" s="58">
        <f t="shared" si="6"/>
        <v>44811</v>
      </c>
      <c r="M47" s="13"/>
      <c r="N47" s="13"/>
      <c r="O47" s="13"/>
    </row>
    <row r="48" spans="1:18" s="9" customFormat="1" ht="17.25" x14ac:dyDescent="0.25">
      <c r="A48" s="52" t="s">
        <v>157</v>
      </c>
      <c r="B48" s="12" t="s">
        <v>107</v>
      </c>
      <c r="C48" s="12" t="s">
        <v>162</v>
      </c>
      <c r="D48" s="40"/>
      <c r="E48" s="13" t="s">
        <v>19</v>
      </c>
      <c r="F48" s="16">
        <v>44691</v>
      </c>
      <c r="G48" s="16">
        <v>44692</v>
      </c>
      <c r="I48" s="39"/>
      <c r="K48" s="39">
        <f t="shared" si="4"/>
        <v>44841</v>
      </c>
      <c r="L48" s="58">
        <f t="shared" si="6"/>
        <v>44811</v>
      </c>
      <c r="M48" s="13"/>
      <c r="N48" s="13"/>
      <c r="O48" s="13"/>
    </row>
    <row r="49" spans="1:18" s="9" customFormat="1" ht="17.25" x14ac:dyDescent="0.25">
      <c r="A49" s="52" t="s">
        <v>158</v>
      </c>
      <c r="B49" s="12" t="s">
        <v>107</v>
      </c>
      <c r="C49" s="12" t="s">
        <v>162</v>
      </c>
      <c r="D49" s="40"/>
      <c r="E49" s="13" t="s">
        <v>20</v>
      </c>
      <c r="F49" s="16">
        <v>44691</v>
      </c>
      <c r="G49" s="16">
        <v>44692</v>
      </c>
      <c r="I49" s="39"/>
      <c r="K49" s="39">
        <f t="shared" si="4"/>
        <v>44841</v>
      </c>
      <c r="L49" s="58">
        <f t="shared" si="6"/>
        <v>44811</v>
      </c>
      <c r="M49" s="13"/>
      <c r="N49" s="13"/>
      <c r="O49" s="13"/>
    </row>
    <row r="50" spans="1:18" s="9" customFormat="1" ht="17.25" x14ac:dyDescent="0.25">
      <c r="A50" s="52" t="s">
        <v>159</v>
      </c>
      <c r="B50" s="12" t="s">
        <v>107</v>
      </c>
      <c r="C50" s="12" t="s">
        <v>162</v>
      </c>
      <c r="D50" s="40"/>
      <c r="E50" s="13" t="s">
        <v>20</v>
      </c>
      <c r="F50" s="16">
        <v>44691</v>
      </c>
      <c r="G50" s="16">
        <v>44692</v>
      </c>
      <c r="I50" s="39"/>
      <c r="K50" s="39">
        <f t="shared" si="4"/>
        <v>44841</v>
      </c>
      <c r="L50" s="58">
        <f t="shared" si="6"/>
        <v>44811</v>
      </c>
      <c r="M50" s="13"/>
      <c r="N50" s="13"/>
      <c r="O50" s="13"/>
    </row>
    <row r="51" spans="1:18" s="9" customFormat="1" ht="17.25" x14ac:dyDescent="0.25">
      <c r="A51" s="52" t="s">
        <v>160</v>
      </c>
      <c r="B51" s="12" t="s">
        <v>107</v>
      </c>
      <c r="C51" s="12" t="s">
        <v>162</v>
      </c>
      <c r="D51" s="40"/>
      <c r="E51" s="13" t="s">
        <v>20</v>
      </c>
      <c r="F51" s="16">
        <v>44691</v>
      </c>
      <c r="G51" s="16">
        <v>44692</v>
      </c>
      <c r="I51" s="39"/>
      <c r="K51" s="39">
        <f t="shared" si="4"/>
        <v>44841</v>
      </c>
      <c r="L51" s="58">
        <f t="shared" si="6"/>
        <v>44811</v>
      </c>
      <c r="M51" s="13"/>
      <c r="N51" s="13"/>
      <c r="O51" s="13"/>
    </row>
    <row r="52" spans="1:18" s="9" customFormat="1" ht="17.25" x14ac:dyDescent="0.25">
      <c r="A52" s="52" t="s">
        <v>161</v>
      </c>
      <c r="B52" s="12" t="s">
        <v>107</v>
      </c>
      <c r="C52" s="12" t="s">
        <v>162</v>
      </c>
      <c r="D52" s="40"/>
      <c r="E52" s="13" t="s">
        <v>20</v>
      </c>
      <c r="F52" s="16">
        <v>44691</v>
      </c>
      <c r="G52" s="16">
        <v>44692</v>
      </c>
      <c r="I52" s="39"/>
      <c r="K52" s="39">
        <f t="shared" si="4"/>
        <v>44841</v>
      </c>
      <c r="L52" s="58">
        <f t="shared" si="6"/>
        <v>44811</v>
      </c>
      <c r="M52" s="13"/>
      <c r="N52" s="13"/>
      <c r="O52" s="13"/>
    </row>
    <row r="53" spans="1:18" s="60" customFormat="1" ht="17.25" x14ac:dyDescent="0.25">
      <c r="A53" s="60" t="s">
        <v>99</v>
      </c>
      <c r="B53" s="61" t="s">
        <v>107</v>
      </c>
      <c r="C53" s="61" t="s">
        <v>162</v>
      </c>
      <c r="D53" s="65" t="s">
        <v>18</v>
      </c>
      <c r="E53" s="65" t="s">
        <v>20</v>
      </c>
      <c r="F53" s="62">
        <v>44602</v>
      </c>
      <c r="G53" s="62" t="s">
        <v>84</v>
      </c>
      <c r="I53" s="63">
        <v>44649</v>
      </c>
      <c r="J53" s="63">
        <v>44653</v>
      </c>
      <c r="K53" s="63"/>
      <c r="L53" s="64"/>
      <c r="M53" s="65"/>
      <c r="N53" s="65">
        <f>DATEDIF(F53, I53, "d")</f>
        <v>47</v>
      </c>
      <c r="O53" s="65">
        <f>DATEDIF(F53, J53, "d")</f>
        <v>51</v>
      </c>
      <c r="R53" s="60" t="s">
        <v>110</v>
      </c>
    </row>
    <row r="54" spans="1:18" s="60" customFormat="1" ht="17.25" x14ac:dyDescent="0.25">
      <c r="A54" s="60" t="s">
        <v>102</v>
      </c>
      <c r="B54" s="61" t="s">
        <v>107</v>
      </c>
      <c r="C54" s="61" t="s">
        <v>162</v>
      </c>
      <c r="D54" s="65"/>
      <c r="E54" s="65" t="s">
        <v>20</v>
      </c>
      <c r="F54" s="62">
        <v>44602</v>
      </c>
      <c r="G54" s="62" t="s">
        <v>84</v>
      </c>
      <c r="I54" s="63">
        <v>44649</v>
      </c>
      <c r="J54" s="63">
        <v>44654</v>
      </c>
      <c r="K54" s="63"/>
      <c r="L54" s="64"/>
      <c r="M54" s="65"/>
      <c r="N54" s="65">
        <f>DATEDIF(F54, I54, "d")</f>
        <v>47</v>
      </c>
      <c r="O54" s="65">
        <f>DATEDIF(F54, J54, "d")</f>
        <v>52</v>
      </c>
      <c r="R54" s="60" t="s">
        <v>110</v>
      </c>
    </row>
    <row r="55" spans="1:18" s="60" customFormat="1" ht="18" thickBot="1" x14ac:dyDescent="0.3">
      <c r="A55" s="60" t="s">
        <v>100</v>
      </c>
      <c r="B55" s="61" t="s">
        <v>107</v>
      </c>
      <c r="C55" s="61" t="s">
        <v>162</v>
      </c>
      <c r="D55" s="66" t="s">
        <v>27</v>
      </c>
      <c r="E55" s="65" t="s">
        <v>20</v>
      </c>
      <c r="F55" s="62">
        <v>44602</v>
      </c>
      <c r="G55" s="62" t="s">
        <v>84</v>
      </c>
      <c r="I55" s="63">
        <v>44649</v>
      </c>
      <c r="J55" s="63">
        <v>44654</v>
      </c>
      <c r="K55" s="63"/>
      <c r="L55" s="64"/>
      <c r="M55" s="65"/>
      <c r="N55" s="65">
        <f>DATEDIF(F55, I55, "d")</f>
        <v>47</v>
      </c>
      <c r="O55" s="65">
        <f>DATEDIF(F55, J55, "d")</f>
        <v>52</v>
      </c>
      <c r="R55" s="60" t="s">
        <v>110</v>
      </c>
    </row>
    <row r="56" spans="1:18" s="45" customFormat="1" x14ac:dyDescent="0.25">
      <c r="A56" s="41" t="s">
        <v>83</v>
      </c>
      <c r="B56" s="42" t="s">
        <v>239</v>
      </c>
      <c r="C56" s="42"/>
      <c r="D56" s="43"/>
      <c r="E56" s="43"/>
      <c r="F56" s="44"/>
      <c r="G56" s="43"/>
      <c r="M56" s="43">
        <f>AVERAGE(M26:M55)</f>
        <v>48</v>
      </c>
      <c r="N56" s="43">
        <f>AVERAGE(N26:N55)</f>
        <v>48.75</v>
      </c>
      <c r="O56" s="43">
        <f>AVERAGE(O26:O55)</f>
        <v>72.142857142857139</v>
      </c>
    </row>
    <row r="57" spans="1:18" s="50" customFormat="1" ht="15.75" thickBot="1" x14ac:dyDescent="0.3">
      <c r="A57" s="46" t="s">
        <v>111</v>
      </c>
      <c r="B57" s="47"/>
      <c r="C57" s="47"/>
      <c r="D57" s="48"/>
      <c r="E57" s="48"/>
      <c r="F57" s="49"/>
      <c r="G57" s="48"/>
      <c r="M57" s="48"/>
      <c r="N57" s="48">
        <f>MEDIAN(N26:N52)</f>
        <v>47</v>
      </c>
      <c r="O57" s="48">
        <f>MEDIAN(O26:O52)</f>
        <v>88</v>
      </c>
    </row>
    <row r="58" spans="1:18" s="23" customFormat="1" x14ac:dyDescent="0.25">
      <c r="A58" s="51" t="s">
        <v>192</v>
      </c>
      <c r="B58" s="18"/>
      <c r="C58" s="18"/>
      <c r="D58" s="25"/>
      <c r="E58" s="25"/>
      <c r="F58" s="26"/>
      <c r="G58" s="25"/>
      <c r="M58" s="25"/>
      <c r="N58" s="25"/>
      <c r="O58" s="25"/>
    </row>
    <row r="59" spans="1:18" s="17" customFormat="1" ht="17.25" x14ac:dyDescent="0.25">
      <c r="A59" s="17" t="s">
        <v>35</v>
      </c>
      <c r="B59" s="18" t="s">
        <v>108</v>
      </c>
      <c r="C59" s="18" t="s">
        <v>162</v>
      </c>
      <c r="D59" s="19" t="s">
        <v>72</v>
      </c>
      <c r="E59" s="20" t="s">
        <v>19</v>
      </c>
      <c r="F59" s="21">
        <v>44216</v>
      </c>
      <c r="G59" s="21" t="s">
        <v>57</v>
      </c>
      <c r="H59" s="20"/>
      <c r="I59" s="21">
        <v>44299</v>
      </c>
      <c r="J59" s="26">
        <v>44299</v>
      </c>
      <c r="K59" s="26"/>
      <c r="L59" s="26"/>
      <c r="M59" s="20"/>
      <c r="N59" s="20">
        <v>83</v>
      </c>
      <c r="O59" s="31">
        <v>83</v>
      </c>
      <c r="P59" s="17" t="s">
        <v>243</v>
      </c>
      <c r="R59" s="22" t="s">
        <v>62</v>
      </c>
    </row>
    <row r="60" spans="1:18" s="17" customFormat="1" ht="17.25" x14ac:dyDescent="0.25">
      <c r="A60" s="23" t="s">
        <v>36</v>
      </c>
      <c r="B60" s="18" t="s">
        <v>108</v>
      </c>
      <c r="C60" s="18" t="s">
        <v>162</v>
      </c>
      <c r="D60" s="24" t="s">
        <v>72</v>
      </c>
      <c r="E60" s="25" t="s">
        <v>19</v>
      </c>
      <c r="F60" s="26">
        <v>44216</v>
      </c>
      <c r="G60" s="21" t="s">
        <v>57</v>
      </c>
      <c r="H60" s="26">
        <v>44270</v>
      </c>
      <c r="I60" s="25"/>
      <c r="J60" s="26">
        <v>44285</v>
      </c>
      <c r="K60" s="26"/>
      <c r="L60" s="26"/>
      <c r="M60" s="25">
        <v>54</v>
      </c>
      <c r="N60" s="25"/>
      <c r="O60" s="31">
        <v>69</v>
      </c>
      <c r="P60" s="23" t="s">
        <v>244</v>
      </c>
      <c r="R60" s="27" t="s">
        <v>63</v>
      </c>
    </row>
    <row r="61" spans="1:18" s="17" customFormat="1" ht="17.25" x14ac:dyDescent="0.25">
      <c r="A61" s="23" t="s">
        <v>37</v>
      </c>
      <c r="B61" s="18" t="s">
        <v>108</v>
      </c>
      <c r="C61" s="18" t="s">
        <v>162</v>
      </c>
      <c r="D61" s="24" t="s">
        <v>72</v>
      </c>
      <c r="E61" s="25" t="s">
        <v>19</v>
      </c>
      <c r="F61" s="26">
        <v>44216</v>
      </c>
      <c r="G61" s="21" t="s">
        <v>57</v>
      </c>
      <c r="H61" s="26"/>
      <c r="I61" s="26">
        <v>44299</v>
      </c>
      <c r="J61" s="26">
        <v>44299</v>
      </c>
      <c r="K61" s="26"/>
      <c r="L61" s="26"/>
      <c r="M61" s="25"/>
      <c r="N61" s="25">
        <v>83</v>
      </c>
      <c r="O61" s="31">
        <v>83</v>
      </c>
      <c r="P61" s="23" t="s">
        <v>243</v>
      </c>
      <c r="R61" s="27" t="s">
        <v>62</v>
      </c>
    </row>
    <row r="62" spans="1:18" s="17" customFormat="1" ht="17.25" x14ac:dyDescent="0.25">
      <c r="A62" s="17" t="s">
        <v>38</v>
      </c>
      <c r="B62" s="18" t="s">
        <v>108</v>
      </c>
      <c r="C62" s="18" t="s">
        <v>162</v>
      </c>
      <c r="D62" s="24" t="s">
        <v>72</v>
      </c>
      <c r="E62" s="20" t="s">
        <v>20</v>
      </c>
      <c r="F62" s="21">
        <v>44216</v>
      </c>
      <c r="G62" s="21" t="s">
        <v>57</v>
      </c>
      <c r="H62" s="21">
        <v>44270</v>
      </c>
      <c r="I62" s="20"/>
      <c r="J62" s="26">
        <v>44281</v>
      </c>
      <c r="K62" s="26"/>
      <c r="L62" s="26"/>
      <c r="M62" s="20">
        <v>54</v>
      </c>
      <c r="N62" s="20"/>
      <c r="O62" s="31">
        <v>65</v>
      </c>
      <c r="P62" s="17" t="s">
        <v>244</v>
      </c>
      <c r="R62" s="22" t="s">
        <v>64</v>
      </c>
    </row>
    <row r="63" spans="1:18" s="17" customFormat="1" ht="17.25" x14ac:dyDescent="0.25">
      <c r="A63" s="23" t="s">
        <v>39</v>
      </c>
      <c r="B63" s="18" t="s">
        <v>108</v>
      </c>
      <c r="C63" s="18" t="s">
        <v>162</v>
      </c>
      <c r="D63" s="19" t="s">
        <v>56</v>
      </c>
      <c r="E63" s="25" t="s">
        <v>20</v>
      </c>
      <c r="F63" s="26">
        <v>44216</v>
      </c>
      <c r="G63" s="21" t="s">
        <v>57</v>
      </c>
      <c r="H63" s="25"/>
      <c r="I63" s="26">
        <v>44316</v>
      </c>
      <c r="J63" s="26">
        <v>44316</v>
      </c>
      <c r="K63" s="26"/>
      <c r="L63" s="26"/>
      <c r="M63" s="25"/>
      <c r="N63" s="25">
        <v>100</v>
      </c>
      <c r="O63" s="31">
        <v>100</v>
      </c>
      <c r="P63" s="23" t="s">
        <v>245</v>
      </c>
      <c r="Q63" s="20"/>
      <c r="R63" s="27" t="s">
        <v>65</v>
      </c>
    </row>
    <row r="64" spans="1:18" s="17" customFormat="1" ht="17.25" x14ac:dyDescent="0.25">
      <c r="A64" s="23" t="s">
        <v>40</v>
      </c>
      <c r="B64" s="18" t="s">
        <v>108</v>
      </c>
      <c r="C64" s="18" t="s">
        <v>162</v>
      </c>
      <c r="D64" s="24" t="s">
        <v>72</v>
      </c>
      <c r="E64" s="25" t="s">
        <v>20</v>
      </c>
      <c r="F64" s="26">
        <v>44216</v>
      </c>
      <c r="G64" s="21" t="s">
        <v>57</v>
      </c>
      <c r="H64" s="25"/>
      <c r="I64" s="26">
        <v>44298</v>
      </c>
      <c r="J64" s="26">
        <v>44298</v>
      </c>
      <c r="K64" s="26"/>
      <c r="L64" s="26"/>
      <c r="M64" s="25"/>
      <c r="N64" s="25">
        <v>82</v>
      </c>
      <c r="O64" s="31">
        <v>82</v>
      </c>
      <c r="P64" s="23" t="s">
        <v>246</v>
      </c>
      <c r="R64" s="27" t="s">
        <v>66</v>
      </c>
    </row>
    <row r="65" spans="1:18" s="17" customFormat="1" ht="17.25" x14ac:dyDescent="0.25">
      <c r="A65" s="28" t="s">
        <v>41</v>
      </c>
      <c r="B65" s="18" t="s">
        <v>108</v>
      </c>
      <c r="C65" s="18" t="s">
        <v>162</v>
      </c>
      <c r="D65" s="24" t="s">
        <v>72</v>
      </c>
      <c r="E65" s="25" t="s">
        <v>19</v>
      </c>
      <c r="F65" s="26">
        <v>44220</v>
      </c>
      <c r="G65" s="26" t="s">
        <v>58</v>
      </c>
      <c r="H65" s="26">
        <v>44273</v>
      </c>
      <c r="I65" s="25"/>
      <c r="J65" s="26">
        <v>44287</v>
      </c>
      <c r="K65" s="26"/>
      <c r="L65" s="26"/>
      <c r="M65" s="25">
        <v>53</v>
      </c>
      <c r="N65" s="25"/>
      <c r="O65" s="31">
        <v>67</v>
      </c>
      <c r="P65" s="17" t="s">
        <v>244</v>
      </c>
      <c r="R65" s="27" t="s">
        <v>63</v>
      </c>
    </row>
    <row r="66" spans="1:18" s="17" customFormat="1" ht="17.25" x14ac:dyDescent="0.25">
      <c r="A66" s="29" t="s">
        <v>42</v>
      </c>
      <c r="B66" s="18" t="s">
        <v>108</v>
      </c>
      <c r="C66" s="18" t="s">
        <v>162</v>
      </c>
      <c r="D66" s="24" t="s">
        <v>72</v>
      </c>
      <c r="E66" s="20" t="s">
        <v>19</v>
      </c>
      <c r="F66" s="21">
        <v>44246</v>
      </c>
      <c r="G66" s="21" t="s">
        <v>59</v>
      </c>
      <c r="H66" s="21">
        <v>44342</v>
      </c>
      <c r="I66" s="20"/>
      <c r="J66" s="26">
        <v>44342</v>
      </c>
      <c r="K66" s="26"/>
      <c r="L66" s="26"/>
      <c r="M66" s="20">
        <v>96</v>
      </c>
      <c r="N66" s="20"/>
      <c r="O66" s="31">
        <v>96</v>
      </c>
      <c r="P66" s="17" t="s">
        <v>247</v>
      </c>
      <c r="R66" s="22" t="s">
        <v>67</v>
      </c>
    </row>
    <row r="67" spans="1:18" s="17" customFormat="1" ht="17.25" x14ac:dyDescent="0.25">
      <c r="A67" s="29" t="s">
        <v>43</v>
      </c>
      <c r="B67" s="18" t="s">
        <v>108</v>
      </c>
      <c r="C67" s="18" t="s">
        <v>162</v>
      </c>
      <c r="D67" s="24" t="s">
        <v>72</v>
      </c>
      <c r="E67" s="20" t="s">
        <v>19</v>
      </c>
      <c r="F67" s="21">
        <v>44246</v>
      </c>
      <c r="G67" s="21" t="s">
        <v>59</v>
      </c>
      <c r="H67" s="21">
        <v>44326</v>
      </c>
      <c r="I67" s="21">
        <v>44326</v>
      </c>
      <c r="J67" s="26">
        <v>44333</v>
      </c>
      <c r="K67" s="26"/>
      <c r="L67" s="26"/>
      <c r="M67" s="20">
        <v>80</v>
      </c>
      <c r="N67" s="20">
        <v>80</v>
      </c>
      <c r="O67" s="31">
        <v>87</v>
      </c>
      <c r="P67" s="17" t="s">
        <v>248</v>
      </c>
      <c r="Q67" s="17" t="s">
        <v>72</v>
      </c>
      <c r="R67" s="22" t="s">
        <v>68</v>
      </c>
    </row>
    <row r="68" spans="1:18" s="17" customFormat="1" ht="17.25" x14ac:dyDescent="0.25">
      <c r="A68" s="29" t="s">
        <v>44</v>
      </c>
      <c r="B68" s="18" t="s">
        <v>108</v>
      </c>
      <c r="C68" s="18" t="s">
        <v>162</v>
      </c>
      <c r="D68" s="24" t="s">
        <v>72</v>
      </c>
      <c r="E68" s="20" t="s">
        <v>19</v>
      </c>
      <c r="F68" s="21">
        <v>44246</v>
      </c>
      <c r="G68" s="21" t="s">
        <v>59</v>
      </c>
      <c r="H68" s="21">
        <v>44299</v>
      </c>
      <c r="I68" s="20"/>
      <c r="J68" s="26">
        <v>44299</v>
      </c>
      <c r="K68" s="26"/>
      <c r="L68" s="26"/>
      <c r="M68" s="20">
        <v>53</v>
      </c>
      <c r="N68" s="20"/>
      <c r="O68" s="20">
        <v>53</v>
      </c>
      <c r="P68" s="17" t="s">
        <v>244</v>
      </c>
      <c r="R68" s="22" t="s">
        <v>69</v>
      </c>
    </row>
    <row r="69" spans="1:18" s="17" customFormat="1" ht="17.25" x14ac:dyDescent="0.25">
      <c r="A69" s="29" t="s">
        <v>45</v>
      </c>
      <c r="B69" s="18" t="s">
        <v>108</v>
      </c>
      <c r="C69" s="18" t="s">
        <v>162</v>
      </c>
      <c r="D69" s="24" t="s">
        <v>72</v>
      </c>
      <c r="E69" s="20" t="s">
        <v>20</v>
      </c>
      <c r="F69" s="21">
        <v>44246</v>
      </c>
      <c r="G69" s="21" t="s">
        <v>59</v>
      </c>
      <c r="H69" s="21"/>
      <c r="I69" s="21">
        <v>44321</v>
      </c>
      <c r="J69" s="26">
        <v>44321</v>
      </c>
      <c r="K69" s="26"/>
      <c r="L69" s="26"/>
      <c r="M69" s="20"/>
      <c r="N69" s="20">
        <v>75</v>
      </c>
      <c r="O69" s="20">
        <v>75</v>
      </c>
      <c r="P69" s="17" t="s">
        <v>249</v>
      </c>
      <c r="R69" s="22" t="s">
        <v>70</v>
      </c>
    </row>
    <row r="70" spans="1:18" s="17" customFormat="1" ht="17.25" x14ac:dyDescent="0.25">
      <c r="A70" s="28" t="s">
        <v>46</v>
      </c>
      <c r="B70" s="18" t="s">
        <v>108</v>
      </c>
      <c r="C70" s="18" t="s">
        <v>162</v>
      </c>
      <c r="D70" s="24" t="s">
        <v>72</v>
      </c>
      <c r="E70" s="25" t="s">
        <v>20</v>
      </c>
      <c r="F70" s="26">
        <v>44246</v>
      </c>
      <c r="G70" s="21" t="s">
        <v>59</v>
      </c>
      <c r="H70" s="25"/>
      <c r="I70" s="26">
        <v>44335</v>
      </c>
      <c r="J70" s="26">
        <v>44335</v>
      </c>
      <c r="K70" s="26"/>
      <c r="L70" s="26"/>
      <c r="M70" s="25"/>
      <c r="N70" s="25">
        <v>89</v>
      </c>
      <c r="O70" s="25">
        <v>89</v>
      </c>
      <c r="P70" s="23" t="s">
        <v>249</v>
      </c>
      <c r="R70" s="27" t="s">
        <v>71</v>
      </c>
    </row>
    <row r="71" spans="1:18" s="17" customFormat="1" ht="17.25" x14ac:dyDescent="0.25">
      <c r="A71" s="17" t="s">
        <v>47</v>
      </c>
      <c r="B71" s="18" t="s">
        <v>108</v>
      </c>
      <c r="C71" s="18" t="s">
        <v>162</v>
      </c>
      <c r="D71" s="30" t="s">
        <v>27</v>
      </c>
      <c r="E71" s="20" t="s">
        <v>19</v>
      </c>
      <c r="F71" s="21">
        <v>44481</v>
      </c>
      <c r="G71" s="21" t="s">
        <v>60</v>
      </c>
      <c r="H71" s="21">
        <v>44581</v>
      </c>
      <c r="I71" s="20"/>
      <c r="J71" s="26">
        <v>44591</v>
      </c>
      <c r="K71" s="26"/>
      <c r="L71" s="26"/>
      <c r="M71" s="20">
        <f>DATEDIF(F71, H71, "d")</f>
        <v>100</v>
      </c>
      <c r="N71" s="20"/>
      <c r="O71" s="20">
        <f t="shared" ref="O71:O77" si="7">DATEDIF(F71, J71, "d")</f>
        <v>110</v>
      </c>
      <c r="P71" s="17" t="s">
        <v>250</v>
      </c>
      <c r="R71" s="17" t="s">
        <v>73</v>
      </c>
    </row>
    <row r="72" spans="1:18" s="17" customFormat="1" ht="17.25" x14ac:dyDescent="0.25">
      <c r="A72" s="17" t="s">
        <v>49</v>
      </c>
      <c r="B72" s="18" t="s">
        <v>108</v>
      </c>
      <c r="C72" s="18" t="s">
        <v>162</v>
      </c>
      <c r="D72" s="30" t="s">
        <v>27</v>
      </c>
      <c r="E72" s="20" t="s">
        <v>19</v>
      </c>
      <c r="F72" s="21">
        <v>44481</v>
      </c>
      <c r="G72" s="21" t="s">
        <v>60</v>
      </c>
      <c r="H72" s="21">
        <v>44550</v>
      </c>
      <c r="I72" s="20"/>
      <c r="J72" s="26">
        <v>44557</v>
      </c>
      <c r="K72" s="26"/>
      <c r="L72" s="26"/>
      <c r="M72" s="20">
        <f>DATEDIF(F72, H72, "d")</f>
        <v>69</v>
      </c>
      <c r="N72" s="20"/>
      <c r="O72" s="20">
        <f t="shared" si="7"/>
        <v>76</v>
      </c>
      <c r="P72" s="17" t="s">
        <v>249</v>
      </c>
      <c r="R72" s="17" t="s">
        <v>74</v>
      </c>
    </row>
    <row r="73" spans="1:18" s="17" customFormat="1" ht="17.25" x14ac:dyDescent="0.25">
      <c r="A73" s="17" t="s">
        <v>50</v>
      </c>
      <c r="B73" s="18" t="s">
        <v>108</v>
      </c>
      <c r="C73" s="18" t="s">
        <v>162</v>
      </c>
      <c r="D73" s="30" t="s">
        <v>27</v>
      </c>
      <c r="E73" s="20" t="s">
        <v>19</v>
      </c>
      <c r="F73" s="21">
        <v>44481</v>
      </c>
      <c r="G73" s="21" t="s">
        <v>60</v>
      </c>
      <c r="I73" s="20"/>
      <c r="J73" s="26">
        <v>44564</v>
      </c>
      <c r="K73" s="26"/>
      <c r="L73" s="26"/>
      <c r="M73" s="20">
        <f>DATEDIF(F73, H74, "d")</f>
        <v>70</v>
      </c>
      <c r="N73" s="20"/>
      <c r="O73" s="20">
        <f t="shared" si="7"/>
        <v>83</v>
      </c>
      <c r="P73" s="17" t="s">
        <v>244</v>
      </c>
      <c r="R73" s="17" t="s">
        <v>79</v>
      </c>
    </row>
    <row r="74" spans="1:18" s="17" customFormat="1" ht="17.25" x14ac:dyDescent="0.25">
      <c r="A74" s="17" t="s">
        <v>51</v>
      </c>
      <c r="B74" s="18" t="s">
        <v>108</v>
      </c>
      <c r="C74" s="18" t="s">
        <v>162</v>
      </c>
      <c r="D74" s="30" t="s">
        <v>27</v>
      </c>
      <c r="E74" s="20" t="s">
        <v>20</v>
      </c>
      <c r="F74" s="21">
        <v>44481</v>
      </c>
      <c r="G74" s="21" t="s">
        <v>60</v>
      </c>
      <c r="H74" s="21">
        <v>44551</v>
      </c>
      <c r="I74" s="20"/>
      <c r="J74" s="26">
        <v>44564</v>
      </c>
      <c r="K74" s="26"/>
      <c r="L74" s="26"/>
      <c r="M74" s="20"/>
      <c r="N74" s="20"/>
      <c r="O74" s="20">
        <f t="shared" si="7"/>
        <v>83</v>
      </c>
      <c r="P74" s="17" t="s">
        <v>251</v>
      </c>
      <c r="R74" s="17" t="s">
        <v>78</v>
      </c>
    </row>
    <row r="75" spans="1:18" s="17" customFormat="1" ht="17.25" x14ac:dyDescent="0.25">
      <c r="A75" s="17" t="s">
        <v>52</v>
      </c>
      <c r="B75" s="18" t="s">
        <v>108</v>
      </c>
      <c r="C75" s="18" t="s">
        <v>162</v>
      </c>
      <c r="D75" s="30" t="s">
        <v>27</v>
      </c>
      <c r="E75" s="20" t="s">
        <v>20</v>
      </c>
      <c r="F75" s="21">
        <v>44481</v>
      </c>
      <c r="G75" s="21" t="s">
        <v>60</v>
      </c>
      <c r="H75" s="20"/>
      <c r="I75" s="21">
        <v>44564</v>
      </c>
      <c r="J75" s="26">
        <v>44564</v>
      </c>
      <c r="K75" s="26"/>
      <c r="L75" s="26"/>
      <c r="M75" s="20"/>
      <c r="N75" s="20">
        <f>DATEDIF(F75, I75, "d")</f>
        <v>83</v>
      </c>
      <c r="O75" s="20">
        <f t="shared" si="7"/>
        <v>83</v>
      </c>
      <c r="P75" s="17" t="s">
        <v>252</v>
      </c>
      <c r="R75" s="17" t="s">
        <v>80</v>
      </c>
    </row>
    <row r="76" spans="1:18" s="17" customFormat="1" ht="17.25" x14ac:dyDescent="0.25">
      <c r="A76" s="17" t="s">
        <v>54</v>
      </c>
      <c r="B76" s="18" t="s">
        <v>108</v>
      </c>
      <c r="C76" s="18" t="s">
        <v>162</v>
      </c>
      <c r="D76" s="30" t="s">
        <v>27</v>
      </c>
      <c r="E76" s="20" t="s">
        <v>20</v>
      </c>
      <c r="F76" s="21">
        <v>44481</v>
      </c>
      <c r="G76" s="21" t="s">
        <v>60</v>
      </c>
      <c r="H76" s="21">
        <v>44528</v>
      </c>
      <c r="I76" s="20"/>
      <c r="J76" s="26">
        <v>44545</v>
      </c>
      <c r="K76" s="26"/>
      <c r="L76" s="26"/>
      <c r="M76" s="20">
        <f>DATEDIF(F76, H76, "d")</f>
        <v>47</v>
      </c>
      <c r="N76" s="20"/>
      <c r="O76" s="20">
        <f t="shared" si="7"/>
        <v>64</v>
      </c>
      <c r="P76" s="17" t="s">
        <v>253</v>
      </c>
      <c r="R76" s="17" t="s">
        <v>77</v>
      </c>
    </row>
    <row r="77" spans="1:18" s="17" customFormat="1" ht="17.25" x14ac:dyDescent="0.25">
      <c r="A77" s="17" t="s">
        <v>55</v>
      </c>
      <c r="B77" s="18" t="s">
        <v>108</v>
      </c>
      <c r="C77" s="18" t="s">
        <v>162</v>
      </c>
      <c r="D77" s="30" t="s">
        <v>27</v>
      </c>
      <c r="E77" s="20" t="s">
        <v>20</v>
      </c>
      <c r="F77" s="21">
        <v>44481</v>
      </c>
      <c r="G77" s="21" t="s">
        <v>60</v>
      </c>
      <c r="H77" s="21">
        <v>44534</v>
      </c>
      <c r="I77" s="20"/>
      <c r="J77" s="26">
        <v>44552</v>
      </c>
      <c r="K77" s="26"/>
      <c r="L77" s="26"/>
      <c r="M77" s="20">
        <f>DATEDIF(F77, H77, "d")</f>
        <v>53</v>
      </c>
      <c r="N77" s="20"/>
      <c r="O77" s="20">
        <f t="shared" si="7"/>
        <v>71</v>
      </c>
      <c r="P77" s="17" t="s">
        <v>254</v>
      </c>
      <c r="R77" s="17" t="s">
        <v>75</v>
      </c>
    </row>
    <row r="78" spans="1:18" s="33" customFormat="1" ht="17.25" x14ac:dyDescent="0.25">
      <c r="A78" s="33" t="s">
        <v>53</v>
      </c>
      <c r="B78" s="34" t="s">
        <v>108</v>
      </c>
      <c r="C78" s="34" t="s">
        <v>162</v>
      </c>
      <c r="D78" s="35" t="s">
        <v>27</v>
      </c>
      <c r="E78" s="36" t="s">
        <v>20</v>
      </c>
      <c r="F78" s="37">
        <v>44481</v>
      </c>
      <c r="G78" s="37" t="s">
        <v>60</v>
      </c>
      <c r="H78" s="37">
        <v>44550</v>
      </c>
      <c r="I78" s="36"/>
      <c r="J78" s="90">
        <v>44564</v>
      </c>
      <c r="K78" s="90"/>
      <c r="L78" s="90"/>
      <c r="M78" s="36"/>
      <c r="N78" s="36"/>
      <c r="O78" s="36"/>
      <c r="R78" s="33" t="s">
        <v>81</v>
      </c>
    </row>
    <row r="79" spans="1:18" s="33" customFormat="1" ht="18" thickBot="1" x14ac:dyDescent="0.3">
      <c r="A79" s="33" t="s">
        <v>48</v>
      </c>
      <c r="B79" s="34" t="s">
        <v>108</v>
      </c>
      <c r="C79" s="34" t="s">
        <v>162</v>
      </c>
      <c r="D79" s="35" t="s">
        <v>27</v>
      </c>
      <c r="E79" s="36" t="s">
        <v>19</v>
      </c>
      <c r="F79" s="37">
        <v>44481</v>
      </c>
      <c r="G79" s="37" t="s">
        <v>60</v>
      </c>
      <c r="H79" s="37">
        <v>44546</v>
      </c>
      <c r="I79" s="36"/>
      <c r="J79" s="90">
        <v>44557</v>
      </c>
      <c r="K79" s="90"/>
      <c r="L79" s="90"/>
      <c r="M79" s="36"/>
      <c r="N79" s="36"/>
      <c r="O79" s="36"/>
      <c r="R79" s="33" t="s">
        <v>82</v>
      </c>
    </row>
    <row r="80" spans="1:18" s="89" customFormat="1" x14ac:dyDescent="0.25">
      <c r="A80" s="106" t="s">
        <v>83</v>
      </c>
      <c r="B80" s="89" t="s">
        <v>112</v>
      </c>
      <c r="D80" s="107"/>
      <c r="E80" s="107"/>
      <c r="F80" s="107"/>
      <c r="G80" s="107"/>
      <c r="M80" s="107">
        <f>AVERAGE(M59:M79)</f>
        <v>66.272727272727266</v>
      </c>
      <c r="N80" s="107">
        <f>AVERAGE(N59:N79)</f>
        <v>84.375</v>
      </c>
      <c r="O80" s="107">
        <f>AVERAGE(O59:O79)</f>
        <v>79.94736842105263</v>
      </c>
    </row>
    <row r="81" spans="1:18" s="109" customFormat="1" ht="15.75" thickBot="1" x14ac:dyDescent="0.3">
      <c r="A81" s="108" t="s">
        <v>111</v>
      </c>
      <c r="D81" s="110"/>
      <c r="E81" s="110"/>
      <c r="F81" s="110"/>
      <c r="G81" s="110"/>
      <c r="M81" s="110">
        <f>MEDIAN(M59:M77)</f>
        <v>54</v>
      </c>
      <c r="N81" s="110">
        <f>MEDIAN(N59:N77)</f>
        <v>83</v>
      </c>
      <c r="O81" s="110">
        <f>MEDIAN(O59:O77)</f>
        <v>83</v>
      </c>
    </row>
    <row r="82" spans="1:18" s="88" customFormat="1" x14ac:dyDescent="0.25">
      <c r="A82" s="86" t="s">
        <v>192</v>
      </c>
      <c r="B82" s="87"/>
      <c r="C82" s="87"/>
      <c r="D82" s="84"/>
      <c r="E82" s="84"/>
      <c r="F82" s="83"/>
      <c r="G82" s="84"/>
      <c r="H82" s="84"/>
      <c r="I82" s="84"/>
      <c r="J82" s="84"/>
      <c r="K82" s="84"/>
      <c r="M82" s="84"/>
      <c r="N82" s="84"/>
      <c r="O82" s="80"/>
    </row>
    <row r="83" spans="1:18" s="78" customFormat="1" ht="17.25" x14ac:dyDescent="0.25">
      <c r="A83" s="78" t="s">
        <v>164</v>
      </c>
      <c r="B83" s="79" t="s">
        <v>172</v>
      </c>
      <c r="C83" s="78" t="s">
        <v>162</v>
      </c>
      <c r="D83" s="80"/>
      <c r="E83" s="80" t="s">
        <v>19</v>
      </c>
      <c r="F83" s="81">
        <v>44511</v>
      </c>
      <c r="G83" s="81">
        <v>44513</v>
      </c>
      <c r="H83" s="80"/>
      <c r="I83" s="81">
        <v>44558</v>
      </c>
      <c r="J83" s="81">
        <v>44558</v>
      </c>
      <c r="K83" s="81"/>
      <c r="M83" s="80"/>
      <c r="N83" s="80">
        <f>DATEDIF(F83, I83, "d")</f>
        <v>47</v>
      </c>
      <c r="O83" s="80">
        <f t="shared" ref="O83:O99" si="8">DATEDIF(F83, J83, "d")</f>
        <v>47</v>
      </c>
      <c r="P83" s="78" t="s">
        <v>195</v>
      </c>
      <c r="R83" s="78" t="s">
        <v>194</v>
      </c>
    </row>
    <row r="84" spans="1:18" s="78" customFormat="1" ht="17.25" x14ac:dyDescent="0.25">
      <c r="A84" s="78" t="s">
        <v>165</v>
      </c>
      <c r="B84" s="79" t="s">
        <v>172</v>
      </c>
      <c r="C84" s="78" t="s">
        <v>162</v>
      </c>
      <c r="D84" s="80"/>
      <c r="E84" s="80" t="s">
        <v>19</v>
      </c>
      <c r="F84" s="81">
        <v>44511</v>
      </c>
      <c r="G84" s="81">
        <v>44513</v>
      </c>
      <c r="H84" s="81">
        <v>44621</v>
      </c>
      <c r="I84" s="80"/>
      <c r="J84" s="81">
        <v>44627</v>
      </c>
      <c r="K84" s="81"/>
      <c r="M84" s="80">
        <f>DATEDIF(F84, H84, "d")</f>
        <v>110</v>
      </c>
      <c r="N84" s="80"/>
      <c r="O84" s="80">
        <f t="shared" si="8"/>
        <v>116</v>
      </c>
      <c r="P84" s="78" t="s">
        <v>196</v>
      </c>
      <c r="R84" s="78" t="s">
        <v>197</v>
      </c>
    </row>
    <row r="85" spans="1:18" s="78" customFormat="1" ht="17.25" x14ac:dyDescent="0.25">
      <c r="A85" s="78" t="s">
        <v>166</v>
      </c>
      <c r="B85" s="79" t="s">
        <v>172</v>
      </c>
      <c r="C85" s="78" t="s">
        <v>162</v>
      </c>
      <c r="D85" s="80"/>
      <c r="E85" s="80" t="s">
        <v>19</v>
      </c>
      <c r="F85" s="81">
        <v>44511</v>
      </c>
      <c r="G85" s="81">
        <v>44513</v>
      </c>
      <c r="H85" s="81">
        <v>44567</v>
      </c>
      <c r="I85" s="80"/>
      <c r="J85" s="81">
        <v>44581</v>
      </c>
      <c r="K85" s="81"/>
      <c r="M85" s="80">
        <f>DATEDIF(F85, H85, "d")</f>
        <v>56</v>
      </c>
      <c r="N85" s="80"/>
      <c r="O85" s="80">
        <f t="shared" si="8"/>
        <v>70</v>
      </c>
      <c r="P85" s="78" t="s">
        <v>76</v>
      </c>
      <c r="R85" s="78" t="s">
        <v>199</v>
      </c>
    </row>
    <row r="86" spans="1:18" s="78" customFormat="1" ht="17.25" x14ac:dyDescent="0.25">
      <c r="A86" s="78" t="s">
        <v>167</v>
      </c>
      <c r="B86" s="79" t="s">
        <v>172</v>
      </c>
      <c r="C86" s="78" t="s">
        <v>162</v>
      </c>
      <c r="D86" s="80"/>
      <c r="E86" s="80" t="s">
        <v>19</v>
      </c>
      <c r="F86" s="81">
        <v>44511</v>
      </c>
      <c r="G86" s="81">
        <v>44513</v>
      </c>
      <c r="H86" s="81">
        <v>44630</v>
      </c>
      <c r="I86" s="80"/>
      <c r="J86" s="81">
        <v>44643</v>
      </c>
      <c r="K86" s="81"/>
      <c r="M86" s="80">
        <f>DATEDIF(F86, H86, "d")</f>
        <v>119</v>
      </c>
      <c r="N86" s="80"/>
      <c r="O86" s="80">
        <f t="shared" si="8"/>
        <v>132</v>
      </c>
      <c r="P86" s="78" t="s">
        <v>61</v>
      </c>
      <c r="R86" s="78" t="s">
        <v>198</v>
      </c>
    </row>
    <row r="87" spans="1:18" s="78" customFormat="1" ht="17.25" x14ac:dyDescent="0.25">
      <c r="A87" s="78" t="s">
        <v>168</v>
      </c>
      <c r="B87" s="79" t="s">
        <v>172</v>
      </c>
      <c r="C87" s="78" t="s">
        <v>162</v>
      </c>
      <c r="D87" s="80"/>
      <c r="E87" s="80" t="s">
        <v>19</v>
      </c>
      <c r="F87" s="81">
        <v>44511</v>
      </c>
      <c r="G87" s="81">
        <v>44513</v>
      </c>
      <c r="H87" s="81">
        <v>44615</v>
      </c>
      <c r="I87" s="81">
        <v>44615</v>
      </c>
      <c r="J87" s="81">
        <v>44620</v>
      </c>
      <c r="K87" s="81"/>
      <c r="M87" s="80">
        <f>DATEDIF(F87, H87, "d")</f>
        <v>104</v>
      </c>
      <c r="N87" s="80">
        <f t="shared" ref="N87:N92" si="9">DATEDIF(F87, I87, "d")</f>
        <v>104</v>
      </c>
      <c r="O87" s="80">
        <f t="shared" si="8"/>
        <v>109</v>
      </c>
      <c r="P87" s="78" t="s">
        <v>201</v>
      </c>
      <c r="R87" s="78" t="s">
        <v>200</v>
      </c>
    </row>
    <row r="88" spans="1:18" s="78" customFormat="1" ht="17.25" x14ac:dyDescent="0.25">
      <c r="A88" s="78" t="s">
        <v>169</v>
      </c>
      <c r="B88" s="79" t="s">
        <v>172</v>
      </c>
      <c r="C88" s="78" t="s">
        <v>162</v>
      </c>
      <c r="D88" s="80"/>
      <c r="E88" s="80" t="s">
        <v>20</v>
      </c>
      <c r="F88" s="81">
        <v>44511</v>
      </c>
      <c r="G88" s="81">
        <v>44513</v>
      </c>
      <c r="H88" s="80"/>
      <c r="I88" s="81">
        <v>44565</v>
      </c>
      <c r="J88" s="81">
        <v>44607</v>
      </c>
      <c r="K88" s="81"/>
      <c r="M88" s="80"/>
      <c r="N88" s="80">
        <f t="shared" si="9"/>
        <v>54</v>
      </c>
      <c r="O88" s="80">
        <f t="shared" si="8"/>
        <v>96</v>
      </c>
      <c r="P88" s="78" t="s">
        <v>61</v>
      </c>
      <c r="R88" s="78" t="s">
        <v>202</v>
      </c>
    </row>
    <row r="89" spans="1:18" s="78" customFormat="1" ht="17.25" x14ac:dyDescent="0.25">
      <c r="A89" s="78" t="s">
        <v>170</v>
      </c>
      <c r="B89" s="79" t="s">
        <v>172</v>
      </c>
      <c r="C89" s="78" t="s">
        <v>162</v>
      </c>
      <c r="D89" s="80"/>
      <c r="E89" s="80" t="s">
        <v>20</v>
      </c>
      <c r="F89" s="81">
        <v>44511</v>
      </c>
      <c r="G89" s="81">
        <v>44513</v>
      </c>
      <c r="H89" s="80"/>
      <c r="I89" s="81">
        <v>44586</v>
      </c>
      <c r="J89" s="81">
        <v>44607</v>
      </c>
      <c r="K89" s="81"/>
      <c r="M89" s="80"/>
      <c r="N89" s="80">
        <f t="shared" si="9"/>
        <v>75</v>
      </c>
      <c r="O89" s="80">
        <f t="shared" si="8"/>
        <v>96</v>
      </c>
      <c r="P89" s="78" t="s">
        <v>61</v>
      </c>
      <c r="R89" s="78" t="s">
        <v>203</v>
      </c>
    </row>
    <row r="90" spans="1:18" s="78" customFormat="1" ht="17.25" x14ac:dyDescent="0.25">
      <c r="A90" s="78" t="s">
        <v>171</v>
      </c>
      <c r="B90" s="79" t="s">
        <v>172</v>
      </c>
      <c r="C90" s="78" t="s">
        <v>162</v>
      </c>
      <c r="D90" s="80"/>
      <c r="E90" s="80" t="s">
        <v>20</v>
      </c>
      <c r="F90" s="81">
        <v>44511</v>
      </c>
      <c r="G90" s="81">
        <v>44513</v>
      </c>
      <c r="H90" s="80"/>
      <c r="I90" s="81">
        <v>44565</v>
      </c>
      <c r="J90" s="81">
        <v>44574</v>
      </c>
      <c r="K90" s="81"/>
      <c r="M90" s="80"/>
      <c r="N90" s="80">
        <f t="shared" si="9"/>
        <v>54</v>
      </c>
      <c r="O90" s="80">
        <f t="shared" si="8"/>
        <v>63</v>
      </c>
      <c r="P90" s="78" t="s">
        <v>61</v>
      </c>
      <c r="R90" s="78" t="s">
        <v>204</v>
      </c>
    </row>
    <row r="91" spans="1:18" s="78" customFormat="1" ht="17.25" x14ac:dyDescent="0.25">
      <c r="A91" s="78" t="s">
        <v>173</v>
      </c>
      <c r="B91" s="79" t="s">
        <v>172</v>
      </c>
      <c r="C91" s="78" t="s">
        <v>162</v>
      </c>
      <c r="D91" s="80"/>
      <c r="E91" s="80" t="s">
        <v>19</v>
      </c>
      <c r="F91" s="81">
        <v>44248</v>
      </c>
      <c r="G91" s="81">
        <v>44248</v>
      </c>
      <c r="H91" s="81"/>
      <c r="I91" s="81">
        <v>44326</v>
      </c>
      <c r="J91" s="81">
        <v>44326</v>
      </c>
      <c r="K91" s="81"/>
      <c r="M91" s="80"/>
      <c r="N91" s="80">
        <f t="shared" si="9"/>
        <v>78</v>
      </c>
      <c r="O91" s="80">
        <f t="shared" si="8"/>
        <v>78</v>
      </c>
      <c r="P91" s="78" t="s">
        <v>180</v>
      </c>
      <c r="R91" s="82" t="s">
        <v>182</v>
      </c>
    </row>
    <row r="92" spans="1:18" s="78" customFormat="1" ht="17.25" x14ac:dyDescent="0.25">
      <c r="A92" s="78" t="s">
        <v>174</v>
      </c>
      <c r="B92" s="79" t="s">
        <v>172</v>
      </c>
      <c r="C92" s="78" t="s">
        <v>162</v>
      </c>
      <c r="D92" s="80"/>
      <c r="E92" s="80" t="s">
        <v>20</v>
      </c>
      <c r="F92" s="81">
        <v>44248</v>
      </c>
      <c r="G92" s="81">
        <v>44248</v>
      </c>
      <c r="H92" s="81"/>
      <c r="I92" s="81">
        <v>44356</v>
      </c>
      <c r="J92" s="81">
        <v>44363</v>
      </c>
      <c r="K92" s="81"/>
      <c r="M92" s="80"/>
      <c r="N92" s="80">
        <f t="shared" si="9"/>
        <v>108</v>
      </c>
      <c r="O92" s="80">
        <f t="shared" si="8"/>
        <v>115</v>
      </c>
      <c r="P92" s="78" t="s">
        <v>180</v>
      </c>
      <c r="R92" s="82" t="s">
        <v>183</v>
      </c>
    </row>
    <row r="93" spans="1:18" s="78" customFormat="1" ht="17.25" x14ac:dyDescent="0.25">
      <c r="A93" s="78" t="s">
        <v>175</v>
      </c>
      <c r="B93" s="79" t="s">
        <v>172</v>
      </c>
      <c r="C93" s="78" t="s">
        <v>162</v>
      </c>
      <c r="D93" s="80"/>
      <c r="E93" s="80" t="s">
        <v>20</v>
      </c>
      <c r="F93" s="81">
        <v>44248</v>
      </c>
      <c r="G93" s="81">
        <v>44248</v>
      </c>
      <c r="H93" s="81">
        <v>44299</v>
      </c>
      <c r="I93" s="80"/>
      <c r="J93" s="81">
        <v>44299</v>
      </c>
      <c r="K93" s="81"/>
      <c r="M93" s="80">
        <f>DATEDIF(F93, H93, "d")</f>
        <v>51</v>
      </c>
      <c r="N93" s="80"/>
      <c r="O93" s="80">
        <f t="shared" si="8"/>
        <v>51</v>
      </c>
      <c r="P93" s="78" t="s">
        <v>76</v>
      </c>
      <c r="R93" s="82" t="s">
        <v>184</v>
      </c>
    </row>
    <row r="94" spans="1:18" s="78" customFormat="1" ht="17.25" x14ac:dyDescent="0.25">
      <c r="A94" s="78" t="s">
        <v>176</v>
      </c>
      <c r="B94" s="79" t="s">
        <v>172</v>
      </c>
      <c r="C94" s="78" t="s">
        <v>162</v>
      </c>
      <c r="D94" s="80"/>
      <c r="E94" s="80" t="s">
        <v>20</v>
      </c>
      <c r="F94" s="81">
        <v>44248</v>
      </c>
      <c r="G94" s="81">
        <v>44248</v>
      </c>
      <c r="H94" s="81"/>
      <c r="I94" s="81">
        <v>44335</v>
      </c>
      <c r="J94" s="81">
        <v>44335</v>
      </c>
      <c r="K94" s="81"/>
      <c r="M94" s="80"/>
      <c r="N94" s="80">
        <f>DATEDIF(F94, I94, "d")</f>
        <v>87</v>
      </c>
      <c r="O94" s="80">
        <f t="shared" si="8"/>
        <v>87</v>
      </c>
      <c r="P94" s="78" t="s">
        <v>181</v>
      </c>
      <c r="R94" s="82" t="s">
        <v>185</v>
      </c>
    </row>
    <row r="95" spans="1:18" s="78" customFormat="1" ht="17.25" x14ac:dyDescent="0.25">
      <c r="A95" s="78" t="s">
        <v>177</v>
      </c>
      <c r="B95" s="79" t="s">
        <v>172</v>
      </c>
      <c r="C95" s="78" t="s">
        <v>162</v>
      </c>
      <c r="D95" s="80"/>
      <c r="E95" s="80" t="s">
        <v>20</v>
      </c>
      <c r="F95" s="81">
        <v>44248</v>
      </c>
      <c r="G95" s="81">
        <v>44248</v>
      </c>
      <c r="H95" s="81"/>
      <c r="I95" s="81">
        <v>44316</v>
      </c>
      <c r="J95" s="81">
        <v>44316</v>
      </c>
      <c r="K95" s="81"/>
      <c r="M95" s="80"/>
      <c r="N95" s="80">
        <f>DATEDIF(F95, I95, "d")</f>
        <v>68</v>
      </c>
      <c r="O95" s="80">
        <f t="shared" si="8"/>
        <v>68</v>
      </c>
      <c r="P95" s="78" t="s">
        <v>181</v>
      </c>
      <c r="R95" s="82" t="s">
        <v>186</v>
      </c>
    </row>
    <row r="96" spans="1:18" s="78" customFormat="1" ht="17.25" x14ac:dyDescent="0.25">
      <c r="A96" s="78" t="s">
        <v>178</v>
      </c>
      <c r="B96" s="79" t="s">
        <v>172</v>
      </c>
      <c r="C96" s="78" t="s">
        <v>162</v>
      </c>
      <c r="D96" s="80"/>
      <c r="E96" s="80" t="s">
        <v>20</v>
      </c>
      <c r="F96" s="81">
        <v>44248</v>
      </c>
      <c r="G96" s="81">
        <v>44248</v>
      </c>
      <c r="H96" s="81">
        <v>44299</v>
      </c>
      <c r="I96" s="80"/>
      <c r="J96" s="81">
        <v>44299</v>
      </c>
      <c r="K96" s="81"/>
      <c r="M96" s="80">
        <f>DATEDIF(F96, H96, "d")</f>
        <v>51</v>
      </c>
      <c r="N96" s="80"/>
      <c r="O96" s="80">
        <f t="shared" si="8"/>
        <v>51</v>
      </c>
      <c r="P96" s="78" t="s">
        <v>76</v>
      </c>
      <c r="R96" s="82" t="s">
        <v>187</v>
      </c>
    </row>
    <row r="97" spans="1:18" s="78" customFormat="1" ht="17.25" x14ac:dyDescent="0.25">
      <c r="A97" s="78" t="s">
        <v>179</v>
      </c>
      <c r="B97" s="79" t="s">
        <v>172</v>
      </c>
      <c r="C97" s="78" t="s">
        <v>162</v>
      </c>
      <c r="D97" s="80"/>
      <c r="E97" s="80" t="s">
        <v>20</v>
      </c>
      <c r="F97" s="81">
        <v>44248</v>
      </c>
      <c r="G97" s="81">
        <v>44248</v>
      </c>
      <c r="H97" s="83">
        <v>44299</v>
      </c>
      <c r="I97" s="84"/>
      <c r="J97" s="83">
        <v>44299</v>
      </c>
      <c r="K97" s="83"/>
      <c r="M97" s="80">
        <f>DATEDIF(F97, H97, "d")</f>
        <v>51</v>
      </c>
      <c r="N97" s="80"/>
      <c r="O97" s="80">
        <f t="shared" si="8"/>
        <v>51</v>
      </c>
      <c r="P97" s="78" t="s">
        <v>76</v>
      </c>
      <c r="R97" s="85" t="s">
        <v>187</v>
      </c>
    </row>
    <row r="98" spans="1:18" s="78" customFormat="1" ht="17.25" x14ac:dyDescent="0.25">
      <c r="A98" s="78" t="s">
        <v>188</v>
      </c>
      <c r="B98" s="79" t="s">
        <v>172</v>
      </c>
      <c r="C98" s="78" t="s">
        <v>162</v>
      </c>
      <c r="D98" s="80"/>
      <c r="E98" s="80" t="s">
        <v>19</v>
      </c>
      <c r="F98" s="81">
        <v>44216</v>
      </c>
      <c r="G98" s="81">
        <v>44218</v>
      </c>
      <c r="H98" s="81">
        <v>44270</v>
      </c>
      <c r="I98" s="80"/>
      <c r="J98" s="81">
        <v>44287</v>
      </c>
      <c r="K98" s="81"/>
      <c r="M98" s="80">
        <f>DATEDIF(F98, H98, "d")</f>
        <v>54</v>
      </c>
      <c r="N98" s="80"/>
      <c r="O98" s="80">
        <f t="shared" si="8"/>
        <v>71</v>
      </c>
      <c r="P98" s="78" t="s">
        <v>76</v>
      </c>
      <c r="R98" s="82" t="s">
        <v>190</v>
      </c>
    </row>
    <row r="99" spans="1:18" s="78" customFormat="1" ht="18" thickBot="1" x14ac:dyDescent="0.3">
      <c r="A99" s="78" t="s">
        <v>189</v>
      </c>
      <c r="B99" s="79" t="s">
        <v>172</v>
      </c>
      <c r="C99" s="78" t="s">
        <v>162</v>
      </c>
      <c r="D99" s="80"/>
      <c r="E99" s="80" t="s">
        <v>20</v>
      </c>
      <c r="F99" s="81">
        <v>44216</v>
      </c>
      <c r="G99" s="81">
        <v>44218</v>
      </c>
      <c r="H99" s="81">
        <v>44309</v>
      </c>
      <c r="I99" s="80"/>
      <c r="J99" s="81">
        <v>44326</v>
      </c>
      <c r="K99" s="81"/>
      <c r="M99" s="80">
        <f>DATEDIF(F99, H99, "d")</f>
        <v>93</v>
      </c>
      <c r="N99" s="80"/>
      <c r="O99" s="80">
        <f t="shared" si="8"/>
        <v>110</v>
      </c>
      <c r="P99" s="78" t="s">
        <v>76</v>
      </c>
      <c r="R99" s="85" t="s">
        <v>191</v>
      </c>
    </row>
    <row r="100" spans="1:18" s="112" customFormat="1" x14ac:dyDescent="0.25">
      <c r="A100" s="111" t="s">
        <v>83</v>
      </c>
      <c r="B100" s="112" t="s">
        <v>193</v>
      </c>
      <c r="D100" s="113"/>
      <c r="E100" s="113"/>
      <c r="F100" s="113"/>
      <c r="G100" s="113"/>
      <c r="M100" s="113">
        <f>AVERAGE(M82:M99)</f>
        <v>76.555555555555557</v>
      </c>
      <c r="N100" s="113">
        <f>AVERAGE(N83:N99)</f>
        <v>75</v>
      </c>
      <c r="O100" s="113">
        <f>AVERAGE(O83:O99)</f>
        <v>83</v>
      </c>
    </row>
    <row r="101" spans="1:18" s="115" customFormat="1" ht="15.75" thickBot="1" x14ac:dyDescent="0.3">
      <c r="A101" s="114" t="s">
        <v>111</v>
      </c>
      <c r="B101" s="115" t="s">
        <v>193</v>
      </c>
      <c r="D101" s="116"/>
      <c r="E101" s="116"/>
      <c r="F101" s="116"/>
      <c r="G101" s="116"/>
      <c r="M101" s="116">
        <f>MEDIAN(M83:M99)</f>
        <v>56</v>
      </c>
      <c r="N101" s="116">
        <f t="shared" ref="N101:O101" si="10">MEDIAN(N83:N99)</f>
        <v>75</v>
      </c>
      <c r="O101" s="116">
        <f t="shared" si="10"/>
        <v>78</v>
      </c>
    </row>
    <row r="102" spans="1:18" s="119" customFormat="1" x14ac:dyDescent="0.25">
      <c r="A102" s="118" t="s">
        <v>205</v>
      </c>
      <c r="B102" s="119" t="s">
        <v>236</v>
      </c>
      <c r="C102" s="120" t="s">
        <v>237</v>
      </c>
      <c r="D102" s="121"/>
      <c r="E102" s="121"/>
      <c r="F102" s="122">
        <v>44096</v>
      </c>
      <c r="G102" s="122">
        <v>44096</v>
      </c>
      <c r="J102" s="123">
        <v>44260</v>
      </c>
      <c r="K102" s="123"/>
      <c r="M102" s="121"/>
      <c r="N102" s="121"/>
      <c r="O102" s="121">
        <f t="shared" ref="O102:O132" si="11">DATEDIF(F102, J102, "d")</f>
        <v>164</v>
      </c>
      <c r="R102" s="120" t="s">
        <v>238</v>
      </c>
    </row>
    <row r="103" spans="1:18" s="117" customFormat="1" x14ac:dyDescent="0.25">
      <c r="A103" s="124" t="s">
        <v>206</v>
      </c>
      <c r="B103" s="117" t="s">
        <v>236</v>
      </c>
      <c r="C103" s="91" t="s">
        <v>237</v>
      </c>
      <c r="D103" s="125"/>
      <c r="E103" s="125"/>
      <c r="F103" s="126">
        <v>44096</v>
      </c>
      <c r="G103" s="126">
        <v>44096</v>
      </c>
      <c r="J103" s="127">
        <v>44260</v>
      </c>
      <c r="K103" s="127"/>
      <c r="M103" s="125"/>
      <c r="N103" s="125"/>
      <c r="O103" s="125">
        <f t="shared" si="11"/>
        <v>164</v>
      </c>
      <c r="R103" s="91" t="s">
        <v>238</v>
      </c>
    </row>
    <row r="104" spans="1:18" s="117" customFormat="1" x14ac:dyDescent="0.25">
      <c r="A104" s="124" t="s">
        <v>207</v>
      </c>
      <c r="B104" s="117" t="s">
        <v>236</v>
      </c>
      <c r="C104" s="91" t="s">
        <v>237</v>
      </c>
      <c r="D104" s="125"/>
      <c r="E104" s="125"/>
      <c r="F104" s="126">
        <v>44096</v>
      </c>
      <c r="G104" s="126">
        <v>44096</v>
      </c>
      <c r="J104" s="127">
        <v>44260</v>
      </c>
      <c r="K104" s="127"/>
      <c r="M104" s="125"/>
      <c r="N104" s="125"/>
      <c r="O104" s="125">
        <f t="shared" si="11"/>
        <v>164</v>
      </c>
      <c r="R104" s="91" t="s">
        <v>238</v>
      </c>
    </row>
    <row r="105" spans="1:18" s="117" customFormat="1" x14ac:dyDescent="0.25">
      <c r="A105" s="124" t="s">
        <v>208</v>
      </c>
      <c r="B105" s="117" t="s">
        <v>236</v>
      </c>
      <c r="C105" s="91" t="s">
        <v>237</v>
      </c>
      <c r="D105" s="125"/>
      <c r="E105" s="125"/>
      <c r="F105" s="126">
        <v>44096</v>
      </c>
      <c r="G105" s="126">
        <v>44096</v>
      </c>
      <c r="J105" s="127">
        <v>44260</v>
      </c>
      <c r="K105" s="127"/>
      <c r="M105" s="125"/>
      <c r="N105" s="125"/>
      <c r="O105" s="125">
        <f t="shared" si="11"/>
        <v>164</v>
      </c>
      <c r="R105" s="91" t="s">
        <v>238</v>
      </c>
    </row>
    <row r="106" spans="1:18" s="117" customFormat="1" x14ac:dyDescent="0.25">
      <c r="A106" s="124" t="s">
        <v>209</v>
      </c>
      <c r="B106" s="117" t="s">
        <v>236</v>
      </c>
      <c r="C106" s="91" t="s">
        <v>237</v>
      </c>
      <c r="D106" s="125"/>
      <c r="E106" s="125"/>
      <c r="F106" s="126">
        <v>44096</v>
      </c>
      <c r="G106" s="126">
        <v>44096</v>
      </c>
      <c r="J106" s="127">
        <v>44260</v>
      </c>
      <c r="K106" s="127"/>
      <c r="M106" s="125"/>
      <c r="N106" s="125"/>
      <c r="O106" s="125">
        <f t="shared" si="11"/>
        <v>164</v>
      </c>
      <c r="R106" s="91" t="s">
        <v>238</v>
      </c>
    </row>
    <row r="107" spans="1:18" s="117" customFormat="1" x14ac:dyDescent="0.25">
      <c r="A107" s="124" t="s">
        <v>210</v>
      </c>
      <c r="B107" s="117" t="s">
        <v>236</v>
      </c>
      <c r="C107" s="91" t="s">
        <v>237</v>
      </c>
      <c r="D107" s="125"/>
      <c r="E107" s="125"/>
      <c r="F107" s="126">
        <v>44123</v>
      </c>
      <c r="G107" s="126">
        <v>44123</v>
      </c>
      <c r="J107" s="127">
        <v>44273</v>
      </c>
      <c r="K107" s="127"/>
      <c r="M107" s="125"/>
      <c r="N107" s="125"/>
      <c r="O107" s="125">
        <f t="shared" si="11"/>
        <v>150</v>
      </c>
      <c r="R107" s="91" t="s">
        <v>238</v>
      </c>
    </row>
    <row r="108" spans="1:18" s="117" customFormat="1" x14ac:dyDescent="0.25">
      <c r="A108" s="124" t="s">
        <v>211</v>
      </c>
      <c r="B108" s="117" t="s">
        <v>236</v>
      </c>
      <c r="C108" s="91" t="s">
        <v>237</v>
      </c>
      <c r="D108" s="125"/>
      <c r="E108" s="125"/>
      <c r="F108" s="126">
        <v>44123</v>
      </c>
      <c r="G108" s="126">
        <v>44123</v>
      </c>
      <c r="J108" s="127">
        <v>44273</v>
      </c>
      <c r="K108" s="127"/>
      <c r="M108" s="125"/>
      <c r="N108" s="125"/>
      <c r="O108" s="125">
        <f t="shared" si="11"/>
        <v>150</v>
      </c>
      <c r="R108" s="91" t="s">
        <v>238</v>
      </c>
    </row>
    <row r="109" spans="1:18" s="117" customFormat="1" x14ac:dyDescent="0.25">
      <c r="A109" s="124" t="s">
        <v>212</v>
      </c>
      <c r="B109" s="117" t="s">
        <v>236</v>
      </c>
      <c r="C109" s="91" t="s">
        <v>237</v>
      </c>
      <c r="D109" s="125"/>
      <c r="E109" s="125"/>
      <c r="F109" s="126">
        <v>44123</v>
      </c>
      <c r="G109" s="126">
        <v>44123</v>
      </c>
      <c r="J109" s="127">
        <v>44273</v>
      </c>
      <c r="K109" s="127"/>
      <c r="M109" s="125"/>
      <c r="N109" s="125"/>
      <c r="O109" s="125">
        <f t="shared" si="11"/>
        <v>150</v>
      </c>
      <c r="R109" s="91" t="s">
        <v>238</v>
      </c>
    </row>
    <row r="110" spans="1:18" s="117" customFormat="1" x14ac:dyDescent="0.25">
      <c r="A110" s="124" t="s">
        <v>213</v>
      </c>
      <c r="B110" s="117" t="s">
        <v>236</v>
      </c>
      <c r="C110" s="91" t="s">
        <v>237</v>
      </c>
      <c r="D110" s="125"/>
      <c r="E110" s="125"/>
      <c r="F110" s="126">
        <v>44123</v>
      </c>
      <c r="G110" s="126">
        <v>44123</v>
      </c>
      <c r="J110" s="127">
        <v>44273</v>
      </c>
      <c r="K110" s="127"/>
      <c r="M110" s="125"/>
      <c r="N110" s="125"/>
      <c r="O110" s="125">
        <f t="shared" si="11"/>
        <v>150</v>
      </c>
      <c r="R110" s="91" t="s">
        <v>238</v>
      </c>
    </row>
    <row r="111" spans="1:18" s="117" customFormat="1" x14ac:dyDescent="0.25">
      <c r="A111" s="124" t="s">
        <v>214</v>
      </c>
      <c r="B111" s="117" t="s">
        <v>236</v>
      </c>
      <c r="C111" s="91" t="s">
        <v>237</v>
      </c>
      <c r="D111" s="125"/>
      <c r="E111" s="125"/>
      <c r="F111" s="126">
        <v>44123</v>
      </c>
      <c r="G111" s="126">
        <v>44123</v>
      </c>
      <c r="J111" s="127">
        <v>44273</v>
      </c>
      <c r="K111" s="127"/>
      <c r="M111" s="125"/>
      <c r="N111" s="125"/>
      <c r="O111" s="125">
        <f t="shared" si="11"/>
        <v>150</v>
      </c>
      <c r="R111" s="91" t="s">
        <v>238</v>
      </c>
    </row>
    <row r="112" spans="1:18" s="117" customFormat="1" x14ac:dyDescent="0.25">
      <c r="A112" s="124" t="s">
        <v>215</v>
      </c>
      <c r="B112" s="117" t="s">
        <v>236</v>
      </c>
      <c r="C112" s="91" t="s">
        <v>237</v>
      </c>
      <c r="D112" s="125"/>
      <c r="E112" s="125"/>
      <c r="F112" s="126">
        <v>44123</v>
      </c>
      <c r="G112" s="126">
        <v>44123</v>
      </c>
      <c r="J112" s="127">
        <v>44273</v>
      </c>
      <c r="K112" s="127"/>
      <c r="M112" s="125"/>
      <c r="N112" s="125"/>
      <c r="O112" s="125">
        <f t="shared" si="11"/>
        <v>150</v>
      </c>
      <c r="R112" s="91" t="s">
        <v>238</v>
      </c>
    </row>
    <row r="113" spans="1:18" s="117" customFormat="1" x14ac:dyDescent="0.25">
      <c r="A113" s="124" t="s">
        <v>216</v>
      </c>
      <c r="B113" s="117" t="s">
        <v>236</v>
      </c>
      <c r="C113" s="91" t="s">
        <v>237</v>
      </c>
      <c r="D113" s="125"/>
      <c r="E113" s="125"/>
      <c r="F113" s="126">
        <v>44123</v>
      </c>
      <c r="G113" s="126">
        <v>44123</v>
      </c>
      <c r="J113" s="127">
        <v>44273</v>
      </c>
      <c r="K113" s="127"/>
      <c r="M113" s="125"/>
      <c r="N113" s="125"/>
      <c r="O113" s="125">
        <f t="shared" si="11"/>
        <v>150</v>
      </c>
      <c r="R113" s="91" t="s">
        <v>238</v>
      </c>
    </row>
    <row r="114" spans="1:18" s="117" customFormat="1" x14ac:dyDescent="0.25">
      <c r="A114" s="124" t="s">
        <v>217</v>
      </c>
      <c r="B114" s="117" t="s">
        <v>236</v>
      </c>
      <c r="C114" s="91" t="s">
        <v>237</v>
      </c>
      <c r="D114" s="125"/>
      <c r="E114" s="125"/>
      <c r="F114" s="126">
        <v>44140</v>
      </c>
      <c r="G114" s="126">
        <v>44140</v>
      </c>
      <c r="J114" s="127">
        <v>44291</v>
      </c>
      <c r="K114" s="127"/>
      <c r="M114" s="125"/>
      <c r="N114" s="125"/>
      <c r="O114" s="125">
        <f t="shared" si="11"/>
        <v>151</v>
      </c>
      <c r="R114" s="91" t="s">
        <v>238</v>
      </c>
    </row>
    <row r="115" spans="1:18" s="117" customFormat="1" x14ac:dyDescent="0.25">
      <c r="A115" s="124" t="s">
        <v>218</v>
      </c>
      <c r="B115" s="117" t="s">
        <v>236</v>
      </c>
      <c r="C115" s="91" t="s">
        <v>237</v>
      </c>
      <c r="D115" s="125"/>
      <c r="E115" s="125"/>
      <c r="F115" s="126">
        <v>44140</v>
      </c>
      <c r="G115" s="126">
        <v>44140</v>
      </c>
      <c r="J115" s="127">
        <v>44291</v>
      </c>
      <c r="K115" s="127"/>
      <c r="M115" s="125"/>
      <c r="N115" s="125"/>
      <c r="O115" s="125">
        <f t="shared" si="11"/>
        <v>151</v>
      </c>
      <c r="R115" s="91" t="s">
        <v>238</v>
      </c>
    </row>
    <row r="116" spans="1:18" s="117" customFormat="1" x14ac:dyDescent="0.25">
      <c r="A116" s="124" t="s">
        <v>219</v>
      </c>
      <c r="B116" s="117" t="s">
        <v>236</v>
      </c>
      <c r="C116" s="91" t="s">
        <v>237</v>
      </c>
      <c r="D116" s="125"/>
      <c r="E116" s="125"/>
      <c r="F116" s="126">
        <v>44140</v>
      </c>
      <c r="G116" s="126">
        <v>44140</v>
      </c>
      <c r="J116" s="127">
        <v>44291</v>
      </c>
      <c r="K116" s="127"/>
      <c r="M116" s="125"/>
      <c r="N116" s="125"/>
      <c r="O116" s="125">
        <f t="shared" si="11"/>
        <v>151</v>
      </c>
      <c r="R116" s="91" t="s">
        <v>238</v>
      </c>
    </row>
    <row r="117" spans="1:18" s="117" customFormat="1" x14ac:dyDescent="0.25">
      <c r="A117" s="124" t="s">
        <v>220</v>
      </c>
      <c r="B117" s="117" t="s">
        <v>236</v>
      </c>
      <c r="C117" s="91" t="s">
        <v>237</v>
      </c>
      <c r="D117" s="125"/>
      <c r="E117" s="125"/>
      <c r="F117" s="126">
        <v>44140</v>
      </c>
      <c r="G117" s="126">
        <v>44140</v>
      </c>
      <c r="J117" s="127">
        <v>44291</v>
      </c>
      <c r="K117" s="127"/>
      <c r="M117" s="125"/>
      <c r="N117" s="125"/>
      <c r="O117" s="125">
        <f t="shared" si="11"/>
        <v>151</v>
      </c>
      <c r="R117" s="91" t="s">
        <v>238</v>
      </c>
    </row>
    <row r="118" spans="1:18" s="117" customFormat="1" x14ac:dyDescent="0.25">
      <c r="A118" s="124" t="s">
        <v>221</v>
      </c>
      <c r="B118" s="117" t="s">
        <v>236</v>
      </c>
      <c r="C118" s="91" t="s">
        <v>237</v>
      </c>
      <c r="D118" s="125"/>
      <c r="E118" s="125"/>
      <c r="F118" s="126">
        <v>44140</v>
      </c>
      <c r="G118" s="126">
        <v>44140</v>
      </c>
      <c r="J118" s="127">
        <v>44291</v>
      </c>
      <c r="K118" s="127"/>
      <c r="M118" s="125"/>
      <c r="N118" s="125"/>
      <c r="O118" s="125">
        <f t="shared" si="11"/>
        <v>151</v>
      </c>
      <c r="R118" s="91" t="s">
        <v>238</v>
      </c>
    </row>
    <row r="119" spans="1:18" s="117" customFormat="1" x14ac:dyDescent="0.25">
      <c r="A119" s="124" t="s">
        <v>222</v>
      </c>
      <c r="B119" s="117" t="s">
        <v>236</v>
      </c>
      <c r="C119" s="91" t="s">
        <v>237</v>
      </c>
      <c r="D119" s="125"/>
      <c r="E119" s="125"/>
      <c r="F119" s="126">
        <v>44140</v>
      </c>
      <c r="G119" s="126">
        <v>44140</v>
      </c>
      <c r="J119" s="127">
        <v>44291</v>
      </c>
      <c r="K119" s="127"/>
      <c r="M119" s="125"/>
      <c r="N119" s="125"/>
      <c r="O119" s="125">
        <f t="shared" si="11"/>
        <v>151</v>
      </c>
      <c r="R119" s="91" t="s">
        <v>238</v>
      </c>
    </row>
    <row r="120" spans="1:18" s="117" customFormat="1" x14ac:dyDescent="0.25">
      <c r="A120" s="124" t="s">
        <v>223</v>
      </c>
      <c r="B120" s="117" t="s">
        <v>236</v>
      </c>
      <c r="C120" s="91" t="s">
        <v>237</v>
      </c>
      <c r="D120" s="125"/>
      <c r="E120" s="125"/>
      <c r="F120" s="126">
        <v>44142</v>
      </c>
      <c r="G120" s="126">
        <v>44144</v>
      </c>
      <c r="J120" s="127">
        <v>44292</v>
      </c>
      <c r="K120" s="127"/>
      <c r="M120" s="125"/>
      <c r="N120" s="125"/>
      <c r="O120" s="125">
        <f t="shared" si="11"/>
        <v>150</v>
      </c>
      <c r="R120" s="91" t="s">
        <v>238</v>
      </c>
    </row>
    <row r="121" spans="1:18" s="117" customFormat="1" x14ac:dyDescent="0.25">
      <c r="A121" s="124" t="s">
        <v>224</v>
      </c>
      <c r="B121" s="117" t="s">
        <v>236</v>
      </c>
      <c r="C121" s="91" t="s">
        <v>237</v>
      </c>
      <c r="D121" s="125"/>
      <c r="E121" s="125"/>
      <c r="F121" s="126">
        <v>44142</v>
      </c>
      <c r="G121" s="126">
        <v>44144</v>
      </c>
      <c r="J121" s="127">
        <v>44292</v>
      </c>
      <c r="K121" s="127"/>
      <c r="M121" s="125"/>
      <c r="N121" s="125"/>
      <c r="O121" s="125">
        <f t="shared" si="11"/>
        <v>150</v>
      </c>
      <c r="R121" s="91" t="s">
        <v>238</v>
      </c>
    </row>
    <row r="122" spans="1:18" s="117" customFormat="1" x14ac:dyDescent="0.25">
      <c r="A122" s="124" t="s">
        <v>225</v>
      </c>
      <c r="B122" s="117" t="s">
        <v>236</v>
      </c>
      <c r="C122" s="91" t="s">
        <v>237</v>
      </c>
      <c r="D122" s="125"/>
      <c r="E122" s="125"/>
      <c r="F122" s="126">
        <v>44142</v>
      </c>
      <c r="G122" s="126">
        <v>44144</v>
      </c>
      <c r="J122" s="127">
        <v>44292</v>
      </c>
      <c r="K122" s="127"/>
      <c r="M122" s="125"/>
      <c r="N122" s="125"/>
      <c r="O122" s="125">
        <f t="shared" si="11"/>
        <v>150</v>
      </c>
      <c r="R122" s="91" t="s">
        <v>238</v>
      </c>
    </row>
    <row r="123" spans="1:18" s="117" customFormat="1" x14ac:dyDescent="0.25">
      <c r="A123" s="124" t="s">
        <v>226</v>
      </c>
      <c r="B123" s="117" t="s">
        <v>236</v>
      </c>
      <c r="C123" s="91" t="s">
        <v>237</v>
      </c>
      <c r="D123" s="125"/>
      <c r="E123" s="125"/>
      <c r="F123" s="126">
        <v>44142</v>
      </c>
      <c r="G123" s="126">
        <v>44144</v>
      </c>
      <c r="J123" s="127">
        <v>44292</v>
      </c>
      <c r="K123" s="127"/>
      <c r="M123" s="125"/>
      <c r="N123" s="125"/>
      <c r="O123" s="125">
        <f t="shared" si="11"/>
        <v>150</v>
      </c>
      <c r="R123" s="91" t="s">
        <v>238</v>
      </c>
    </row>
    <row r="124" spans="1:18" s="117" customFormat="1" x14ac:dyDescent="0.25">
      <c r="A124" s="124" t="s">
        <v>227</v>
      </c>
      <c r="B124" s="117" t="s">
        <v>236</v>
      </c>
      <c r="C124" s="91" t="s">
        <v>237</v>
      </c>
      <c r="D124" s="125"/>
      <c r="E124" s="125"/>
      <c r="F124" s="126">
        <v>44142</v>
      </c>
      <c r="G124" s="126">
        <v>44144</v>
      </c>
      <c r="J124" s="127">
        <v>44292</v>
      </c>
      <c r="K124" s="127"/>
      <c r="M124" s="125"/>
      <c r="N124" s="125"/>
      <c r="O124" s="125">
        <f t="shared" si="11"/>
        <v>150</v>
      </c>
      <c r="R124" s="91" t="s">
        <v>238</v>
      </c>
    </row>
    <row r="125" spans="1:18" s="117" customFormat="1" x14ac:dyDescent="0.25">
      <c r="A125" s="124" t="s">
        <v>228</v>
      </c>
      <c r="B125" s="117" t="s">
        <v>236</v>
      </c>
      <c r="C125" s="91" t="s">
        <v>237</v>
      </c>
      <c r="D125" s="125"/>
      <c r="E125" s="125"/>
      <c r="F125" s="126">
        <v>44142</v>
      </c>
      <c r="G125" s="126">
        <v>44144</v>
      </c>
      <c r="J125" s="127">
        <v>44292</v>
      </c>
      <c r="K125" s="127"/>
      <c r="M125" s="125"/>
      <c r="N125" s="125"/>
      <c r="O125" s="125">
        <f t="shared" si="11"/>
        <v>150</v>
      </c>
      <c r="R125" s="91" t="s">
        <v>238</v>
      </c>
    </row>
    <row r="126" spans="1:18" s="117" customFormat="1" x14ac:dyDescent="0.25">
      <c r="A126" s="124" t="s">
        <v>229</v>
      </c>
      <c r="B126" s="117" t="s">
        <v>236</v>
      </c>
      <c r="C126" s="91" t="s">
        <v>237</v>
      </c>
      <c r="D126" s="125"/>
      <c r="E126" s="125"/>
      <c r="F126" s="126">
        <v>44142</v>
      </c>
      <c r="G126" s="126">
        <v>44144</v>
      </c>
      <c r="J126" s="127">
        <v>44292</v>
      </c>
      <c r="K126" s="127"/>
      <c r="M126" s="125"/>
      <c r="N126" s="125"/>
      <c r="O126" s="125">
        <f t="shared" si="11"/>
        <v>150</v>
      </c>
      <c r="R126" s="91" t="s">
        <v>238</v>
      </c>
    </row>
    <row r="127" spans="1:18" s="117" customFormat="1" x14ac:dyDescent="0.25">
      <c r="A127" s="124" t="s">
        <v>230</v>
      </c>
      <c r="B127" s="117" t="s">
        <v>236</v>
      </c>
      <c r="C127" s="91" t="s">
        <v>237</v>
      </c>
      <c r="D127" s="125"/>
      <c r="E127" s="125"/>
      <c r="F127" s="126">
        <v>44145</v>
      </c>
      <c r="G127" s="126">
        <v>44146</v>
      </c>
      <c r="J127" s="127">
        <v>44295</v>
      </c>
      <c r="K127" s="127"/>
      <c r="M127" s="125"/>
      <c r="N127" s="125"/>
      <c r="O127" s="125">
        <f t="shared" si="11"/>
        <v>150</v>
      </c>
      <c r="R127" s="91" t="s">
        <v>238</v>
      </c>
    </row>
    <row r="128" spans="1:18" s="117" customFormat="1" x14ac:dyDescent="0.25">
      <c r="A128" s="124" t="s">
        <v>231</v>
      </c>
      <c r="B128" s="117" t="s">
        <v>236</v>
      </c>
      <c r="C128" s="91" t="s">
        <v>237</v>
      </c>
      <c r="D128" s="125"/>
      <c r="E128" s="125"/>
      <c r="F128" s="126">
        <v>44145</v>
      </c>
      <c r="G128" s="126">
        <v>44146</v>
      </c>
      <c r="J128" s="127">
        <v>44295</v>
      </c>
      <c r="K128" s="127"/>
      <c r="M128" s="125"/>
      <c r="N128" s="125"/>
      <c r="O128" s="125">
        <f t="shared" si="11"/>
        <v>150</v>
      </c>
      <c r="R128" s="91" t="s">
        <v>238</v>
      </c>
    </row>
    <row r="129" spans="1:18" s="117" customFormat="1" x14ac:dyDescent="0.25">
      <c r="A129" s="124" t="s">
        <v>232</v>
      </c>
      <c r="B129" s="117" t="s">
        <v>236</v>
      </c>
      <c r="C129" s="91" t="s">
        <v>237</v>
      </c>
      <c r="D129" s="125"/>
      <c r="E129" s="125"/>
      <c r="F129" s="126">
        <v>44145</v>
      </c>
      <c r="G129" s="126">
        <v>44146</v>
      </c>
      <c r="J129" s="127">
        <v>44295</v>
      </c>
      <c r="K129" s="127"/>
      <c r="M129" s="125"/>
      <c r="N129" s="125"/>
      <c r="O129" s="125">
        <f t="shared" si="11"/>
        <v>150</v>
      </c>
      <c r="R129" s="91" t="s">
        <v>238</v>
      </c>
    </row>
    <row r="130" spans="1:18" s="117" customFormat="1" x14ac:dyDescent="0.25">
      <c r="A130" s="124" t="s">
        <v>233</v>
      </c>
      <c r="B130" s="117" t="s">
        <v>236</v>
      </c>
      <c r="C130" s="91" t="s">
        <v>237</v>
      </c>
      <c r="D130" s="125"/>
      <c r="E130" s="125"/>
      <c r="F130" s="126">
        <v>44145</v>
      </c>
      <c r="G130" s="126">
        <v>44146</v>
      </c>
      <c r="J130" s="127">
        <v>44295</v>
      </c>
      <c r="K130" s="127"/>
      <c r="M130" s="125"/>
      <c r="N130" s="125"/>
      <c r="O130" s="125">
        <f t="shared" si="11"/>
        <v>150</v>
      </c>
      <c r="R130" s="91" t="s">
        <v>238</v>
      </c>
    </row>
    <row r="131" spans="1:18" s="117" customFormat="1" x14ac:dyDescent="0.25">
      <c r="A131" s="124" t="s">
        <v>234</v>
      </c>
      <c r="B131" s="117" t="s">
        <v>236</v>
      </c>
      <c r="C131" s="91" t="s">
        <v>237</v>
      </c>
      <c r="D131" s="125"/>
      <c r="E131" s="125"/>
      <c r="F131" s="126">
        <v>44145</v>
      </c>
      <c r="G131" s="126">
        <v>44146</v>
      </c>
      <c r="J131" s="127">
        <v>44295</v>
      </c>
      <c r="K131" s="127"/>
      <c r="M131" s="125"/>
      <c r="N131" s="125"/>
      <c r="O131" s="125">
        <f t="shared" si="11"/>
        <v>150</v>
      </c>
      <c r="R131" s="91" t="s">
        <v>238</v>
      </c>
    </row>
    <row r="132" spans="1:18" s="129" customFormat="1" ht="15.75" thickBot="1" x14ac:dyDescent="0.3">
      <c r="A132" s="128" t="s">
        <v>235</v>
      </c>
      <c r="B132" s="129" t="s">
        <v>236</v>
      </c>
      <c r="C132" s="130" t="s">
        <v>237</v>
      </c>
      <c r="D132" s="131"/>
      <c r="E132" s="131"/>
      <c r="F132" s="132">
        <v>44145</v>
      </c>
      <c r="G132" s="132">
        <v>44146</v>
      </c>
      <c r="J132" s="133">
        <v>44295</v>
      </c>
      <c r="K132" s="133"/>
      <c r="M132" s="131"/>
      <c r="N132" s="131"/>
      <c r="O132" s="131">
        <f t="shared" si="11"/>
        <v>150</v>
      </c>
      <c r="R132" s="130" t="s">
        <v>238</v>
      </c>
    </row>
    <row r="133" spans="1:18" s="120" customFormat="1" x14ac:dyDescent="0.25">
      <c r="A133" s="137" t="s">
        <v>83</v>
      </c>
      <c r="B133" s="120" t="s">
        <v>288</v>
      </c>
      <c r="D133" s="138"/>
      <c r="E133" s="138"/>
      <c r="F133" s="138"/>
      <c r="G133" s="138"/>
      <c r="M133" s="138"/>
      <c r="N133" s="138"/>
      <c r="O133" s="138">
        <f>AVERAGE(O116:O132)</f>
        <v>150.23529411764707</v>
      </c>
    </row>
    <row r="134" spans="1:18" s="130" customFormat="1" ht="15.75" thickBot="1" x14ac:dyDescent="0.3">
      <c r="A134" s="139" t="s">
        <v>111</v>
      </c>
      <c r="D134" s="140"/>
      <c r="E134" s="140"/>
      <c r="F134" s="140"/>
      <c r="G134" s="140"/>
      <c r="M134" s="140"/>
      <c r="N134" s="140"/>
      <c r="O134" s="140">
        <f t="shared" ref="O134" si="12">MEDIAN(O116:O132)</f>
        <v>150</v>
      </c>
    </row>
    <row r="135" spans="1:18" x14ac:dyDescent="0.25">
      <c r="A135" t="s">
        <v>255</v>
      </c>
      <c r="B135" t="s">
        <v>261</v>
      </c>
      <c r="C135" s="91" t="s">
        <v>237</v>
      </c>
      <c r="F135" s="76">
        <v>44194</v>
      </c>
      <c r="G135" s="76">
        <v>44194</v>
      </c>
      <c r="J135" s="77">
        <v>44344</v>
      </c>
      <c r="K135" s="77"/>
      <c r="O135" s="10">
        <f t="shared" ref="O135:O165" si="13">DATEDIF(F135, J135, "d")</f>
        <v>150</v>
      </c>
      <c r="R135" s="91" t="s">
        <v>238</v>
      </c>
    </row>
    <row r="136" spans="1:18" x14ac:dyDescent="0.25">
      <c r="A136" t="s">
        <v>256</v>
      </c>
      <c r="B136" t="s">
        <v>261</v>
      </c>
      <c r="C136" s="91" t="s">
        <v>237</v>
      </c>
      <c r="F136" s="76">
        <v>44194</v>
      </c>
      <c r="G136" s="76">
        <v>44194</v>
      </c>
      <c r="J136" s="77">
        <v>44344</v>
      </c>
      <c r="K136" s="77"/>
      <c r="O136" s="10">
        <f t="shared" si="13"/>
        <v>150</v>
      </c>
      <c r="R136" s="91" t="s">
        <v>238</v>
      </c>
    </row>
    <row r="137" spans="1:18" x14ac:dyDescent="0.25">
      <c r="A137" t="s">
        <v>257</v>
      </c>
      <c r="B137" t="s">
        <v>261</v>
      </c>
      <c r="C137" s="91" t="s">
        <v>237</v>
      </c>
      <c r="F137" s="76">
        <v>44194</v>
      </c>
      <c r="G137" s="76">
        <v>44194</v>
      </c>
      <c r="J137" s="77">
        <v>44344</v>
      </c>
      <c r="K137" s="77"/>
      <c r="O137" s="10">
        <f t="shared" si="13"/>
        <v>150</v>
      </c>
      <c r="R137" s="91" t="s">
        <v>238</v>
      </c>
    </row>
    <row r="138" spans="1:18" x14ac:dyDescent="0.25">
      <c r="A138" t="s">
        <v>258</v>
      </c>
      <c r="B138" t="s">
        <v>261</v>
      </c>
      <c r="C138" s="91" t="s">
        <v>237</v>
      </c>
      <c r="F138" s="76">
        <v>44194</v>
      </c>
      <c r="G138" s="76">
        <v>44194</v>
      </c>
      <c r="J138" s="77">
        <v>44344</v>
      </c>
      <c r="K138" s="77"/>
      <c r="O138" s="10">
        <f t="shared" si="13"/>
        <v>150</v>
      </c>
      <c r="R138" s="91" t="s">
        <v>238</v>
      </c>
    </row>
    <row r="139" spans="1:18" x14ac:dyDescent="0.25">
      <c r="A139" t="s">
        <v>259</v>
      </c>
      <c r="B139" t="s">
        <v>261</v>
      </c>
      <c r="C139" s="91" t="s">
        <v>237</v>
      </c>
      <c r="F139" s="76">
        <v>44194</v>
      </c>
      <c r="G139" s="76">
        <v>44194</v>
      </c>
      <c r="J139" s="77">
        <v>44344</v>
      </c>
      <c r="K139" s="77"/>
      <c r="O139" s="10">
        <f t="shared" si="13"/>
        <v>150</v>
      </c>
      <c r="R139" s="91" t="s">
        <v>238</v>
      </c>
    </row>
    <row r="140" spans="1:18" x14ac:dyDescent="0.25">
      <c r="A140" s="117" t="s">
        <v>260</v>
      </c>
      <c r="B140" t="s">
        <v>261</v>
      </c>
      <c r="C140" s="91" t="s">
        <v>237</v>
      </c>
      <c r="F140" s="76">
        <v>44194</v>
      </c>
      <c r="G140" s="76">
        <v>44194</v>
      </c>
      <c r="J140" s="77">
        <v>44344</v>
      </c>
      <c r="K140" s="77"/>
      <c r="O140" s="10">
        <f t="shared" si="13"/>
        <v>150</v>
      </c>
      <c r="R140" s="91" t="s">
        <v>238</v>
      </c>
    </row>
    <row r="141" spans="1:18" x14ac:dyDescent="0.25">
      <c r="A141" s="91" t="s">
        <v>262</v>
      </c>
      <c r="B141" t="s">
        <v>261</v>
      </c>
      <c r="C141" s="91" t="s">
        <v>237</v>
      </c>
      <c r="F141" s="76">
        <v>44169</v>
      </c>
      <c r="G141" s="76">
        <v>44169</v>
      </c>
      <c r="J141" s="77">
        <v>44326</v>
      </c>
      <c r="K141" s="77"/>
      <c r="O141" s="10">
        <f t="shared" si="13"/>
        <v>157</v>
      </c>
      <c r="R141" s="91" t="s">
        <v>238</v>
      </c>
    </row>
    <row r="142" spans="1:18" x14ac:dyDescent="0.25">
      <c r="A142" t="s">
        <v>263</v>
      </c>
      <c r="B142" t="s">
        <v>261</v>
      </c>
      <c r="C142" s="91" t="s">
        <v>237</v>
      </c>
      <c r="F142" s="76">
        <v>44169</v>
      </c>
      <c r="G142" s="76">
        <v>44169</v>
      </c>
      <c r="J142" s="77">
        <v>44326</v>
      </c>
      <c r="K142" s="77"/>
      <c r="O142" s="10">
        <f t="shared" si="13"/>
        <v>157</v>
      </c>
      <c r="R142" s="91" t="s">
        <v>238</v>
      </c>
    </row>
    <row r="143" spans="1:18" x14ac:dyDescent="0.25">
      <c r="A143" t="s">
        <v>264</v>
      </c>
      <c r="B143" t="s">
        <v>261</v>
      </c>
      <c r="C143" s="91" t="s">
        <v>237</v>
      </c>
      <c r="F143" s="76">
        <v>44169</v>
      </c>
      <c r="G143" s="76">
        <v>44169</v>
      </c>
      <c r="J143" s="77">
        <v>44326</v>
      </c>
      <c r="K143" s="77"/>
      <c r="O143" s="10">
        <f t="shared" si="13"/>
        <v>157</v>
      </c>
      <c r="R143" s="91" t="s">
        <v>238</v>
      </c>
    </row>
    <row r="144" spans="1:18" x14ac:dyDescent="0.25">
      <c r="A144" s="134" t="s">
        <v>265</v>
      </c>
      <c r="B144" t="s">
        <v>261</v>
      </c>
      <c r="C144" s="91" t="s">
        <v>237</v>
      </c>
      <c r="F144" s="76">
        <v>44174</v>
      </c>
      <c r="G144" s="76">
        <v>44175</v>
      </c>
      <c r="J144" s="77">
        <v>44326</v>
      </c>
      <c r="K144" s="77"/>
      <c r="O144" s="10">
        <f t="shared" si="13"/>
        <v>152</v>
      </c>
      <c r="R144" s="91" t="s">
        <v>238</v>
      </c>
    </row>
    <row r="145" spans="1:18" x14ac:dyDescent="0.25">
      <c r="A145" s="134" t="s">
        <v>266</v>
      </c>
      <c r="B145" t="s">
        <v>261</v>
      </c>
      <c r="C145" s="91" t="s">
        <v>237</v>
      </c>
      <c r="F145" s="76">
        <v>44174</v>
      </c>
      <c r="G145" s="76">
        <v>44175</v>
      </c>
      <c r="J145" s="77">
        <v>44326</v>
      </c>
      <c r="K145" s="77"/>
      <c r="O145" s="10">
        <f t="shared" si="13"/>
        <v>152</v>
      </c>
      <c r="R145" s="91" t="s">
        <v>238</v>
      </c>
    </row>
    <row r="146" spans="1:18" x14ac:dyDescent="0.25">
      <c r="A146" s="134" t="s">
        <v>267</v>
      </c>
      <c r="B146" t="s">
        <v>261</v>
      </c>
      <c r="C146" s="91" t="s">
        <v>237</v>
      </c>
      <c r="F146" s="76">
        <v>44174</v>
      </c>
      <c r="G146" s="76">
        <v>44175</v>
      </c>
      <c r="J146" s="77">
        <v>44326</v>
      </c>
      <c r="K146" s="77"/>
      <c r="O146" s="10">
        <f t="shared" si="13"/>
        <v>152</v>
      </c>
      <c r="R146" s="91" t="s">
        <v>238</v>
      </c>
    </row>
    <row r="147" spans="1:18" x14ac:dyDescent="0.25">
      <c r="A147" s="134" t="s">
        <v>268</v>
      </c>
      <c r="B147" s="135" t="s">
        <v>261</v>
      </c>
      <c r="C147" s="136" t="s">
        <v>237</v>
      </c>
      <c r="F147" s="76">
        <v>44174</v>
      </c>
      <c r="G147" s="76">
        <v>44175</v>
      </c>
      <c r="J147" s="77">
        <v>44326</v>
      </c>
      <c r="K147" s="77"/>
      <c r="O147" s="10">
        <f t="shared" si="13"/>
        <v>152</v>
      </c>
      <c r="R147" s="91" t="s">
        <v>238</v>
      </c>
    </row>
    <row r="148" spans="1:18" x14ac:dyDescent="0.25">
      <c r="A148" s="134" t="s">
        <v>269</v>
      </c>
      <c r="B148" s="135" t="s">
        <v>261</v>
      </c>
      <c r="C148" s="136" t="s">
        <v>237</v>
      </c>
      <c r="F148" s="76">
        <v>44148</v>
      </c>
      <c r="G148" s="76">
        <v>44148</v>
      </c>
      <c r="J148" s="77">
        <v>44298</v>
      </c>
      <c r="K148" s="77"/>
      <c r="O148" s="10">
        <f t="shared" si="13"/>
        <v>150</v>
      </c>
      <c r="R148" s="91" t="s">
        <v>238</v>
      </c>
    </row>
    <row r="149" spans="1:18" x14ac:dyDescent="0.25">
      <c r="A149" t="s">
        <v>270</v>
      </c>
      <c r="B149" s="135" t="s">
        <v>261</v>
      </c>
      <c r="C149" s="136" t="s">
        <v>237</v>
      </c>
      <c r="F149" s="76">
        <v>44141</v>
      </c>
      <c r="G149" s="76">
        <v>44141</v>
      </c>
      <c r="H149" s="76">
        <v>44230</v>
      </c>
      <c r="J149" s="77">
        <v>44258</v>
      </c>
      <c r="K149" s="77"/>
      <c r="M149" s="10">
        <f>DATEDIF(F149, H149, "d")</f>
        <v>89</v>
      </c>
      <c r="O149" s="10">
        <f t="shared" si="13"/>
        <v>117</v>
      </c>
      <c r="R149" s="91" t="s">
        <v>281</v>
      </c>
    </row>
    <row r="150" spans="1:18" x14ac:dyDescent="0.25">
      <c r="A150" t="s">
        <v>271</v>
      </c>
      <c r="B150" s="135" t="s">
        <v>261</v>
      </c>
      <c r="C150" s="136" t="s">
        <v>237</v>
      </c>
      <c r="F150" s="76">
        <v>44141</v>
      </c>
      <c r="G150" s="76">
        <v>44141</v>
      </c>
      <c r="J150" s="77">
        <v>44291</v>
      </c>
      <c r="K150" s="77"/>
      <c r="O150" s="10">
        <f t="shared" si="13"/>
        <v>150</v>
      </c>
      <c r="R150" s="91" t="s">
        <v>238</v>
      </c>
    </row>
    <row r="151" spans="1:18" x14ac:dyDescent="0.25">
      <c r="A151" t="s">
        <v>272</v>
      </c>
      <c r="B151" s="135" t="s">
        <v>261</v>
      </c>
      <c r="C151" s="136" t="s">
        <v>237</v>
      </c>
      <c r="F151" s="76">
        <v>44141</v>
      </c>
      <c r="G151" s="76">
        <v>44141</v>
      </c>
      <c r="J151" s="77">
        <v>44291</v>
      </c>
      <c r="K151" s="77"/>
      <c r="O151" s="10">
        <f t="shared" si="13"/>
        <v>150</v>
      </c>
      <c r="R151" s="91" t="s">
        <v>238</v>
      </c>
    </row>
    <row r="152" spans="1:18" x14ac:dyDescent="0.25">
      <c r="A152" t="s">
        <v>273</v>
      </c>
      <c r="B152" s="135" t="s">
        <v>261</v>
      </c>
      <c r="C152" s="136" t="s">
        <v>237</v>
      </c>
      <c r="F152" s="76">
        <v>44141</v>
      </c>
      <c r="G152" s="76">
        <v>44141</v>
      </c>
      <c r="J152" s="77">
        <v>44291</v>
      </c>
      <c r="K152" s="77"/>
      <c r="O152" s="10">
        <f t="shared" si="13"/>
        <v>150</v>
      </c>
      <c r="R152" s="91" t="s">
        <v>238</v>
      </c>
    </row>
    <row r="153" spans="1:18" x14ac:dyDescent="0.25">
      <c r="A153" t="s">
        <v>274</v>
      </c>
      <c r="B153" s="135" t="s">
        <v>261</v>
      </c>
      <c r="C153" s="136" t="s">
        <v>237</v>
      </c>
      <c r="F153" s="76">
        <v>44141</v>
      </c>
      <c r="G153" s="76">
        <v>44141</v>
      </c>
      <c r="J153" s="77">
        <v>44291</v>
      </c>
      <c r="K153" s="77"/>
      <c r="O153" s="10">
        <f t="shared" si="13"/>
        <v>150</v>
      </c>
      <c r="R153" s="91" t="s">
        <v>238</v>
      </c>
    </row>
    <row r="154" spans="1:18" x14ac:dyDescent="0.25">
      <c r="A154" t="s">
        <v>275</v>
      </c>
      <c r="B154" s="135" t="s">
        <v>261</v>
      </c>
      <c r="C154" s="136" t="s">
        <v>237</v>
      </c>
      <c r="F154" s="76">
        <v>44141</v>
      </c>
      <c r="G154" s="76">
        <v>44144</v>
      </c>
      <c r="J154" s="77">
        <v>44291</v>
      </c>
      <c r="K154" s="77"/>
      <c r="O154" s="10">
        <f t="shared" si="13"/>
        <v>150</v>
      </c>
      <c r="R154" s="91" t="s">
        <v>238</v>
      </c>
    </row>
    <row r="155" spans="1:18" x14ac:dyDescent="0.25">
      <c r="A155" t="s">
        <v>276</v>
      </c>
      <c r="B155" s="135" t="s">
        <v>261</v>
      </c>
      <c r="C155" s="136" t="s">
        <v>237</v>
      </c>
      <c r="F155" s="76">
        <v>44141</v>
      </c>
      <c r="G155" s="76">
        <v>44144</v>
      </c>
      <c r="J155" s="77">
        <v>44291</v>
      </c>
      <c r="K155" s="77"/>
      <c r="O155" s="10">
        <f t="shared" si="13"/>
        <v>150</v>
      </c>
      <c r="R155" s="91" t="s">
        <v>238</v>
      </c>
    </row>
    <row r="156" spans="1:18" x14ac:dyDescent="0.25">
      <c r="A156" t="s">
        <v>277</v>
      </c>
      <c r="B156" s="135" t="s">
        <v>261</v>
      </c>
      <c r="C156" s="136" t="s">
        <v>237</v>
      </c>
      <c r="F156" s="76">
        <v>44141</v>
      </c>
      <c r="G156" s="76">
        <v>44144</v>
      </c>
      <c r="J156" s="77">
        <v>44291</v>
      </c>
      <c r="K156" s="77"/>
      <c r="O156" s="10">
        <f t="shared" si="13"/>
        <v>150</v>
      </c>
      <c r="R156" s="91" t="s">
        <v>238</v>
      </c>
    </row>
    <row r="157" spans="1:18" x14ac:dyDescent="0.25">
      <c r="A157" t="s">
        <v>278</v>
      </c>
      <c r="B157" s="135" t="s">
        <v>261</v>
      </c>
      <c r="C157" s="136" t="s">
        <v>237</v>
      </c>
      <c r="F157" s="76">
        <v>44141</v>
      </c>
      <c r="G157" s="76">
        <v>44144</v>
      </c>
      <c r="J157" s="77">
        <v>44291</v>
      </c>
      <c r="K157" s="77"/>
      <c r="O157" s="10">
        <f t="shared" si="13"/>
        <v>150</v>
      </c>
      <c r="R157" s="91" t="s">
        <v>238</v>
      </c>
    </row>
    <row r="158" spans="1:18" x14ac:dyDescent="0.25">
      <c r="A158" t="s">
        <v>279</v>
      </c>
      <c r="B158" s="135" t="s">
        <v>261</v>
      </c>
      <c r="C158" s="136" t="s">
        <v>237</v>
      </c>
      <c r="F158" s="76">
        <v>44141</v>
      </c>
      <c r="G158" s="76">
        <v>44144</v>
      </c>
      <c r="J158" s="77">
        <v>44291</v>
      </c>
      <c r="K158" s="77"/>
      <c r="O158" s="10">
        <f t="shared" si="13"/>
        <v>150</v>
      </c>
      <c r="R158" s="91" t="s">
        <v>238</v>
      </c>
    </row>
    <row r="159" spans="1:18" x14ac:dyDescent="0.25">
      <c r="A159" t="s">
        <v>280</v>
      </c>
      <c r="B159" s="135" t="s">
        <v>261</v>
      </c>
      <c r="C159" s="136" t="s">
        <v>237</v>
      </c>
      <c r="F159" s="76">
        <v>44141</v>
      </c>
      <c r="G159" s="76">
        <v>44144</v>
      </c>
      <c r="J159" s="77">
        <v>44291</v>
      </c>
      <c r="K159" s="77"/>
      <c r="O159" s="10">
        <f t="shared" si="13"/>
        <v>150</v>
      </c>
      <c r="R159" s="91" t="s">
        <v>238</v>
      </c>
    </row>
    <row r="160" spans="1:18" x14ac:dyDescent="0.25">
      <c r="A160" t="s">
        <v>282</v>
      </c>
      <c r="B160" s="135" t="s">
        <v>261</v>
      </c>
      <c r="C160" s="136" t="s">
        <v>237</v>
      </c>
      <c r="F160" s="76">
        <v>44124</v>
      </c>
      <c r="G160" s="76">
        <v>44124</v>
      </c>
      <c r="J160" s="77">
        <v>44274</v>
      </c>
      <c r="K160" s="77"/>
      <c r="O160" s="10">
        <f t="shared" si="13"/>
        <v>150</v>
      </c>
      <c r="R160" s="91" t="s">
        <v>238</v>
      </c>
    </row>
    <row r="161" spans="1:18" x14ac:dyDescent="0.25">
      <c r="A161" t="s">
        <v>283</v>
      </c>
      <c r="B161" s="135" t="s">
        <v>261</v>
      </c>
      <c r="C161" s="136" t="s">
        <v>237</v>
      </c>
      <c r="F161" s="76">
        <v>44124</v>
      </c>
      <c r="G161" s="76">
        <v>44124</v>
      </c>
      <c r="J161" s="77">
        <v>44274</v>
      </c>
      <c r="K161" s="77"/>
      <c r="O161" s="10">
        <f t="shared" si="13"/>
        <v>150</v>
      </c>
      <c r="R161" s="91" t="s">
        <v>238</v>
      </c>
    </row>
    <row r="162" spans="1:18" x14ac:dyDescent="0.25">
      <c r="A162" t="s">
        <v>284</v>
      </c>
      <c r="B162" s="135" t="s">
        <v>261</v>
      </c>
      <c r="C162" s="136" t="s">
        <v>237</v>
      </c>
      <c r="F162" s="76">
        <v>44124</v>
      </c>
      <c r="G162" s="76">
        <v>44124</v>
      </c>
      <c r="J162" s="77">
        <v>44274</v>
      </c>
      <c r="K162" s="77"/>
      <c r="O162" s="10">
        <f t="shared" si="13"/>
        <v>150</v>
      </c>
      <c r="R162" s="91" t="s">
        <v>238</v>
      </c>
    </row>
    <row r="163" spans="1:18" x14ac:dyDescent="0.25">
      <c r="A163" t="s">
        <v>285</v>
      </c>
      <c r="B163" s="135" t="s">
        <v>261</v>
      </c>
      <c r="C163" s="136" t="s">
        <v>237</v>
      </c>
      <c r="F163" s="76">
        <v>44124</v>
      </c>
      <c r="G163" s="76">
        <v>44124</v>
      </c>
      <c r="J163" s="77">
        <v>44274</v>
      </c>
      <c r="K163" s="77"/>
      <c r="O163" s="10">
        <f t="shared" si="13"/>
        <v>150</v>
      </c>
      <c r="R163" s="91" t="s">
        <v>238</v>
      </c>
    </row>
    <row r="164" spans="1:18" x14ac:dyDescent="0.25">
      <c r="A164" t="s">
        <v>286</v>
      </c>
      <c r="B164" s="135" t="s">
        <v>261</v>
      </c>
      <c r="C164" s="136" t="s">
        <v>237</v>
      </c>
      <c r="F164" s="76">
        <v>44124</v>
      </c>
      <c r="G164" s="76">
        <v>44124</v>
      </c>
      <c r="J164" s="77">
        <v>44274</v>
      </c>
      <c r="K164" s="77"/>
      <c r="O164" s="10">
        <f t="shared" si="13"/>
        <v>150</v>
      </c>
      <c r="R164" s="91" t="s">
        <v>238</v>
      </c>
    </row>
    <row r="165" spans="1:18" ht="15.75" thickBot="1" x14ac:dyDescent="0.3">
      <c r="A165" t="s">
        <v>287</v>
      </c>
      <c r="B165" s="135" t="s">
        <v>261</v>
      </c>
      <c r="C165" s="136" t="s">
        <v>237</v>
      </c>
      <c r="F165" s="76">
        <v>44124</v>
      </c>
      <c r="G165" s="76">
        <v>44124</v>
      </c>
      <c r="J165" s="77">
        <v>44274</v>
      </c>
      <c r="K165" s="77"/>
      <c r="O165" s="10">
        <f t="shared" si="13"/>
        <v>150</v>
      </c>
      <c r="R165" s="91" t="s">
        <v>238</v>
      </c>
    </row>
    <row r="166" spans="1:18" s="120" customFormat="1" x14ac:dyDescent="0.25">
      <c r="A166" s="137" t="s">
        <v>83</v>
      </c>
      <c r="B166" s="120" t="s">
        <v>288</v>
      </c>
      <c r="D166" s="138"/>
      <c r="E166" s="138"/>
      <c r="F166" s="138"/>
      <c r="G166" s="138"/>
      <c r="M166" s="138">
        <f>AVERAGE(M149:M165)</f>
        <v>89</v>
      </c>
      <c r="N166" s="138"/>
      <c r="O166" s="138">
        <f>AVERAGE(O149:O165)</f>
        <v>148.05882352941177</v>
      </c>
    </row>
    <row r="167" spans="1:18" s="130" customFormat="1" ht="15.75" thickBot="1" x14ac:dyDescent="0.3">
      <c r="A167" s="139" t="s">
        <v>111</v>
      </c>
      <c r="D167" s="140"/>
      <c r="E167" s="140"/>
      <c r="F167" s="140"/>
      <c r="G167" s="140"/>
      <c r="M167" s="140"/>
      <c r="N167" s="140"/>
      <c r="O167" s="140">
        <f t="shared" ref="O167" si="14">MEDIAN(O149:O165)</f>
        <v>150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
  <sheetViews>
    <sheetView workbookViewId="0">
      <selection activeCell="B22" sqref="B22"/>
    </sheetView>
  </sheetViews>
  <sheetFormatPr defaultRowHeight="15" x14ac:dyDescent="0.25"/>
  <cols>
    <col min="1" max="1" width="23.7109375" bestFit="1" customWidth="1"/>
    <col min="2" max="2" width="226.85546875" bestFit="1" customWidth="1"/>
  </cols>
  <sheetData>
    <row r="1" spans="1:2" ht="23.25" x14ac:dyDescent="0.35">
      <c r="A1" s="73" t="s">
        <v>0</v>
      </c>
      <c r="B1" s="74" t="s">
        <v>141</v>
      </c>
    </row>
    <row r="2" spans="1:2" x14ac:dyDescent="0.25">
      <c r="A2" s="67" t="s">
        <v>122</v>
      </c>
      <c r="B2" s="72" t="s">
        <v>142</v>
      </c>
    </row>
    <row r="3" spans="1:2" x14ac:dyDescent="0.25">
      <c r="A3" s="67" t="s">
        <v>123</v>
      </c>
      <c r="B3" s="72" t="s">
        <v>143</v>
      </c>
    </row>
    <row r="4" spans="1:2" x14ac:dyDescent="0.25">
      <c r="A4" s="68" t="s">
        <v>124</v>
      </c>
      <c r="B4" s="72" t="s">
        <v>65</v>
      </c>
    </row>
    <row r="5" spans="1:2" x14ac:dyDescent="0.25">
      <c r="A5" s="69" t="s">
        <v>125</v>
      </c>
      <c r="B5" s="72" t="s">
        <v>80</v>
      </c>
    </row>
    <row r="6" spans="1:2" x14ac:dyDescent="0.25">
      <c r="A6" s="69" t="s">
        <v>126</v>
      </c>
      <c r="B6" s="72" t="s">
        <v>78</v>
      </c>
    </row>
    <row r="7" spans="1:2" x14ac:dyDescent="0.25">
      <c r="A7" s="68" t="s">
        <v>127</v>
      </c>
      <c r="B7" s="72" t="s">
        <v>71</v>
      </c>
    </row>
    <row r="8" spans="1:2" x14ac:dyDescent="0.25">
      <c r="A8" s="68" t="s">
        <v>128</v>
      </c>
      <c r="B8" s="72" t="s">
        <v>70</v>
      </c>
    </row>
    <row r="9" spans="1:2" x14ac:dyDescent="0.25">
      <c r="A9" s="69" t="s">
        <v>129</v>
      </c>
      <c r="B9" s="72" t="s">
        <v>74</v>
      </c>
    </row>
    <row r="10" spans="1:2" x14ac:dyDescent="0.25">
      <c r="A10" s="69" t="s">
        <v>130</v>
      </c>
      <c r="B10" s="72" t="s">
        <v>73</v>
      </c>
    </row>
    <row r="11" spans="1:2" x14ac:dyDescent="0.25">
      <c r="A11" s="69" t="s">
        <v>131</v>
      </c>
      <c r="B11" s="72" t="s">
        <v>75</v>
      </c>
    </row>
    <row r="12" spans="1:2" x14ac:dyDescent="0.25">
      <c r="A12" s="69" t="s">
        <v>132</v>
      </c>
      <c r="B12" s="72" t="s">
        <v>144</v>
      </c>
    </row>
    <row r="13" spans="1:2" x14ac:dyDescent="0.25">
      <c r="A13" s="68" t="s">
        <v>133</v>
      </c>
      <c r="B13" s="72" t="s">
        <v>145</v>
      </c>
    </row>
    <row r="14" spans="1:2" x14ac:dyDescent="0.25">
      <c r="A14" s="69" t="s">
        <v>134</v>
      </c>
      <c r="B14" s="72" t="s">
        <v>146</v>
      </c>
    </row>
    <row r="15" spans="1:2" x14ac:dyDescent="0.25">
      <c r="A15" s="70"/>
      <c r="B15" s="72"/>
    </row>
    <row r="16" spans="1:2" x14ac:dyDescent="0.25">
      <c r="A16" s="71" t="s">
        <v>135</v>
      </c>
      <c r="B16" s="72" t="s">
        <v>68</v>
      </c>
    </row>
    <row r="17" spans="1:2" x14ac:dyDescent="0.25">
      <c r="A17" s="71" t="s">
        <v>136</v>
      </c>
      <c r="B17" s="72" t="s">
        <v>67</v>
      </c>
    </row>
    <row r="18" spans="1:2" x14ac:dyDescent="0.25">
      <c r="A18" s="71" t="s">
        <v>137</v>
      </c>
      <c r="B18" s="72" t="s">
        <v>147</v>
      </c>
    </row>
    <row r="19" spans="1:2" x14ac:dyDescent="0.25">
      <c r="A19" s="71" t="s">
        <v>138</v>
      </c>
      <c r="B19" s="72" t="s">
        <v>77</v>
      </c>
    </row>
    <row r="20" spans="1:2" x14ac:dyDescent="0.25">
      <c r="A20" s="71" t="s">
        <v>139</v>
      </c>
      <c r="B20" s="72" t="s">
        <v>79</v>
      </c>
    </row>
    <row r="21" spans="1:2" x14ac:dyDescent="0.25">
      <c r="A21" s="71" t="s">
        <v>140</v>
      </c>
      <c r="B21" s="72" t="s">
        <v>144</v>
      </c>
    </row>
  </sheetData>
  <pageMargins left="0.7" right="0.7" top="0.75" bottom="0.75" header="0.3" footer="0.3"/>
  <pageSetup scale="4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Mouse Information</vt:lpstr>
      <vt:lpstr>Pathologist 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2022-07-19T21:04:54Z</dcterms:modified>
</cp:coreProperties>
</file>