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lines" sheetId="1" r:id="rId4"/>
    <sheet state="visible" name="1154" sheetId="2" r:id="rId5"/>
    <sheet state="visible" name="1155" sheetId="3" r:id="rId6"/>
    <sheet state="visible" name="1156" sheetId="4" r:id="rId7"/>
    <sheet state="visible" name="1157" sheetId="5" r:id="rId8"/>
    <sheet state="visible" name="1158" sheetId="6" r:id="rId9"/>
  </sheets>
  <definedNames>
    <definedName hidden="1" localSheetId="0" name="_xlnm._FilterDatabase">'all lines'!$A$4:$AO$162</definedName>
    <definedName hidden="1" localSheetId="1" name="_xlnm._FilterDatabase">'1154'!$A$4:$AE$26</definedName>
    <definedName hidden="1" localSheetId="2" name="_xlnm._FilterDatabase">'1155'!$A$4:$AF$31</definedName>
    <definedName hidden="1" localSheetId="3" name="_xlnm._FilterDatabase">'1156'!$A$4:$AD$40</definedName>
    <definedName hidden="1" localSheetId="4" name="_xlnm._FilterDatabase">'1157'!$A$4:$AD$52</definedName>
    <definedName hidden="1" localSheetId="5" name="_xlnm._FilterDatabase">'1158'!$A$4:$AD$30</definedName>
  </definedNames>
  <calcPr/>
</workbook>
</file>

<file path=xl/sharedStrings.xml><?xml version="1.0" encoding="utf-8"?>
<sst xmlns="http://schemas.openxmlformats.org/spreadsheetml/2006/main" count="871" uniqueCount="175">
  <si>
    <t>processed</t>
  </si>
  <si>
    <t>remain</t>
  </si>
  <si>
    <t>total</t>
  </si>
  <si>
    <t>Parental Line</t>
  </si>
  <si>
    <t>line ID</t>
  </si>
  <si>
    <t>repeat</t>
  </si>
  <si>
    <t>Line (Plasmid)</t>
  </si>
  <si>
    <t>Plate #</t>
  </si>
  <si>
    <t>well ID</t>
  </si>
  <si>
    <t>approx. init. order</t>
  </si>
  <si>
    <t>alternate name</t>
  </si>
  <si>
    <t>gDNA isolation</t>
  </si>
  <si>
    <t>conc</t>
  </si>
  <si>
    <t>1o12</t>
  </si>
  <si>
    <t>1o12 rp1</t>
  </si>
  <si>
    <t>3o6</t>
  </si>
  <si>
    <t>1o6 frozen</t>
  </si>
  <si>
    <t>1o6 for DNA</t>
  </si>
  <si>
    <t>tossed</t>
  </si>
  <si>
    <t>n</t>
  </si>
  <si>
    <t>label printed</t>
  </si>
  <si>
    <t>notes</t>
  </si>
  <si>
    <t>Y3.2 pten -/- ; Luc/GFP</t>
  </si>
  <si>
    <t>A1</t>
  </si>
  <si>
    <t>4.1</t>
  </si>
  <si>
    <t>A2</t>
  </si>
  <si>
    <t>A3</t>
  </si>
  <si>
    <t>4.2</t>
  </si>
  <si>
    <t>A4</t>
  </si>
  <si>
    <t>4.3</t>
  </si>
  <si>
    <t>B1</t>
  </si>
  <si>
    <t>B2</t>
  </si>
  <si>
    <t>4.4</t>
  </si>
  <si>
    <t>B3</t>
  </si>
  <si>
    <t>B4</t>
  </si>
  <si>
    <t>4.5</t>
  </si>
  <si>
    <t>C1</t>
  </si>
  <si>
    <t>4.6</t>
  </si>
  <si>
    <t>C2</t>
  </si>
  <si>
    <t>C3</t>
  </si>
  <si>
    <t>4.7</t>
  </si>
  <si>
    <t>C4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</si>
  <si>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</si>
  <si>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</si>
  <si>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</si>
  <si>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</si>
  <si>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</si>
  <si>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</si>
  <si>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</si>
  <si>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</si>
  <si>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</si>
  <si>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</si>
  <si>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</si>
  <si>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</si>
  <si>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</si>
  <si>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</si>
  <si>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</si>
  <si>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</si>
  <si>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</si>
  <si>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</si>
  <si>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</si>
  <si>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</si>
  <si>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</si>
  <si>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</si>
  <si>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</si>
  <si>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</si>
  <si>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</si>
  <si>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</si>
  <si>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</si>
  <si>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</si>
  <si>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</si>
  <si>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</si>
  <si>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</si>
  <si>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</si>
  <si>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</si>
  <si>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</si>
  <si>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</si>
  <si>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</si>
  <si>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</si>
  <si>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</si>
  <si>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</si>
  <si>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</si>
  <si>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</si>
  <si>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</si>
  <si>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</si>
  <si>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</si>
  <si>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</si>
  <si>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</si>
  <si>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</si>
  <si>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</si>
  <si>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</si>
  <si>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</si>
  <si>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</si>
  <si>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</si>
  <si>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</si>
  <si>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</si>
  <si>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</si>
  <si>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</si>
  <si>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</si>
  <si>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</si>
  <si>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</si>
  <si>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</si>
  <si>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</si>
  <si>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</si>
  <si>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</si>
  <si>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6.31</t>
  </si>
  <si>
    <t>6.32</t>
  </si>
  <si>
    <t>6.33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</si>
  <si>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</si>
  <si>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</si>
  <si>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</si>
  <si>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</si>
  <si>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</si>
  <si>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</si>
  <si>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</si>
  <si>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</si>
  <si>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</si>
  <si>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</si>
  <si>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</si>
  <si>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</si>
  <si>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</si>
  <si>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</si>
  <si>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</si>
  <si>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</si>
  <si>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</si>
  <si>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</si>
  <si>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</si>
  <si>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</si>
  <si>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</si>
  <si>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</si>
  <si>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</si>
  <si>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</si>
  <si>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</si>
  <si>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</si>
  <si>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</si>
  <si>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</si>
  <si>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</si>
  <si>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</si>
  <si>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</si>
  <si>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7.32</t>
  </si>
  <si>
    <t>7.33</t>
  </si>
  <si>
    <t>7.34</t>
  </si>
  <si>
    <t>7.35</t>
  </si>
  <si>
    <t>7.36</t>
  </si>
  <si>
    <t>7.37</t>
  </si>
  <si>
    <t>7.38</t>
  </si>
  <si>
    <t>7.39</t>
  </si>
  <si>
    <t>7.40</t>
  </si>
  <si>
    <t>4c3 may be switched with 4c4</t>
  </si>
  <si>
    <t>7.41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</si>
  <si>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</si>
  <si>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</si>
  <si>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</si>
  <si>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</si>
  <si>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</si>
  <si>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</si>
  <si>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</si>
  <si>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</si>
  <si>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</si>
  <si>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</si>
  <si>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</si>
  <si>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</si>
  <si>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</si>
  <si>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</si>
  <si>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</si>
  <si>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</si>
  <si>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</si>
  <si>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</si>
  <si>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</si>
  <si>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</si>
  <si>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</si>
  <si>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</si>
  <si>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</si>
  <si>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total:</t>
  </si>
  <si>
    <t>non-clonal. tossed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</si>
</sst>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/&quot;d"/>
    <numFmt numFmtId="165" formatCode="m/d"/>
    <numFmt numFmtId="166" formatCode="M/d/yyyy"/>
    <numFmt numFmtId="167" formatCode="m/d/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FFFFFF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4A7D6"/>
        <bgColor rgb="FFB4A7D6"/>
      </patternFill>
    </fill>
    <fill>
      <patternFill patternType="solid">
        <fgColor rgb="FF000000"/>
        <bgColor rgb="FF000000"/>
      </patternFill>
    </fill>
    <fill>
      <patternFill patternType="solid">
        <fgColor rgb="FF45818E"/>
        <bgColor rgb="FF45818E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textRotation="0"/>
    </xf>
    <xf borderId="0" fillId="0" fontId="2" numFmtId="0" xfId="0" applyAlignment="1" applyFont="1">
      <alignment horizontal="left" readingOrder="0" textRotation="0"/>
    </xf>
    <xf borderId="0" fillId="0" fontId="1" numFmtId="49" xfId="0" applyAlignment="1" applyFont="1" applyNumberFormat="1">
      <alignment horizontal="center" readingOrder="0" textRotation="0"/>
    </xf>
    <xf borderId="0" fillId="0" fontId="1" numFmtId="0" xfId="0" applyAlignment="1" applyFont="1">
      <alignment horizontal="center" readingOrder="0" textRotation="0"/>
    </xf>
    <xf borderId="0" fillId="0" fontId="2" numFmtId="49" xfId="0" applyAlignment="1" applyFont="1" applyNumberFormat="1">
      <alignment readingOrder="0" textRotation="0"/>
    </xf>
    <xf borderId="0" fillId="0" fontId="2" numFmtId="0" xfId="0" applyAlignment="1" applyFont="1">
      <alignment readingOrder="0" textRotation="0"/>
    </xf>
    <xf borderId="0" fillId="0" fontId="2" numFmtId="0" xfId="0" applyAlignment="1" applyFont="1">
      <alignment textRotation="0"/>
    </xf>
    <xf borderId="0" fillId="0" fontId="2" numFmtId="49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 textRotation="0"/>
    </xf>
    <xf borderId="0" fillId="2" fontId="2" numFmtId="0" xfId="0" applyAlignment="1" applyFill="1" applyFont="1">
      <alignment readingOrder="0" textRotation="45"/>
    </xf>
    <xf borderId="0" fillId="2" fontId="2" numFmtId="0" xfId="0" applyAlignment="1" applyFont="1">
      <alignment horizontal="left" readingOrder="0" textRotation="45"/>
    </xf>
    <xf borderId="0" fillId="2" fontId="2" numFmtId="49" xfId="0" applyAlignment="1" applyFont="1" applyNumberFormat="1">
      <alignment horizontal="left" readingOrder="0" textRotation="45"/>
    </xf>
    <xf borderId="0" fillId="2" fontId="2" numFmtId="49" xfId="0" applyAlignment="1" applyFont="1" applyNumberFormat="1">
      <alignment readingOrder="0" textRotation="45"/>
    </xf>
    <xf borderId="0" fillId="2" fontId="2" numFmtId="0" xfId="0" applyAlignment="1" applyFont="1">
      <alignment textRotation="45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center" readingOrder="0"/>
    </xf>
    <xf borderId="0" fillId="3" fontId="1" numFmtId="164" xfId="0" applyAlignment="1" applyFont="1" applyNumberFormat="1">
      <alignment horizontal="center" readingOrder="0"/>
    </xf>
    <xf borderId="0" fillId="3" fontId="1" numFmtId="49" xfId="0" applyAlignment="1" applyFont="1" applyNumberFormat="1">
      <alignment horizontal="center" readingOrder="0"/>
    </xf>
    <xf borderId="0" fillId="3" fontId="1" numFmtId="165" xfId="0" applyAlignment="1" applyFont="1" applyNumberFormat="1">
      <alignment horizontal="center" readingOrder="0"/>
    </xf>
    <xf borderId="0" fillId="3" fontId="1" numFmtId="164" xfId="0" applyAlignment="1" applyFont="1" applyNumberFormat="1">
      <alignment horizontal="center"/>
    </xf>
    <xf borderId="0" fillId="3" fontId="1" numFmtId="49" xfId="0" applyFont="1" applyNumberFormat="1"/>
    <xf borderId="0" fillId="3" fontId="1" numFmtId="164" xfId="0" applyAlignment="1" applyFont="1" applyNumberFormat="1">
      <alignment horizontal="left"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Alignment="1" applyFont="1">
      <alignment horizontal="center" readingOrder="0"/>
    </xf>
    <xf borderId="0" fillId="4" fontId="1" numFmtId="164" xfId="0" applyAlignment="1" applyFont="1" applyNumberFormat="1">
      <alignment horizontal="center" readingOrder="0"/>
    </xf>
    <xf borderId="0" fillId="4" fontId="1" numFmtId="164" xfId="0" applyAlignment="1" applyFont="1" applyNumberFormat="1">
      <alignment horizontal="center"/>
    </xf>
    <xf borderId="0" fillId="4" fontId="1" numFmtId="49" xfId="0" applyFont="1" applyNumberFormat="1"/>
    <xf borderId="0" fillId="4" fontId="1" numFmtId="0" xfId="0" applyFont="1"/>
    <xf borderId="0" fillId="3" fontId="1" numFmtId="0" xfId="0" applyAlignment="1" applyFont="1">
      <alignment horizontal="left" readingOrder="0"/>
    </xf>
    <xf borderId="0" fillId="4" fontId="1" numFmtId="49" xfId="0" applyAlignment="1" applyFont="1" applyNumberFormat="1">
      <alignment horizontal="center" readingOrder="0"/>
    </xf>
    <xf borderId="0" fillId="4" fontId="1" numFmtId="165" xfId="0" applyAlignment="1" applyFont="1" applyNumberFormat="1">
      <alignment horizontal="center" readingOrder="0"/>
    </xf>
    <xf borderId="0" fillId="5" fontId="1" numFmtId="49" xfId="0" applyFill="1" applyFont="1" applyNumberFormat="1"/>
    <xf borderId="0" fillId="4" fontId="1" numFmtId="0" xfId="0" applyAlignment="1" applyFont="1">
      <alignment horizontal="left" readingOrder="0"/>
    </xf>
    <xf borderId="0" fillId="4" fontId="1" numFmtId="164" xfId="0" applyAlignment="1" applyFont="1" applyNumberFormat="1">
      <alignment horizontal="left" readingOrder="0"/>
    </xf>
    <xf borderId="0" fillId="6" fontId="3" numFmtId="165" xfId="0" applyAlignment="1" applyFill="1" applyFont="1" applyNumberFormat="1">
      <alignment horizontal="center" readingOrder="0"/>
    </xf>
    <xf borderId="0" fillId="3" fontId="1" numFmtId="164" xfId="0" applyAlignment="1" applyFont="1" applyNumberFormat="1">
      <alignment readingOrder="0"/>
    </xf>
    <xf borderId="0" fillId="3" fontId="1" numFmtId="164" xfId="0" applyFont="1" applyNumberFormat="1"/>
    <xf borderId="0" fillId="4" fontId="1" numFmtId="164" xfId="0" applyFont="1" applyNumberFormat="1"/>
    <xf borderId="0" fillId="4" fontId="1" numFmtId="164" xfId="0" applyAlignment="1" applyFont="1" applyNumberFormat="1">
      <alignment readingOrder="0"/>
    </xf>
    <xf borderId="0" fillId="7" fontId="1" numFmtId="49" xfId="0" applyFill="1" applyFont="1" applyNumberFormat="1"/>
    <xf borderId="0" fillId="7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4" fontId="1" numFmtId="166" xfId="0" applyFont="1" applyNumberFormat="1"/>
    <xf borderId="0" fillId="3" fontId="1" numFmtId="166" xfId="0" applyFont="1" applyNumberFormat="1"/>
    <xf borderId="0" fillId="3" fontId="1" numFmtId="167" xfId="0" applyAlignment="1" applyFont="1" applyNumberFormat="1">
      <alignment readingOrder="0"/>
    </xf>
    <xf borderId="0" fillId="4" fontId="1" numFmtId="167" xfId="0" applyAlignment="1" applyFont="1" applyNumberFormat="1">
      <alignment readingOrder="0"/>
    </xf>
    <xf borderId="0" fillId="3" fontId="1" numFmtId="166" xfId="0" applyAlignment="1" applyFont="1" applyNumberFormat="1">
      <alignment readingOrder="0"/>
    </xf>
    <xf borderId="0" fillId="4" fontId="1" numFmtId="166" xfId="0" applyAlignment="1" applyFont="1" applyNumberFormat="1">
      <alignment readingOrder="0"/>
    </xf>
  </cellXfs>
  <cellStyles count="1">
    <cellStyle xfId="0" name="Normal" builtinId="0"/>
  </cellStyles>
  <dxfs count="8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12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2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2" max="2" width="2.63"/>
    <col customWidth="1" min="3" max="3" width="2.75"/>
    <col customWidth="1" min="4" max="4" width="5.63"/>
    <col customWidth="1" min="5" max="5" width="2.88"/>
    <col customWidth="1" min="6" max="8" width="5.38"/>
    <col customWidth="1" min="9" max="9" width="13.88"/>
    <col customWidth="1" min="10" max="10" width="8.5"/>
    <col customWidth="1" min="11" max="11" width="14.25"/>
    <col customWidth="1" min="12" max="12" width="17.5"/>
    <col customWidth="1" hidden="1" min="13" max="13" width="6.13"/>
    <col customWidth="1" hidden="1" min="14" max="14" width="5.0"/>
    <col customWidth="1" min="15" max="16" width="5.0"/>
    <col customWidth="1" min="17" max="17" width="5.75"/>
    <col customWidth="1" hidden="1" min="18" max="18" width="5.88"/>
    <col customWidth="1" min="19" max="19" width="33.63"/>
    <col customWidth="1" min="20" max="20" width="25.38"/>
    <col customWidth="1" min="21" max="21" width="46.13"/>
    <col customWidth="1" min="22" max="22" width="12.75"/>
    <col customWidth="1" min="23" max="23" width="36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2"/>
      <c r="M1" s="4"/>
      <c r="N1" s="4"/>
      <c r="O1" s="4">
        <f t="shared" ref="O1:R1" si="1">COUNT(O5:O162)</f>
        <v>137</v>
      </c>
      <c r="P1" s="4">
        <f t="shared" si="1"/>
        <v>137</v>
      </c>
      <c r="Q1" s="4">
        <f t="shared" si="1"/>
        <v>137</v>
      </c>
      <c r="R1" s="4">
        <f t="shared" si="1"/>
        <v>21</v>
      </c>
      <c r="S1" s="2"/>
      <c r="T1" s="5"/>
      <c r="U1" s="5"/>
      <c r="V1" s="5"/>
      <c r="W1" s="6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  <row r="2">
      <c r="A2" s="6" t="s">
        <v>1</v>
      </c>
      <c r="B2" s="2"/>
      <c r="C2" s="2"/>
      <c r="D2" s="2"/>
      <c r="E2" s="2"/>
      <c r="F2" s="2"/>
      <c r="G2" s="2"/>
      <c r="H2" s="2"/>
      <c r="I2" s="8"/>
      <c r="J2" s="9"/>
      <c r="K2" s="9"/>
      <c r="L2" s="2"/>
      <c r="M2" s="4"/>
      <c r="N2" s="4"/>
      <c r="O2" s="9">
        <f>COUNTBLANK(O5:O162)-R1</f>
        <v>0</v>
      </c>
      <c r="P2" s="9">
        <f t="shared" ref="P2:Q2" si="2">COUNTBLANK(P5:P162)-$R1-$O2</f>
        <v>0</v>
      </c>
      <c r="Q2" s="9">
        <f t="shared" si="2"/>
        <v>0</v>
      </c>
      <c r="R2" s="10"/>
      <c r="S2" s="2"/>
      <c r="T2" s="5"/>
      <c r="U2" s="5"/>
      <c r="V2" s="5"/>
      <c r="W2" s="6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>
      <c r="A3" s="1" t="s">
        <v>2</v>
      </c>
      <c r="B3" s="2"/>
      <c r="C3" s="2"/>
      <c r="D3" s="2"/>
      <c r="E3" s="2"/>
      <c r="F3" s="2"/>
      <c r="G3" s="2"/>
      <c r="H3" s="2"/>
      <c r="I3" s="3"/>
      <c r="J3" s="4"/>
      <c r="K3" s="4"/>
      <c r="L3" s="2"/>
      <c r="M3" s="10"/>
      <c r="N3" s="10"/>
      <c r="O3" s="4">
        <f t="shared" ref="O3:Q3" si="3">O1+O2</f>
        <v>137</v>
      </c>
      <c r="P3" s="4">
        <f t="shared" si="3"/>
        <v>137</v>
      </c>
      <c r="Q3" s="4">
        <f t="shared" si="3"/>
        <v>137</v>
      </c>
      <c r="R3" s="10"/>
      <c r="S3" s="2"/>
      <c r="T3" s="5"/>
      <c r="U3" s="5"/>
      <c r="V3" s="5"/>
      <c r="W3" s="6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>
      <c r="A4" s="11" t="s">
        <v>3</v>
      </c>
      <c r="B4" s="12" t="s">
        <v>4</v>
      </c>
      <c r="C4" s="12" t="s">
        <v>5</v>
      </c>
      <c r="D4" s="12" t="s">
        <v>6</v>
      </c>
      <c r="E4" s="12" t="s">
        <v>7</v>
      </c>
      <c r="F4" s="12" t="s">
        <v>8</v>
      </c>
      <c r="G4" s="12" t="s">
        <v>9</v>
      </c>
      <c r="H4" s="12"/>
      <c r="I4" s="13" t="s">
        <v>10</v>
      </c>
      <c r="J4" s="12" t="s">
        <v>11</v>
      </c>
      <c r="K4" s="12" t="s">
        <v>12</v>
      </c>
      <c r="L4" s="12"/>
      <c r="M4" s="12" t="s">
        <v>13</v>
      </c>
      <c r="N4" s="12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/>
      <c r="T4" s="14"/>
      <c r="U4" s="14" t="s">
        <v>19</v>
      </c>
      <c r="V4" s="14" t="s">
        <v>20</v>
      </c>
      <c r="W4" s="11" t="s">
        <v>21</v>
      </c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</row>
    <row r="5">
      <c r="A5" s="16" t="s">
        <v>22</v>
      </c>
      <c r="B5" s="17">
        <v>1.0</v>
      </c>
      <c r="C5" s="17">
        <v>1.0</v>
      </c>
      <c r="D5" s="17">
        <v>1154.0</v>
      </c>
      <c r="E5" s="17">
        <v>1.0</v>
      </c>
      <c r="F5" s="18" t="s">
        <v>23</v>
      </c>
      <c r="G5" s="17">
        <v>1.0</v>
      </c>
      <c r="H5" s="17">
        <v>1.0</v>
      </c>
      <c r="I5" s="19" t="s">
        <v>24</v>
      </c>
      <c r="J5" s="20">
        <v>45680.0</v>
      </c>
      <c r="K5" s="18"/>
      <c r="L5" s="18"/>
      <c r="M5" s="18">
        <v>45623.0</v>
      </c>
      <c r="N5" s="18"/>
      <c r="O5" s="18">
        <v>45629.0</v>
      </c>
      <c r="P5" s="18">
        <v>45632.0</v>
      </c>
      <c r="Q5" s="18">
        <v>45636.0</v>
      </c>
      <c r="R5" s="21"/>
      <c r="S5" s="18"/>
      <c r="T5" s="22"/>
      <c r="U5" s="22" t="str">
        <f>CONCATENATE(A5, "; ", B5, ".", D5, ".", E5, ".", F5, "; 1o6, p2, 12.6.24 GO")</f>
        <v>Y3.2 pten -/- ; Luc/GFP; 1.1154.1.A1; 1o6, p2, 12.6.24 GO</v>
      </c>
      <c r="V5" s="23">
        <v>45632.0</v>
      </c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</row>
    <row r="6" hidden="1">
      <c r="A6" s="25" t="s">
        <v>22</v>
      </c>
      <c r="B6" s="26">
        <v>1.0</v>
      </c>
      <c r="C6" s="26">
        <v>1.0</v>
      </c>
      <c r="D6" s="26">
        <v>1154.0</v>
      </c>
      <c r="E6" s="26">
        <v>1.0</v>
      </c>
      <c r="F6" s="27" t="s">
        <v>25</v>
      </c>
      <c r="G6" s="27"/>
      <c r="H6" s="27"/>
      <c r="I6" s="28"/>
      <c r="J6" s="28"/>
      <c r="K6" s="28"/>
      <c r="L6" s="27"/>
      <c r="M6" s="27">
        <v>45623.0</v>
      </c>
      <c r="N6" s="27"/>
      <c r="O6" s="28"/>
      <c r="P6" s="28"/>
      <c r="Q6" s="28"/>
      <c r="R6" s="27">
        <v>45632.0</v>
      </c>
      <c r="S6" s="27"/>
      <c r="T6" s="29"/>
      <c r="U6" s="29" t="str">
        <f>CONCATENATE(A6, "; ", B6, ".", D6, ".", E6, ".", F6, "; 1o6, p2, GO")</f>
        <v>Y3.2 pten -/- ; Luc/GFP; 1.1154.1.A2; 1o6, p2, GO</v>
      </c>
      <c r="V6" s="29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</row>
    <row r="7">
      <c r="A7" s="16" t="s">
        <v>22</v>
      </c>
      <c r="B7" s="17">
        <v>1.0</v>
      </c>
      <c r="C7" s="17">
        <v>1.0</v>
      </c>
      <c r="D7" s="17">
        <v>1154.0</v>
      </c>
      <c r="E7" s="17">
        <v>1.0</v>
      </c>
      <c r="F7" s="18" t="s">
        <v>26</v>
      </c>
      <c r="G7" s="17">
        <v>38.0</v>
      </c>
      <c r="H7" s="17">
        <v>2.0</v>
      </c>
      <c r="I7" s="19" t="s">
        <v>27</v>
      </c>
      <c r="J7" s="20">
        <v>45680.0</v>
      </c>
      <c r="K7" s="18"/>
      <c r="L7" s="18"/>
      <c r="M7" s="18">
        <v>45623.0</v>
      </c>
      <c r="N7" s="18"/>
      <c r="O7" s="18">
        <v>45630.0</v>
      </c>
      <c r="P7" s="18">
        <v>45638.0</v>
      </c>
      <c r="Q7" s="18">
        <v>45642.0</v>
      </c>
      <c r="R7" s="21"/>
      <c r="S7" s="18"/>
      <c r="T7" s="22"/>
      <c r="U7" s="22" t="str">
        <f>CONCATENATE(A7, "; ", B7, ".", D7, ".", E7, ".", F7, "; 2o6, p2, 12.12.24 GO")</f>
        <v>Y3.2 pten -/- ; Luc/GFP; 1.1154.1.A3; 2o6, p2, 12.12.24 GO</v>
      </c>
      <c r="V7" s="31">
        <v>1.0</v>
      </c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</row>
    <row r="8">
      <c r="A8" s="25" t="s">
        <v>22</v>
      </c>
      <c r="B8" s="26">
        <v>1.0</v>
      </c>
      <c r="C8" s="26">
        <v>1.0</v>
      </c>
      <c r="D8" s="26">
        <v>1154.0</v>
      </c>
      <c r="E8" s="26">
        <v>1.0</v>
      </c>
      <c r="F8" s="27" t="s">
        <v>28</v>
      </c>
      <c r="G8" s="26">
        <v>118.0</v>
      </c>
      <c r="H8" s="26">
        <v>3.0</v>
      </c>
      <c r="I8" s="32" t="s">
        <v>29</v>
      </c>
      <c r="J8" s="33">
        <v>45680.0</v>
      </c>
      <c r="K8" s="28"/>
      <c r="L8" s="27"/>
      <c r="M8" s="27">
        <v>45623.0</v>
      </c>
      <c r="N8" s="27">
        <v>45632.0</v>
      </c>
      <c r="O8" s="27">
        <v>45639.0</v>
      </c>
      <c r="P8" s="27">
        <v>45645.0</v>
      </c>
      <c r="Q8" s="27">
        <v>45646.0</v>
      </c>
      <c r="R8" s="28"/>
      <c r="S8" s="27"/>
      <c r="T8" s="29"/>
      <c r="U8" s="34" t="str">
        <f>CONCATENATE(A8, "; ", B8, ".", D8, ".", E8, ".", F8, "; 2o6, p2, 12.19.24 GO")</f>
        <v>Y3.2 pten -/- ; Luc/GFP; 1.1154.1.A4; 2o6, p2, 12.19.24 GO</v>
      </c>
      <c r="V8" s="35">
        <v>9.0</v>
      </c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</row>
    <row r="9" hidden="1">
      <c r="A9" s="16" t="s">
        <v>22</v>
      </c>
      <c r="B9" s="17">
        <v>1.0</v>
      </c>
      <c r="C9" s="17">
        <v>1.0</v>
      </c>
      <c r="D9" s="17">
        <v>1154.0</v>
      </c>
      <c r="E9" s="17">
        <v>1.0</v>
      </c>
      <c r="F9" s="18" t="s">
        <v>30</v>
      </c>
      <c r="G9" s="18"/>
      <c r="H9" s="18"/>
      <c r="I9" s="21"/>
      <c r="J9" s="21"/>
      <c r="K9" s="21"/>
      <c r="L9" s="18"/>
      <c r="M9" s="18">
        <v>45623.0</v>
      </c>
      <c r="N9" s="18"/>
      <c r="O9" s="21"/>
      <c r="P9" s="21"/>
      <c r="Q9" s="21"/>
      <c r="R9" s="18">
        <v>45632.0</v>
      </c>
      <c r="S9" s="18"/>
      <c r="T9" s="22"/>
      <c r="U9" s="22" t="str">
        <f>CONCATENATE(A9, "; ", B9, ".", D9, ".", E9, ".", F9, "; 1o6, p2, GO")</f>
        <v>Y3.2 pten -/- ; Luc/GFP; 1.1154.1.B1; 1o6, p2, GO</v>
      </c>
      <c r="V9" s="22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</row>
    <row r="10">
      <c r="A10" s="25" t="s">
        <v>22</v>
      </c>
      <c r="B10" s="26">
        <v>1.0</v>
      </c>
      <c r="C10" s="26">
        <v>1.0</v>
      </c>
      <c r="D10" s="26">
        <v>1154.0</v>
      </c>
      <c r="E10" s="26">
        <v>1.0</v>
      </c>
      <c r="F10" s="27" t="s">
        <v>31</v>
      </c>
      <c r="G10" s="26">
        <v>85.0</v>
      </c>
      <c r="H10" s="26">
        <v>4.0</v>
      </c>
      <c r="I10" s="32" t="s">
        <v>32</v>
      </c>
      <c r="J10" s="33">
        <v>45680.0</v>
      </c>
      <c r="K10" s="27"/>
      <c r="L10" s="27"/>
      <c r="M10" s="27">
        <v>45623.0</v>
      </c>
      <c r="N10" s="27"/>
      <c r="O10" s="27">
        <v>45631.0</v>
      </c>
      <c r="P10" s="27">
        <v>45643.0</v>
      </c>
      <c r="Q10" s="27">
        <v>45644.0</v>
      </c>
      <c r="R10" s="28"/>
      <c r="S10" s="27"/>
      <c r="T10" s="29"/>
      <c r="U10" s="29" t="str">
        <f>CONCATENATE(A10, "; ", B10, ".", D10, ".", E10, ".", F10, "; 2o6, p2, 12.17.24 GO")</f>
        <v>Y3.2 pten -/- ; Luc/GFP; 1.1154.1.B2; 2o6, p2, 12.17.24 GO</v>
      </c>
      <c r="V10" s="35">
        <v>1.0</v>
      </c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</row>
    <row r="11" hidden="1">
      <c r="A11" s="16" t="s">
        <v>22</v>
      </c>
      <c r="B11" s="17">
        <v>1.0</v>
      </c>
      <c r="C11" s="17">
        <v>1.0</v>
      </c>
      <c r="D11" s="17">
        <v>1154.0</v>
      </c>
      <c r="E11" s="17">
        <v>1.0</v>
      </c>
      <c r="F11" s="18" t="s">
        <v>33</v>
      </c>
      <c r="G11" s="18"/>
      <c r="H11" s="18"/>
      <c r="I11" s="21"/>
      <c r="J11" s="21"/>
      <c r="K11" s="21"/>
      <c r="L11" s="18"/>
      <c r="M11" s="18">
        <v>45623.0</v>
      </c>
      <c r="N11" s="18"/>
      <c r="O11" s="21"/>
      <c r="P11" s="21"/>
      <c r="Q11" s="21"/>
      <c r="R11" s="18">
        <v>45632.0</v>
      </c>
      <c r="S11" s="18"/>
      <c r="T11" s="22"/>
      <c r="U11" s="22" t="str">
        <f>CONCATENATE(A11, "; ", B11, ".", D11, ".", E11, ".", F11, "; 1o6, p2, GO")</f>
        <v>Y3.2 pten -/- ; Luc/GFP; 1.1154.1.B3; 1o6, p2, GO</v>
      </c>
      <c r="V11" s="22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>
      <c r="A12" s="25" t="s">
        <v>22</v>
      </c>
      <c r="B12" s="26">
        <v>1.0</v>
      </c>
      <c r="C12" s="26">
        <v>1.0</v>
      </c>
      <c r="D12" s="26">
        <v>1154.0</v>
      </c>
      <c r="E12" s="26">
        <v>1.0</v>
      </c>
      <c r="F12" s="27" t="s">
        <v>34</v>
      </c>
      <c r="G12" s="26">
        <v>39.0</v>
      </c>
      <c r="H12" s="26">
        <v>5.0</v>
      </c>
      <c r="I12" s="32" t="s">
        <v>35</v>
      </c>
      <c r="J12" s="33">
        <v>45680.0</v>
      </c>
      <c r="K12" s="27"/>
      <c r="L12" s="27"/>
      <c r="M12" s="27">
        <v>45623.0</v>
      </c>
      <c r="N12" s="27"/>
      <c r="O12" s="27">
        <v>45630.0</v>
      </c>
      <c r="P12" s="27">
        <v>45638.0</v>
      </c>
      <c r="Q12" s="27">
        <v>45642.0</v>
      </c>
      <c r="R12" s="28"/>
      <c r="S12" s="27"/>
      <c r="T12" s="29"/>
      <c r="U12" s="29" t="str">
        <f t="shared" ref="U12:U13" si="4">CONCATENATE(A12, "; ", B12, ".", D12, ".", E12, ".", F12, "; 2o6, p2, 12.12.24 GO")</f>
        <v>Y3.2 pten -/- ; Luc/GFP; 1.1154.1.B4; 2o6, p2, 12.12.24 GO</v>
      </c>
      <c r="V12" s="35">
        <v>2.0</v>
      </c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>
      <c r="A13" s="16" t="s">
        <v>22</v>
      </c>
      <c r="B13" s="17">
        <v>1.0</v>
      </c>
      <c r="C13" s="17">
        <v>1.0</v>
      </c>
      <c r="D13" s="17">
        <v>1154.0</v>
      </c>
      <c r="E13" s="17">
        <v>1.0</v>
      </c>
      <c r="F13" s="18" t="s">
        <v>36</v>
      </c>
      <c r="G13" s="17">
        <v>40.0</v>
      </c>
      <c r="H13" s="17">
        <v>6.0</v>
      </c>
      <c r="I13" s="19" t="s">
        <v>37</v>
      </c>
      <c r="J13" s="20">
        <v>45680.0</v>
      </c>
      <c r="K13" s="18"/>
      <c r="L13" s="18"/>
      <c r="M13" s="18">
        <v>45623.0</v>
      </c>
      <c r="N13" s="18"/>
      <c r="O13" s="18">
        <v>45630.0</v>
      </c>
      <c r="P13" s="18">
        <v>45638.0</v>
      </c>
      <c r="Q13" s="18">
        <v>45642.0</v>
      </c>
      <c r="R13" s="21"/>
      <c r="S13" s="18"/>
      <c r="T13" s="22"/>
      <c r="U13" s="22" t="str">
        <f t="shared" si="4"/>
        <v>Y3.2 pten -/- ; Luc/GFP; 1.1154.1.C1; 2o6, p2, 12.12.24 GO</v>
      </c>
      <c r="V13" s="31">
        <v>3.0</v>
      </c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</row>
    <row r="14" hidden="1">
      <c r="A14" s="25" t="s">
        <v>22</v>
      </c>
      <c r="B14" s="26">
        <v>1.0</v>
      </c>
      <c r="C14" s="26">
        <v>1.0</v>
      </c>
      <c r="D14" s="26">
        <v>1154.0</v>
      </c>
      <c r="E14" s="26">
        <v>1.0</v>
      </c>
      <c r="F14" s="27" t="s">
        <v>38</v>
      </c>
      <c r="G14" s="27"/>
      <c r="H14" s="27"/>
      <c r="I14" s="28"/>
      <c r="J14" s="28"/>
      <c r="K14" s="28"/>
      <c r="L14" s="27"/>
      <c r="M14" s="27">
        <v>45623.0</v>
      </c>
      <c r="N14" s="27"/>
      <c r="O14" s="28"/>
      <c r="P14" s="28"/>
      <c r="Q14" s="28"/>
      <c r="R14" s="27">
        <v>45632.0</v>
      </c>
      <c r="S14" s="27"/>
      <c r="T14" s="29"/>
      <c r="U14" s="29" t="str">
        <f>CONCATENATE(A14, "; ", B14, ".", D14, ".", E14, ".", F14, "; 1o6, p2, GO")</f>
        <v>Y3.2 pten -/- ; Luc/GFP; 1.1154.1.C2; 1o6, p2, GO</v>
      </c>
      <c r="V14" s="29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>
      <c r="A15" s="16" t="s">
        <v>22</v>
      </c>
      <c r="B15" s="17">
        <v>1.0</v>
      </c>
      <c r="C15" s="17">
        <v>1.0</v>
      </c>
      <c r="D15" s="17">
        <v>1154.0</v>
      </c>
      <c r="E15" s="17">
        <v>1.0</v>
      </c>
      <c r="F15" s="18" t="s">
        <v>39</v>
      </c>
      <c r="G15" s="17">
        <v>86.0</v>
      </c>
      <c r="H15" s="17">
        <v>7.0</v>
      </c>
      <c r="I15" s="19" t="s">
        <v>40</v>
      </c>
      <c r="J15" s="20">
        <v>45680.0</v>
      </c>
      <c r="K15" s="18"/>
      <c r="L15" s="18"/>
      <c r="M15" s="18">
        <v>45623.0</v>
      </c>
      <c r="N15" s="18"/>
      <c r="O15" s="18">
        <v>45631.0</v>
      </c>
      <c r="P15" s="18">
        <v>45643.0</v>
      </c>
      <c r="Q15" s="18">
        <v>45644.0</v>
      </c>
      <c r="R15" s="21"/>
      <c r="S15" s="18"/>
      <c r="T15" s="22"/>
      <c r="U15" s="22" t="str">
        <f>CONCATENATE(A15, "; ", B15, ".", D15, ".", E15, ".", F15, "; 2o6, p2, 12.17.24 GO")</f>
        <v>Y3.2 pten -/- ; Luc/GFP; 1.1154.1.C3; 2o6, p2, 12.17.24 GO</v>
      </c>
      <c r="V15" s="31">
        <v>2.0</v>
      </c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>
      <c r="A16" s="25" t="s">
        <v>22</v>
      </c>
      <c r="B16" s="26">
        <v>1.0</v>
      </c>
      <c r="C16" s="26">
        <v>1.0</v>
      </c>
      <c r="D16" s="26">
        <v>1154.0</v>
      </c>
      <c r="E16" s="26">
        <v>1.0</v>
      </c>
      <c r="F16" s="27" t="s">
        <v>41</v>
      </c>
      <c r="G16" s="26">
        <v>2.0</v>
      </c>
      <c r="H16" s="26">
        <v>8.0</v>
      </c>
      <c r="I16" s="32" t="s">
        <v>42</v>
      </c>
      <c r="J16" s="33">
        <v>45680.0</v>
      </c>
      <c r="K16" s="27"/>
      <c r="L16" s="27"/>
      <c r="M16" s="27">
        <v>45623.0</v>
      </c>
      <c r="N16" s="27"/>
      <c r="O16" s="27">
        <v>45629.0</v>
      </c>
      <c r="P16" s="27">
        <v>45632.0</v>
      </c>
      <c r="Q16" s="27">
        <v>45636.0</v>
      </c>
      <c r="R16" s="28"/>
      <c r="S16" s="27"/>
      <c r="T16" s="29"/>
      <c r="U16" s="29" t="str">
        <f>CONCATENATE(A16, "; ", B16, ".", D16, ".", E16, ".", F16, "; 1o6, p2, 12.6.24 GO")</f>
        <v>Y3.2 pten -/- ; Luc/GFP; 1.1154.1.C4; 1o6, p2, 12.6.24 GO</v>
      </c>
      <c r="V16" s="36">
        <v>45632.0</v>
      </c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>
      <c r="A17" s="16" t="s">
        <v>22</v>
      </c>
      <c r="B17" s="17">
        <v>1.0</v>
      </c>
      <c r="C17" s="17">
        <v>1.0</v>
      </c>
      <c r="D17" s="17">
        <v>1154.0</v>
      </c>
      <c r="E17" s="17">
        <v>2.0</v>
      </c>
      <c r="F17" s="18" t="s">
        <v>23</v>
      </c>
      <c r="G17" s="17">
        <v>119.0</v>
      </c>
      <c r="H17" s="17">
        <v>9.0</v>
      </c>
      <c r="I17" s="19" t="s">
        <v>43</v>
      </c>
      <c r="J17" s="20">
        <v>45680.0</v>
      </c>
      <c r="K17" s="21"/>
      <c r="L17" s="18"/>
      <c r="M17" s="18">
        <v>45623.0</v>
      </c>
      <c r="N17" s="18">
        <v>45632.0</v>
      </c>
      <c r="O17" s="18">
        <v>45636.0</v>
      </c>
      <c r="P17" s="18">
        <v>45645.0</v>
      </c>
      <c r="Q17" s="18">
        <v>45646.0</v>
      </c>
      <c r="R17" s="21"/>
      <c r="S17" s="18"/>
      <c r="T17" s="22"/>
      <c r="U17" s="34" t="str">
        <f>CONCATENATE(A17, "; ", B17, ".", D17, ".", E17, ".", F17, "; 2o6, p2, 12.19.24 GO")</f>
        <v>Y3.2 pten -/- ; Luc/GFP; 1.1154.2.A1; 2o6, p2, 12.19.24 GO</v>
      </c>
      <c r="V17" s="31">
        <v>3.0</v>
      </c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</row>
    <row r="18" hidden="1">
      <c r="A18" s="25" t="s">
        <v>22</v>
      </c>
      <c r="B18" s="26">
        <v>1.0</v>
      </c>
      <c r="C18" s="26">
        <v>1.0</v>
      </c>
      <c r="D18" s="26">
        <v>1154.0</v>
      </c>
      <c r="E18" s="26">
        <v>2.0</v>
      </c>
      <c r="F18" s="27" t="s">
        <v>25</v>
      </c>
      <c r="G18" s="27"/>
      <c r="H18" s="27"/>
      <c r="I18" s="28"/>
      <c r="J18" s="28"/>
      <c r="K18" s="28"/>
      <c r="L18" s="27"/>
      <c r="M18" s="27">
        <v>45623.0</v>
      </c>
      <c r="N18" s="27"/>
      <c r="O18" s="28"/>
      <c r="P18" s="28"/>
      <c r="Q18" s="28"/>
      <c r="R18" s="27">
        <v>45632.0</v>
      </c>
      <c r="S18" s="27"/>
      <c r="T18" s="29"/>
      <c r="U18" s="29" t="str">
        <f>CONCATENATE(A18, "; ", B18, ".", D18, ".", E18, ".", F18, "; 1o6, p2, GO")</f>
        <v>Y3.2 pten -/- ; Luc/GFP; 1.1154.2.A2; 1o6, p2, GO</v>
      </c>
      <c r="V18" s="29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>
      <c r="A19" s="16" t="s">
        <v>22</v>
      </c>
      <c r="B19" s="17">
        <v>1.0</v>
      </c>
      <c r="C19" s="17">
        <v>1.0</v>
      </c>
      <c r="D19" s="17">
        <v>1154.0</v>
      </c>
      <c r="E19" s="17">
        <v>2.0</v>
      </c>
      <c r="F19" s="18" t="s">
        <v>26</v>
      </c>
      <c r="G19" s="17">
        <v>120.0</v>
      </c>
      <c r="H19" s="17">
        <v>10.0</v>
      </c>
      <c r="I19" s="19" t="s">
        <v>44</v>
      </c>
      <c r="J19" s="20">
        <v>45680.0</v>
      </c>
      <c r="K19" s="21"/>
      <c r="L19" s="18"/>
      <c r="M19" s="18">
        <v>45623.0</v>
      </c>
      <c r="N19" s="18">
        <v>45632.0</v>
      </c>
      <c r="O19" s="18">
        <v>45636.0</v>
      </c>
      <c r="P19" s="18">
        <v>45645.0</v>
      </c>
      <c r="Q19" s="18">
        <v>45646.0</v>
      </c>
      <c r="R19" s="21"/>
      <c r="S19" s="18"/>
      <c r="T19" s="22"/>
      <c r="U19" s="34" t="str">
        <f>CONCATENATE(A19, "; ", B19, ".", D19, ".", E19, ".", F19, "; 2o6, p2, 12.19.24 GO")</f>
        <v>Y3.2 pten -/- ; Luc/GFP; 1.1154.2.A3; 2o6, p2, 12.19.24 GO</v>
      </c>
      <c r="V19" s="31">
        <v>4.0</v>
      </c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</row>
    <row r="20">
      <c r="A20" s="25" t="s">
        <v>22</v>
      </c>
      <c r="B20" s="26">
        <v>1.0</v>
      </c>
      <c r="C20" s="26">
        <v>1.0</v>
      </c>
      <c r="D20" s="26">
        <v>1154.0</v>
      </c>
      <c r="E20" s="26">
        <v>2.0</v>
      </c>
      <c r="F20" s="27" t="s">
        <v>28</v>
      </c>
      <c r="G20" s="26">
        <v>41.0</v>
      </c>
      <c r="H20" s="26">
        <v>11.0</v>
      </c>
      <c r="I20" s="32" t="s">
        <v>45</v>
      </c>
      <c r="J20" s="33">
        <v>45680.0</v>
      </c>
      <c r="K20" s="27"/>
      <c r="L20" s="27"/>
      <c r="M20" s="27">
        <v>45623.0</v>
      </c>
      <c r="N20" s="27"/>
      <c r="O20" s="27">
        <v>45630.0</v>
      </c>
      <c r="P20" s="27">
        <v>45638.0</v>
      </c>
      <c r="Q20" s="27">
        <v>45642.0</v>
      </c>
      <c r="R20" s="28"/>
      <c r="S20" s="27"/>
      <c r="T20" s="29"/>
      <c r="U20" s="29" t="str">
        <f>CONCATENATE(A20, "; ", B20, ".", D20, ".", E20, ".", F20, "; 2o6, p2, 12.12.24 GO")</f>
        <v>Y3.2 pten -/- ; Luc/GFP; 1.1154.2.A4; 2o6, p2, 12.12.24 GO</v>
      </c>
      <c r="V20" s="35">
        <v>4.0</v>
      </c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>
      <c r="A21" s="16" t="s">
        <v>22</v>
      </c>
      <c r="B21" s="17">
        <v>1.0</v>
      </c>
      <c r="C21" s="17">
        <v>1.0</v>
      </c>
      <c r="D21" s="17">
        <v>1154.0</v>
      </c>
      <c r="E21" s="17">
        <v>2.0</v>
      </c>
      <c r="F21" s="18" t="s">
        <v>30</v>
      </c>
      <c r="G21" s="17">
        <v>87.0</v>
      </c>
      <c r="H21" s="17">
        <v>12.0</v>
      </c>
      <c r="I21" s="19" t="s">
        <v>46</v>
      </c>
      <c r="J21" s="20">
        <v>45680.0</v>
      </c>
      <c r="K21" s="18"/>
      <c r="L21" s="18"/>
      <c r="M21" s="18">
        <v>45623.0</v>
      </c>
      <c r="N21" s="18"/>
      <c r="O21" s="18">
        <v>45631.0</v>
      </c>
      <c r="P21" s="18">
        <v>45643.0</v>
      </c>
      <c r="Q21" s="18">
        <v>45644.0</v>
      </c>
      <c r="R21" s="21"/>
      <c r="S21" s="18"/>
      <c r="T21" s="22"/>
      <c r="U21" s="22" t="str">
        <f t="shared" ref="U21:U22" si="5">CONCATENATE(A21, "; ", B21, ".", D21, ".", E21, ".", F21, "; 2o6, p2, 12.17.24 GO")</f>
        <v>Y3.2 pten -/- ; Luc/GFP; 1.1154.2.B1; 2o6, p2, 12.17.24 GO</v>
      </c>
      <c r="V21" s="31">
        <v>3.0</v>
      </c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</row>
    <row r="22">
      <c r="A22" s="25" t="s">
        <v>22</v>
      </c>
      <c r="B22" s="26">
        <v>1.0</v>
      </c>
      <c r="C22" s="26">
        <v>1.0</v>
      </c>
      <c r="D22" s="26">
        <v>1154.0</v>
      </c>
      <c r="E22" s="26">
        <v>2.0</v>
      </c>
      <c r="F22" s="27" t="s">
        <v>31</v>
      </c>
      <c r="G22" s="26">
        <v>88.0</v>
      </c>
      <c r="H22" s="26">
        <v>13.0</v>
      </c>
      <c r="I22" s="32" t="s">
        <v>47</v>
      </c>
      <c r="J22" s="33">
        <v>45680.0</v>
      </c>
      <c r="K22" s="27"/>
      <c r="L22" s="27"/>
      <c r="M22" s="27">
        <v>45623.0</v>
      </c>
      <c r="N22" s="27"/>
      <c r="O22" s="27">
        <v>45631.0</v>
      </c>
      <c r="P22" s="27">
        <v>45643.0</v>
      </c>
      <c r="Q22" s="27">
        <v>45644.0</v>
      </c>
      <c r="R22" s="28"/>
      <c r="S22" s="27"/>
      <c r="T22" s="29"/>
      <c r="U22" s="29" t="str">
        <f t="shared" si="5"/>
        <v>Y3.2 pten -/- ; Luc/GFP; 1.1154.2.B2; 2o6, p2, 12.17.24 GO</v>
      </c>
      <c r="V22" s="35">
        <v>4.0</v>
      </c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>
      <c r="A23" s="16" t="s">
        <v>22</v>
      </c>
      <c r="B23" s="17">
        <v>1.0</v>
      </c>
      <c r="C23" s="17">
        <v>1.0</v>
      </c>
      <c r="D23" s="17">
        <v>1154.0</v>
      </c>
      <c r="E23" s="17">
        <v>2.0</v>
      </c>
      <c r="F23" s="18" t="s">
        <v>33</v>
      </c>
      <c r="G23" s="17">
        <v>3.0</v>
      </c>
      <c r="H23" s="17">
        <v>14.0</v>
      </c>
      <c r="I23" s="19" t="s">
        <v>48</v>
      </c>
      <c r="J23" s="20">
        <v>45680.0</v>
      </c>
      <c r="K23" s="18"/>
      <c r="L23" s="18"/>
      <c r="M23" s="18">
        <v>45623.0</v>
      </c>
      <c r="N23" s="18"/>
      <c r="O23" s="18">
        <v>45629.0</v>
      </c>
      <c r="P23" s="18">
        <v>45632.0</v>
      </c>
      <c r="Q23" s="18">
        <v>45636.0</v>
      </c>
      <c r="R23" s="21"/>
      <c r="S23" s="18"/>
      <c r="T23" s="22"/>
      <c r="U23" s="22" t="str">
        <f>CONCATENATE(A23, "; ", B23, ".", D23, ".", E23, ".", F23, "; 1o6, p2, 12.6.24 GO")</f>
        <v>Y3.2 pten -/- ; Luc/GFP; 1.1154.2.B3; 1o6, p2, 12.6.24 GO</v>
      </c>
      <c r="V23" s="23">
        <v>45632.0</v>
      </c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</row>
    <row r="24">
      <c r="A24" s="25" t="s">
        <v>22</v>
      </c>
      <c r="B24" s="26">
        <v>1.0</v>
      </c>
      <c r="C24" s="26">
        <v>1.0</v>
      </c>
      <c r="D24" s="26">
        <v>1154.0</v>
      </c>
      <c r="E24" s="26">
        <v>2.0</v>
      </c>
      <c r="F24" s="27" t="s">
        <v>34</v>
      </c>
      <c r="G24" s="26">
        <v>89.0</v>
      </c>
      <c r="H24" s="26">
        <v>15.0</v>
      </c>
      <c r="I24" s="32" t="s">
        <v>49</v>
      </c>
      <c r="J24" s="33">
        <v>45680.0</v>
      </c>
      <c r="K24" s="27"/>
      <c r="L24" s="27"/>
      <c r="M24" s="27">
        <v>45623.0</v>
      </c>
      <c r="N24" s="27"/>
      <c r="O24" s="27">
        <v>45631.0</v>
      </c>
      <c r="P24" s="27">
        <v>45643.0</v>
      </c>
      <c r="Q24" s="27">
        <v>45644.0</v>
      </c>
      <c r="R24" s="28"/>
      <c r="S24" s="27"/>
      <c r="T24" s="29"/>
      <c r="U24" s="29" t="str">
        <f>CONCATENATE(A24, "; ", B24, ".", D24, ".", E24, ".", F24, "; 2o6, p2, 12.17.24 GO")</f>
        <v>Y3.2 pten -/- ; Luc/GFP; 1.1154.2.B4; 2o6, p2, 12.17.24 GO</v>
      </c>
      <c r="V24" s="35">
        <v>5.0</v>
      </c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hidden="1">
      <c r="A25" s="16" t="s">
        <v>22</v>
      </c>
      <c r="B25" s="17">
        <v>1.0</v>
      </c>
      <c r="C25" s="17">
        <v>1.0</v>
      </c>
      <c r="D25" s="17">
        <v>1154.0</v>
      </c>
      <c r="E25" s="17">
        <v>2.0</v>
      </c>
      <c r="F25" s="18" t="s">
        <v>36</v>
      </c>
      <c r="G25" s="18"/>
      <c r="H25" s="18"/>
      <c r="I25" s="21"/>
      <c r="J25" s="21"/>
      <c r="K25" s="21"/>
      <c r="L25" s="18"/>
      <c r="M25" s="18">
        <v>45623.0</v>
      </c>
      <c r="N25" s="18"/>
      <c r="O25" s="21"/>
      <c r="P25" s="21"/>
      <c r="Q25" s="21"/>
      <c r="R25" s="18">
        <v>45632.0</v>
      </c>
      <c r="S25" s="18"/>
      <c r="T25" s="22"/>
      <c r="U25" s="22" t="str">
        <f>CONCATENATE(A25, "; ", B25, ".", D25, ".", E25, ".", F25, "; 1o6, p2, GO")</f>
        <v>Y3.2 pten -/- ; Luc/GFP; 1.1154.2.C1; 1o6, p2, GO</v>
      </c>
      <c r="V25" s="22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</row>
    <row r="26">
      <c r="A26" s="25" t="s">
        <v>22</v>
      </c>
      <c r="B26" s="26">
        <v>1.0</v>
      </c>
      <c r="C26" s="26">
        <v>1.0</v>
      </c>
      <c r="D26" s="26">
        <v>1154.0</v>
      </c>
      <c r="E26" s="26">
        <v>2.0</v>
      </c>
      <c r="F26" s="27" t="s">
        <v>38</v>
      </c>
      <c r="G26" s="26">
        <v>4.0</v>
      </c>
      <c r="H26" s="26">
        <v>16.0</v>
      </c>
      <c r="I26" s="32" t="s">
        <v>50</v>
      </c>
      <c r="J26" s="33">
        <v>45680.0</v>
      </c>
      <c r="K26" s="27"/>
      <c r="L26" s="27"/>
      <c r="M26" s="27">
        <v>45623.0</v>
      </c>
      <c r="N26" s="27"/>
      <c r="O26" s="27">
        <v>45629.0</v>
      </c>
      <c r="P26" s="27">
        <v>45632.0</v>
      </c>
      <c r="Q26" s="27">
        <v>45636.0</v>
      </c>
      <c r="R26" s="28"/>
      <c r="S26" s="27"/>
      <c r="T26" s="29"/>
      <c r="U26" s="29" t="str">
        <f>CONCATENATE(A26, "; ", B26, ".", D26, ".", E26, ".", F26, "; 1o6, p2, 12.6.24 GO")</f>
        <v>Y3.2 pten -/- ; Luc/GFP; 1.1154.2.C2; 1o6, p2, 12.6.24 GO</v>
      </c>
      <c r="V26" s="36">
        <v>45632.0</v>
      </c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>
      <c r="A27" s="16" t="s">
        <v>22</v>
      </c>
      <c r="B27" s="17">
        <v>1.0</v>
      </c>
      <c r="C27" s="17">
        <v>1.0</v>
      </c>
      <c r="D27" s="17">
        <v>1155.0</v>
      </c>
      <c r="E27" s="17">
        <v>1.0</v>
      </c>
      <c r="F27" s="18" t="s">
        <v>23</v>
      </c>
      <c r="G27" s="17">
        <v>121.0</v>
      </c>
      <c r="H27" s="17">
        <v>17.0</v>
      </c>
      <c r="I27" s="19" t="s">
        <v>51</v>
      </c>
      <c r="J27" s="20">
        <v>45680.0</v>
      </c>
      <c r="K27" s="21"/>
      <c r="L27" s="18"/>
      <c r="M27" s="18">
        <v>45623.0</v>
      </c>
      <c r="N27" s="18">
        <v>45632.0</v>
      </c>
      <c r="O27" s="18">
        <v>45639.0</v>
      </c>
      <c r="P27" s="18">
        <v>45645.0</v>
      </c>
      <c r="Q27" s="18">
        <v>45646.0</v>
      </c>
      <c r="R27" s="21"/>
      <c r="S27" s="18"/>
      <c r="U27" s="34" t="str">
        <f>CONCATENATE(A27, "; ", B27, ".", D27, ".", E27, ".", F27, "; 2o6, p2, 12.19.24 GO")</f>
        <v>Y3.2 pten -/- ; Luc/GFP; 1.1155.1.A1; 2o6, p2, 12.19.24 GO</v>
      </c>
      <c r="V27" s="31">
        <v>10.0</v>
      </c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</row>
    <row r="28" hidden="1">
      <c r="A28" s="25" t="s">
        <v>22</v>
      </c>
      <c r="B28" s="26">
        <v>1.0</v>
      </c>
      <c r="C28" s="26">
        <v>1.0</v>
      </c>
      <c r="D28" s="26">
        <v>1155.0</v>
      </c>
      <c r="E28" s="26">
        <v>1.0</v>
      </c>
      <c r="F28" s="27" t="s">
        <v>25</v>
      </c>
      <c r="G28" s="27"/>
      <c r="H28" s="27"/>
      <c r="I28" s="28"/>
      <c r="J28" s="28"/>
      <c r="K28" s="28"/>
      <c r="L28" s="27"/>
      <c r="M28" s="27">
        <v>45623.0</v>
      </c>
      <c r="N28" s="27"/>
      <c r="O28" s="28"/>
      <c r="P28" s="28"/>
      <c r="Q28" s="28"/>
      <c r="R28" s="27">
        <v>45632.0</v>
      </c>
      <c r="S28" s="27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>
      <c r="A29" s="16" t="s">
        <v>22</v>
      </c>
      <c r="B29" s="17">
        <v>1.0</v>
      </c>
      <c r="C29" s="17">
        <v>1.0</v>
      </c>
      <c r="D29" s="17">
        <v>1155.0</v>
      </c>
      <c r="E29" s="17">
        <v>1.0</v>
      </c>
      <c r="F29" s="18" t="s">
        <v>26</v>
      </c>
      <c r="G29" s="17">
        <v>42.0</v>
      </c>
      <c r="H29" s="17">
        <v>18.0</v>
      </c>
      <c r="I29" s="19" t="s">
        <v>52</v>
      </c>
      <c r="J29" s="20">
        <v>45680.0</v>
      </c>
      <c r="K29" s="18"/>
      <c r="L29" s="18"/>
      <c r="M29" s="18">
        <v>45623.0</v>
      </c>
      <c r="N29" s="18"/>
      <c r="O29" s="18">
        <v>45630.0</v>
      </c>
      <c r="P29" s="18">
        <v>45638.0</v>
      </c>
      <c r="Q29" s="18">
        <v>45642.0</v>
      </c>
      <c r="R29" s="21"/>
      <c r="S29" s="18"/>
      <c r="U29" s="22" t="str">
        <f>CONCATENATE(A29, "; ", B29, ".", D29, ".", E29, ".", F29, "; 2o6, p2, 12.12.24 GO")</f>
        <v>Y3.2 pten -/- ; Luc/GFP; 1.1155.1.A3; 2o6, p2, 12.12.24 GO</v>
      </c>
      <c r="V29" s="31">
        <v>5.0</v>
      </c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>
      <c r="A30" s="25" t="s">
        <v>22</v>
      </c>
      <c r="B30" s="26">
        <v>1.0</v>
      </c>
      <c r="C30" s="26">
        <v>1.0</v>
      </c>
      <c r="D30" s="26">
        <v>1155.0</v>
      </c>
      <c r="E30" s="26">
        <v>1.0</v>
      </c>
      <c r="F30" s="27" t="s">
        <v>28</v>
      </c>
      <c r="G30" s="26">
        <v>90.0</v>
      </c>
      <c r="H30" s="26">
        <v>19.0</v>
      </c>
      <c r="I30" s="32" t="s">
        <v>53</v>
      </c>
      <c r="J30" s="33">
        <v>45680.0</v>
      </c>
      <c r="K30" s="27"/>
      <c r="L30" s="27"/>
      <c r="M30" s="27">
        <v>45623.0</v>
      </c>
      <c r="N30" s="27"/>
      <c r="O30" s="27">
        <v>45631.0</v>
      </c>
      <c r="P30" s="27">
        <v>45643.0</v>
      </c>
      <c r="Q30" s="27">
        <v>45644.0</v>
      </c>
      <c r="R30" s="28"/>
      <c r="S30" s="27"/>
      <c r="U30" s="29" t="str">
        <f t="shared" ref="U30:U31" si="6">CONCATENATE(A30, "; ", B30, ".", D30, ".", E30, ".", F30, "; 2o6, p2, 12.17.24 GO")</f>
        <v>Y3.2 pten -/- ; Luc/GFP; 1.1155.1.A4; 2o6, p2, 12.17.24 GO</v>
      </c>
      <c r="V30" s="35">
        <v>6.0</v>
      </c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>
      <c r="A31" s="16" t="s">
        <v>22</v>
      </c>
      <c r="B31" s="17">
        <v>1.0</v>
      </c>
      <c r="C31" s="17">
        <v>1.0</v>
      </c>
      <c r="D31" s="17">
        <v>1155.0</v>
      </c>
      <c r="E31" s="17">
        <v>1.0</v>
      </c>
      <c r="F31" s="18" t="s">
        <v>30</v>
      </c>
      <c r="G31" s="17">
        <v>91.0</v>
      </c>
      <c r="H31" s="17">
        <v>20.0</v>
      </c>
      <c r="I31" s="19" t="s">
        <v>54</v>
      </c>
      <c r="J31" s="20">
        <v>45680.0</v>
      </c>
      <c r="K31" s="18"/>
      <c r="L31" s="18"/>
      <c r="M31" s="18">
        <v>45623.0</v>
      </c>
      <c r="N31" s="18"/>
      <c r="O31" s="18">
        <v>45631.0</v>
      </c>
      <c r="P31" s="18">
        <v>45643.0</v>
      </c>
      <c r="Q31" s="18">
        <v>45644.0</v>
      </c>
      <c r="R31" s="21"/>
      <c r="S31" s="18"/>
      <c r="U31" s="22" t="str">
        <f t="shared" si="6"/>
        <v>Y3.2 pten -/- ; Luc/GFP; 1.1155.1.B1; 2o6, p2, 12.17.24 GO</v>
      </c>
      <c r="V31" s="31">
        <v>7.0</v>
      </c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</row>
    <row r="32">
      <c r="A32" s="25" t="s">
        <v>22</v>
      </c>
      <c r="B32" s="26">
        <v>1.0</v>
      </c>
      <c r="C32" s="26">
        <v>1.0</v>
      </c>
      <c r="D32" s="26">
        <v>1155.0</v>
      </c>
      <c r="E32" s="26">
        <v>1.0</v>
      </c>
      <c r="F32" s="27" t="s">
        <v>31</v>
      </c>
      <c r="G32" s="26">
        <v>122.0</v>
      </c>
      <c r="H32" s="26">
        <v>21.0</v>
      </c>
      <c r="I32" s="32" t="s">
        <v>55</v>
      </c>
      <c r="J32" s="33">
        <v>45680.0</v>
      </c>
      <c r="K32" s="28"/>
      <c r="L32" s="27"/>
      <c r="M32" s="27">
        <v>45623.0</v>
      </c>
      <c r="N32" s="27">
        <v>45632.0</v>
      </c>
      <c r="O32" s="27">
        <v>45639.0</v>
      </c>
      <c r="P32" s="27">
        <v>45645.0</v>
      </c>
      <c r="Q32" s="27">
        <v>45646.0</v>
      </c>
      <c r="R32" s="28"/>
      <c r="S32" s="27"/>
      <c r="U32" s="34" t="str">
        <f>CONCATENATE(A32, "; ", B32, ".", D32, ".", E32, ".", F32, "; 2o6, p2, 12.19.24 GO")</f>
        <v>Y3.2 pten -/- ; Luc/GFP; 1.1155.1.B2; 2o6, p2, 12.19.24 GO</v>
      </c>
      <c r="V32" s="35">
        <v>11.0</v>
      </c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>
      <c r="A33" s="16" t="s">
        <v>22</v>
      </c>
      <c r="B33" s="17">
        <v>1.0</v>
      </c>
      <c r="C33" s="17">
        <v>1.0</v>
      </c>
      <c r="D33" s="17">
        <v>1155.0</v>
      </c>
      <c r="E33" s="17">
        <v>1.0</v>
      </c>
      <c r="F33" s="18" t="s">
        <v>33</v>
      </c>
      <c r="G33" s="17">
        <v>43.0</v>
      </c>
      <c r="H33" s="17">
        <v>22.0</v>
      </c>
      <c r="I33" s="19" t="s">
        <v>56</v>
      </c>
      <c r="J33" s="20">
        <v>45680.0</v>
      </c>
      <c r="K33" s="18"/>
      <c r="L33" s="18"/>
      <c r="M33" s="18">
        <v>45623.0</v>
      </c>
      <c r="N33" s="18"/>
      <c r="O33" s="18">
        <v>45630.0</v>
      </c>
      <c r="P33" s="18">
        <v>45638.0</v>
      </c>
      <c r="Q33" s="18">
        <v>45642.0</v>
      </c>
      <c r="R33" s="21"/>
      <c r="S33" s="18"/>
      <c r="U33" s="22" t="str">
        <f>CONCATENATE(A33, "; ", B33, ".", D33, ".", E33, ".", F33, "; 2o6, p2, 12.12.24 GO")</f>
        <v>Y3.2 pten -/- ; Luc/GFP; 1.1155.1.B3; 2o6, p2, 12.12.24 GO</v>
      </c>
      <c r="V33" s="31">
        <v>6.0</v>
      </c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>
      <c r="A34" s="25" t="s">
        <v>22</v>
      </c>
      <c r="B34" s="26">
        <v>1.0</v>
      </c>
      <c r="C34" s="26">
        <v>1.0</v>
      </c>
      <c r="D34" s="26">
        <v>1155.0</v>
      </c>
      <c r="E34" s="26">
        <v>1.0</v>
      </c>
      <c r="F34" s="27" t="s">
        <v>34</v>
      </c>
      <c r="G34" s="26">
        <v>5.0</v>
      </c>
      <c r="H34" s="26">
        <v>23.0</v>
      </c>
      <c r="I34" s="32" t="s">
        <v>57</v>
      </c>
      <c r="J34" s="33">
        <v>45680.0</v>
      </c>
      <c r="K34" s="27"/>
      <c r="L34" s="27"/>
      <c r="M34" s="27">
        <v>45623.0</v>
      </c>
      <c r="N34" s="27"/>
      <c r="O34" s="27">
        <v>45629.0</v>
      </c>
      <c r="P34" s="27">
        <v>45632.0</v>
      </c>
      <c r="Q34" s="27">
        <v>45636.0</v>
      </c>
      <c r="R34" s="28"/>
      <c r="S34" s="27"/>
      <c r="U34" s="29" t="str">
        <f t="shared" ref="U34:U35" si="7">CONCATENATE(A34, "; ", B34, ".", D34, ".", E34, ".", F34, "; 1o6, p2, 12.6.24 GO")</f>
        <v>Y3.2 pten -/- ; Luc/GFP; 1.1155.1.B4; 1o6, p2, 12.6.24 GO</v>
      </c>
      <c r="V34" s="36">
        <v>45632.0</v>
      </c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>
      <c r="A35" s="16" t="s">
        <v>22</v>
      </c>
      <c r="B35" s="17">
        <v>1.0</v>
      </c>
      <c r="C35" s="17">
        <v>1.0</v>
      </c>
      <c r="D35" s="17">
        <v>1155.0</v>
      </c>
      <c r="E35" s="17">
        <v>1.0</v>
      </c>
      <c r="F35" s="18" t="s">
        <v>36</v>
      </c>
      <c r="G35" s="17">
        <v>6.0</v>
      </c>
      <c r="H35" s="17">
        <v>24.0</v>
      </c>
      <c r="I35" s="19" t="s">
        <v>58</v>
      </c>
      <c r="J35" s="20">
        <v>45680.0</v>
      </c>
      <c r="K35" s="18"/>
      <c r="L35" s="18"/>
      <c r="M35" s="18">
        <v>45623.0</v>
      </c>
      <c r="N35" s="18"/>
      <c r="O35" s="18">
        <v>45629.0</v>
      </c>
      <c r="P35" s="18">
        <v>45632.0</v>
      </c>
      <c r="Q35" s="18">
        <v>45636.0</v>
      </c>
      <c r="R35" s="21"/>
      <c r="S35" s="18"/>
      <c r="U35" s="22" t="str">
        <f t="shared" si="7"/>
        <v>Y3.2 pten -/- ; Luc/GFP; 1.1155.1.C1; 1o6, p2, 12.6.24 GO</v>
      </c>
      <c r="V35" s="23">
        <v>45632.0</v>
      </c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</row>
    <row r="36">
      <c r="A36" s="25" t="s">
        <v>22</v>
      </c>
      <c r="B36" s="26">
        <v>1.0</v>
      </c>
      <c r="C36" s="26">
        <v>1.0</v>
      </c>
      <c r="D36" s="26">
        <v>1155.0</v>
      </c>
      <c r="E36" s="26">
        <v>1.0</v>
      </c>
      <c r="F36" s="27" t="s">
        <v>38</v>
      </c>
      <c r="G36" s="26">
        <v>44.0</v>
      </c>
      <c r="H36" s="26">
        <v>25.0</v>
      </c>
      <c r="I36" s="32" t="s">
        <v>59</v>
      </c>
      <c r="J36" s="33">
        <v>45680.0</v>
      </c>
      <c r="K36" s="27"/>
      <c r="L36" s="27"/>
      <c r="M36" s="27">
        <v>45623.0</v>
      </c>
      <c r="N36" s="27"/>
      <c r="O36" s="27">
        <v>45630.0</v>
      </c>
      <c r="P36" s="27">
        <v>45638.0</v>
      </c>
      <c r="Q36" s="27">
        <v>45642.0</v>
      </c>
      <c r="R36" s="28"/>
      <c r="S36" s="27"/>
      <c r="U36" s="29" t="str">
        <f>CONCATENATE(A36, "; ", B36, ".", D36, ".", E36, ".", F36, "; 2o6, p2, 12.12.24 GO")</f>
        <v>Y3.2 pten -/- ; Luc/GFP; 1.1155.1.C2; 2o6, p2, 12.12.24 GO</v>
      </c>
      <c r="V36" s="35">
        <v>7.0</v>
      </c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>
      <c r="A37" s="16" t="s">
        <v>22</v>
      </c>
      <c r="B37" s="17">
        <v>1.0</v>
      </c>
      <c r="C37" s="17">
        <v>1.0</v>
      </c>
      <c r="D37" s="17">
        <v>1155.0</v>
      </c>
      <c r="E37" s="17">
        <v>1.0</v>
      </c>
      <c r="F37" s="18" t="s">
        <v>39</v>
      </c>
      <c r="G37" s="17">
        <v>7.0</v>
      </c>
      <c r="H37" s="17">
        <v>26.0</v>
      </c>
      <c r="I37" s="19" t="s">
        <v>60</v>
      </c>
      <c r="J37" s="20">
        <v>45680.0</v>
      </c>
      <c r="K37" s="18"/>
      <c r="L37" s="18"/>
      <c r="M37" s="18">
        <v>45623.0</v>
      </c>
      <c r="N37" s="18"/>
      <c r="O37" s="18">
        <v>45629.0</v>
      </c>
      <c r="P37" s="18">
        <v>45632.0</v>
      </c>
      <c r="Q37" s="18">
        <v>45636.0</v>
      </c>
      <c r="R37" s="21"/>
      <c r="S37" s="18"/>
      <c r="U37" s="22" t="str">
        <f>CONCATENATE(A37, "; ", B37, ".", D37, ".", E37, ".", F37, "; 1o6, p2, 12.6.24 GO")</f>
        <v>Y3.2 pten -/- ; Luc/GFP; 1.1155.1.C3; 1o6, p2, 12.6.24 GO</v>
      </c>
      <c r="V37" s="23">
        <v>45632.0</v>
      </c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</row>
    <row r="38">
      <c r="A38" s="25" t="s">
        <v>22</v>
      </c>
      <c r="B38" s="26">
        <v>1.0</v>
      </c>
      <c r="C38" s="26">
        <v>1.0</v>
      </c>
      <c r="D38" s="26">
        <v>1155.0</v>
      </c>
      <c r="E38" s="26">
        <v>1.0</v>
      </c>
      <c r="F38" s="27" t="s">
        <v>41</v>
      </c>
      <c r="G38" s="26">
        <v>123.0</v>
      </c>
      <c r="H38" s="26">
        <v>27.0</v>
      </c>
      <c r="I38" s="32" t="s">
        <v>61</v>
      </c>
      <c r="J38" s="33">
        <v>45680.0</v>
      </c>
      <c r="K38" s="28"/>
      <c r="L38" s="27"/>
      <c r="M38" s="27">
        <v>45623.0</v>
      </c>
      <c r="N38" s="27">
        <v>45632.0</v>
      </c>
      <c r="O38" s="27">
        <v>45639.0</v>
      </c>
      <c r="P38" s="27">
        <v>45645.0</v>
      </c>
      <c r="Q38" s="27">
        <v>45646.0</v>
      </c>
      <c r="R38" s="28"/>
      <c r="S38" s="27"/>
      <c r="U38" s="34" t="str">
        <f>CONCATENATE(A38, "; ", B38, ".", D38, ".", E38, ".", F38, "; 2o6, p2, 12.19.24 GO")</f>
        <v>Y3.2 pten -/- ; Luc/GFP; 1.1155.1.C4; 2o6, p2, 12.19.24 GO</v>
      </c>
      <c r="V38" s="35">
        <v>12.0</v>
      </c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>
      <c r="A39" s="16" t="s">
        <v>22</v>
      </c>
      <c r="B39" s="17">
        <v>1.0</v>
      </c>
      <c r="C39" s="17">
        <v>1.0</v>
      </c>
      <c r="D39" s="17">
        <v>1155.0</v>
      </c>
      <c r="E39" s="17">
        <v>2.0</v>
      </c>
      <c r="F39" s="18" t="s">
        <v>23</v>
      </c>
      <c r="G39" s="17">
        <v>45.0</v>
      </c>
      <c r="H39" s="17">
        <v>28.0</v>
      </c>
      <c r="I39" s="19" t="s">
        <v>62</v>
      </c>
      <c r="J39" s="20">
        <v>45680.0</v>
      </c>
      <c r="K39" s="18"/>
      <c r="L39" s="18"/>
      <c r="M39" s="18">
        <v>45623.0</v>
      </c>
      <c r="N39" s="18"/>
      <c r="O39" s="18">
        <v>45630.0</v>
      </c>
      <c r="P39" s="18">
        <v>45638.0</v>
      </c>
      <c r="Q39" s="18">
        <v>45642.0</v>
      </c>
      <c r="R39" s="21"/>
      <c r="S39" s="18"/>
      <c r="U39" s="22" t="str">
        <f>CONCATENATE(A39, "; ", B39, ".", D39, ".", E39, ".", F39, "; 2o6, p2, 12.12.24 GO")</f>
        <v>Y3.2 pten -/- ; Luc/GFP; 1.1155.2.A1; 2o6, p2, 12.12.24 GO</v>
      </c>
      <c r="V39" s="31">
        <v>8.0</v>
      </c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</row>
    <row r="40">
      <c r="A40" s="25" t="s">
        <v>22</v>
      </c>
      <c r="B40" s="26">
        <v>1.0</v>
      </c>
      <c r="C40" s="26">
        <v>1.0</v>
      </c>
      <c r="D40" s="26">
        <v>1155.0</v>
      </c>
      <c r="E40" s="26">
        <v>2.0</v>
      </c>
      <c r="F40" s="27" t="s">
        <v>25</v>
      </c>
      <c r="G40" s="26">
        <v>92.0</v>
      </c>
      <c r="H40" s="26">
        <v>29.0</v>
      </c>
      <c r="I40" s="32" t="s">
        <v>63</v>
      </c>
      <c r="J40" s="33">
        <v>45680.0</v>
      </c>
      <c r="K40" s="27"/>
      <c r="L40" s="27"/>
      <c r="M40" s="27">
        <v>45623.0</v>
      </c>
      <c r="N40" s="27"/>
      <c r="O40" s="27">
        <v>45631.0</v>
      </c>
      <c r="P40" s="27">
        <v>45643.0</v>
      </c>
      <c r="Q40" s="27">
        <v>45644.0</v>
      </c>
      <c r="R40" s="28"/>
      <c r="S40" s="27"/>
      <c r="U40" s="29" t="str">
        <f>CONCATENATE(A40, "; ", B40, ".", D40, ".", E40, ".", F40, "; 2o6, p2, 12.17.24 GO")</f>
        <v>Y3.2 pten -/- ; Luc/GFP; 1.1155.2.A2; 2o6, p2, 12.17.24 GO</v>
      </c>
      <c r="V40" s="35">
        <v>8.0</v>
      </c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>
      <c r="A41" s="16" t="s">
        <v>22</v>
      </c>
      <c r="B41" s="17">
        <v>1.0</v>
      </c>
      <c r="C41" s="17">
        <v>1.0</v>
      </c>
      <c r="D41" s="17">
        <v>1155.0</v>
      </c>
      <c r="E41" s="17">
        <v>2.0</v>
      </c>
      <c r="F41" s="18" t="s">
        <v>26</v>
      </c>
      <c r="G41" s="17">
        <v>46.0</v>
      </c>
      <c r="H41" s="17">
        <v>30.0</v>
      </c>
      <c r="I41" s="19" t="s">
        <v>64</v>
      </c>
      <c r="J41" s="20">
        <v>45680.0</v>
      </c>
      <c r="K41" s="18"/>
      <c r="L41" s="18"/>
      <c r="M41" s="18">
        <v>45623.0</v>
      </c>
      <c r="N41" s="18"/>
      <c r="O41" s="18">
        <v>45630.0</v>
      </c>
      <c r="P41" s="18">
        <v>45638.0</v>
      </c>
      <c r="Q41" s="18">
        <v>45642.0</v>
      </c>
      <c r="R41" s="21"/>
      <c r="S41" s="18"/>
      <c r="U41" s="22" t="str">
        <f>CONCATENATE(A41, "; ", B41, ".", D41, ".", E41, ".", F41, "; 2o6, p2, 12.12.24 GO")</f>
        <v>Y3.2 pten -/- ; Luc/GFP; 1.1155.2.A3; 2o6, p2, 12.12.24 GO</v>
      </c>
      <c r="V41" s="31">
        <v>9.0</v>
      </c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</row>
    <row r="42" hidden="1">
      <c r="A42" s="25" t="s">
        <v>22</v>
      </c>
      <c r="B42" s="26">
        <v>1.0</v>
      </c>
      <c r="C42" s="26">
        <v>1.0</v>
      </c>
      <c r="D42" s="26">
        <v>1155.0</v>
      </c>
      <c r="E42" s="26">
        <v>2.0</v>
      </c>
      <c r="F42" s="27" t="s">
        <v>28</v>
      </c>
      <c r="G42" s="27"/>
      <c r="H42" s="27"/>
      <c r="I42" s="28"/>
      <c r="J42" s="28"/>
      <c r="K42" s="28"/>
      <c r="L42" s="27"/>
      <c r="M42" s="27">
        <v>45623.0</v>
      </c>
      <c r="N42" s="27"/>
      <c r="O42" s="28"/>
      <c r="P42" s="28"/>
      <c r="Q42" s="28"/>
      <c r="R42" s="27">
        <v>45632.0</v>
      </c>
      <c r="S42" s="27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>
      <c r="A43" s="16" t="s">
        <v>22</v>
      </c>
      <c r="B43" s="17">
        <v>1.0</v>
      </c>
      <c r="C43" s="17">
        <v>1.0</v>
      </c>
      <c r="D43" s="17">
        <v>1155.0</v>
      </c>
      <c r="E43" s="17">
        <v>2.0</v>
      </c>
      <c r="F43" s="18" t="s">
        <v>30</v>
      </c>
      <c r="G43" s="17">
        <v>124.0</v>
      </c>
      <c r="H43" s="17">
        <v>31.0</v>
      </c>
      <c r="I43" s="19" t="s">
        <v>65</v>
      </c>
      <c r="J43" s="20">
        <v>45680.0</v>
      </c>
      <c r="K43" s="21"/>
      <c r="L43" s="18"/>
      <c r="M43" s="18">
        <v>45623.0</v>
      </c>
      <c r="N43" s="18">
        <v>45632.0</v>
      </c>
      <c r="O43" s="18">
        <v>45636.0</v>
      </c>
      <c r="P43" s="18">
        <v>45645.0</v>
      </c>
      <c r="Q43" s="18">
        <v>45646.0</v>
      </c>
      <c r="R43" s="21"/>
      <c r="S43" s="18"/>
      <c r="U43" s="34" t="str">
        <f>CONCATENATE(A43, "; ", B43, ".", D43, ".", E43, ".", F43, "; 2o6, p2, 12.19.24 GO")</f>
        <v>Y3.2 pten -/- ; Luc/GFP; 1.1155.2.B1; 2o6, p2, 12.19.24 GO</v>
      </c>
      <c r="V43" s="31">
        <v>5.0</v>
      </c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</row>
    <row r="44">
      <c r="A44" s="25" t="s">
        <v>22</v>
      </c>
      <c r="B44" s="26">
        <v>1.0</v>
      </c>
      <c r="C44" s="26">
        <v>1.0</v>
      </c>
      <c r="D44" s="26">
        <v>1155.0</v>
      </c>
      <c r="E44" s="26">
        <v>2.0</v>
      </c>
      <c r="F44" s="27" t="s">
        <v>31</v>
      </c>
      <c r="G44" s="26">
        <v>47.0</v>
      </c>
      <c r="H44" s="26">
        <v>32.0</v>
      </c>
      <c r="I44" s="32" t="s">
        <v>66</v>
      </c>
      <c r="J44" s="33">
        <v>45680.0</v>
      </c>
      <c r="K44" s="27"/>
      <c r="L44" s="27"/>
      <c r="M44" s="27">
        <v>45623.0</v>
      </c>
      <c r="N44" s="27"/>
      <c r="O44" s="27">
        <v>45630.0</v>
      </c>
      <c r="P44" s="27">
        <v>45638.0</v>
      </c>
      <c r="Q44" s="27">
        <v>45642.0</v>
      </c>
      <c r="R44" s="28"/>
      <c r="S44" s="27"/>
      <c r="U44" s="29" t="str">
        <f>CONCATENATE(A44, "; ", B44, ".", D44, ".", E44, ".", F44, "; 2o6, p2, 12.12.24 GO")</f>
        <v>Y3.2 pten -/- ; Luc/GFP; 1.1155.2.B2; 2o6, p2, 12.12.24 GO</v>
      </c>
      <c r="V44" s="35">
        <v>10.0</v>
      </c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>
      <c r="A45" s="16" t="s">
        <v>22</v>
      </c>
      <c r="B45" s="17">
        <v>1.0</v>
      </c>
      <c r="C45" s="17">
        <v>1.0</v>
      </c>
      <c r="D45" s="17">
        <v>1155.0</v>
      </c>
      <c r="E45" s="17">
        <v>2.0</v>
      </c>
      <c r="F45" s="18" t="s">
        <v>33</v>
      </c>
      <c r="G45" s="17">
        <v>8.0</v>
      </c>
      <c r="H45" s="17">
        <v>33.0</v>
      </c>
      <c r="I45" s="19" t="s">
        <v>67</v>
      </c>
      <c r="J45" s="37">
        <v>45681.0</v>
      </c>
      <c r="K45" s="18"/>
      <c r="L45" s="18"/>
      <c r="M45" s="18">
        <v>45623.0</v>
      </c>
      <c r="N45" s="18"/>
      <c r="O45" s="18">
        <v>45629.0</v>
      </c>
      <c r="P45" s="18">
        <v>45632.0</v>
      </c>
      <c r="Q45" s="18">
        <v>45636.0</v>
      </c>
      <c r="R45" s="21"/>
      <c r="S45" s="18"/>
      <c r="U45" s="22" t="str">
        <f t="shared" ref="U45:U51" si="8">CONCATENATE(A45, "; ", B45, ".", D45, ".", E45, ".", F45, "; 1o6, p2, 12.6.24 GO")</f>
        <v>Y3.2 pten -/- ; Luc/GFP; 1.1155.2.B3; 1o6, p2, 12.6.24 GO</v>
      </c>
      <c r="V45" s="23">
        <v>45632.0</v>
      </c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</row>
    <row r="46">
      <c r="A46" s="25" t="s">
        <v>22</v>
      </c>
      <c r="B46" s="26">
        <v>1.0</v>
      </c>
      <c r="C46" s="26">
        <v>1.0</v>
      </c>
      <c r="D46" s="26">
        <v>1155.0</v>
      </c>
      <c r="E46" s="26">
        <v>2.0</v>
      </c>
      <c r="F46" s="27" t="s">
        <v>34</v>
      </c>
      <c r="G46" s="26">
        <v>9.0</v>
      </c>
      <c r="H46" s="26">
        <v>34.0</v>
      </c>
      <c r="I46" s="32" t="s">
        <v>68</v>
      </c>
      <c r="J46" s="33">
        <v>45681.0</v>
      </c>
      <c r="K46" s="27"/>
      <c r="L46" s="27"/>
      <c r="M46" s="27">
        <v>45623.0</v>
      </c>
      <c r="N46" s="27"/>
      <c r="O46" s="27">
        <v>45629.0</v>
      </c>
      <c r="P46" s="27">
        <v>45632.0</v>
      </c>
      <c r="Q46" s="27">
        <v>45636.0</v>
      </c>
      <c r="R46" s="28"/>
      <c r="S46" s="27"/>
      <c r="U46" s="29" t="str">
        <f t="shared" si="8"/>
        <v>Y3.2 pten -/- ; Luc/GFP; 1.1155.2.B4; 1o6, p2, 12.6.24 GO</v>
      </c>
      <c r="V46" s="36">
        <v>45632.0</v>
      </c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>
      <c r="A47" s="16" t="s">
        <v>22</v>
      </c>
      <c r="B47" s="17">
        <v>1.0</v>
      </c>
      <c r="C47" s="17">
        <v>1.0</v>
      </c>
      <c r="D47" s="17">
        <v>1155.0</v>
      </c>
      <c r="E47" s="17">
        <v>2.0</v>
      </c>
      <c r="F47" s="18" t="s">
        <v>36</v>
      </c>
      <c r="G47" s="17">
        <v>10.0</v>
      </c>
      <c r="H47" s="17">
        <v>35.0</v>
      </c>
      <c r="I47" s="19" t="s">
        <v>69</v>
      </c>
      <c r="J47" s="20">
        <v>45681.0</v>
      </c>
      <c r="K47" s="18"/>
      <c r="L47" s="18"/>
      <c r="M47" s="18">
        <v>45623.0</v>
      </c>
      <c r="N47" s="18"/>
      <c r="O47" s="18">
        <v>45629.0</v>
      </c>
      <c r="P47" s="18">
        <v>45632.0</v>
      </c>
      <c r="Q47" s="18">
        <v>45636.0</v>
      </c>
      <c r="R47" s="21"/>
      <c r="S47" s="18"/>
      <c r="U47" s="22" t="str">
        <f t="shared" si="8"/>
        <v>Y3.2 pten -/- ; Luc/GFP; 1.1155.2.C1; 1o6, p2, 12.6.24 GO</v>
      </c>
      <c r="V47" s="23">
        <v>45632.0</v>
      </c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</row>
    <row r="48">
      <c r="A48" s="25" t="s">
        <v>22</v>
      </c>
      <c r="B48" s="26">
        <v>1.0</v>
      </c>
      <c r="C48" s="26">
        <v>1.0</v>
      </c>
      <c r="D48" s="26">
        <v>1155.0</v>
      </c>
      <c r="E48" s="26">
        <v>2.0</v>
      </c>
      <c r="F48" s="27" t="s">
        <v>38</v>
      </c>
      <c r="G48" s="26">
        <v>11.0</v>
      </c>
      <c r="H48" s="26">
        <v>36.0</v>
      </c>
      <c r="I48" s="32" t="s">
        <v>70</v>
      </c>
      <c r="J48" s="33">
        <v>45681.0</v>
      </c>
      <c r="K48" s="27"/>
      <c r="L48" s="27"/>
      <c r="M48" s="27">
        <v>45623.0</v>
      </c>
      <c r="N48" s="27"/>
      <c r="O48" s="27">
        <v>45629.0</v>
      </c>
      <c r="P48" s="27">
        <v>45632.0</v>
      </c>
      <c r="Q48" s="27">
        <v>45636.0</v>
      </c>
      <c r="R48" s="28"/>
      <c r="S48" s="27"/>
      <c r="U48" s="29" t="str">
        <f t="shared" si="8"/>
        <v>Y3.2 pten -/- ; Luc/GFP; 1.1155.2.C2; 1o6, p2, 12.6.24 GO</v>
      </c>
      <c r="V48" s="36">
        <v>45632.0</v>
      </c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>
      <c r="A49" s="16" t="s">
        <v>22</v>
      </c>
      <c r="B49" s="17">
        <v>1.0</v>
      </c>
      <c r="C49" s="17">
        <v>1.0</v>
      </c>
      <c r="D49" s="17">
        <v>1155.0</v>
      </c>
      <c r="E49" s="17">
        <v>2.0</v>
      </c>
      <c r="F49" s="18" t="s">
        <v>39</v>
      </c>
      <c r="G49" s="17">
        <v>12.0</v>
      </c>
      <c r="H49" s="17">
        <v>37.0</v>
      </c>
      <c r="I49" s="19" t="s">
        <v>71</v>
      </c>
      <c r="J49" s="20">
        <v>45681.0</v>
      </c>
      <c r="K49" s="18"/>
      <c r="L49" s="18"/>
      <c r="M49" s="18">
        <v>45623.0</v>
      </c>
      <c r="N49" s="18"/>
      <c r="O49" s="18">
        <v>45629.0</v>
      </c>
      <c r="P49" s="18">
        <v>45632.0</v>
      </c>
      <c r="Q49" s="18">
        <v>45636.0</v>
      </c>
      <c r="R49" s="21"/>
      <c r="S49" s="18"/>
      <c r="U49" s="22" t="str">
        <f t="shared" si="8"/>
        <v>Y3.2 pten -/- ; Luc/GFP; 1.1155.2.C3; 1o6, p2, 12.6.24 GO</v>
      </c>
      <c r="V49" s="23">
        <v>45632.0</v>
      </c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</row>
    <row r="50">
      <c r="A50" s="25" t="s">
        <v>22</v>
      </c>
      <c r="B50" s="26">
        <v>1.0</v>
      </c>
      <c r="C50" s="26">
        <v>1.0</v>
      </c>
      <c r="D50" s="26">
        <v>1155.0</v>
      </c>
      <c r="E50" s="26">
        <v>2.0</v>
      </c>
      <c r="F50" s="27" t="s">
        <v>41</v>
      </c>
      <c r="G50" s="26">
        <v>13.0</v>
      </c>
      <c r="H50" s="26">
        <v>38.0</v>
      </c>
      <c r="I50" s="32" t="s">
        <v>72</v>
      </c>
      <c r="J50" s="33">
        <v>45681.0</v>
      </c>
      <c r="K50" s="27"/>
      <c r="L50" s="27"/>
      <c r="M50" s="27">
        <v>45623.0</v>
      </c>
      <c r="N50" s="27"/>
      <c r="O50" s="27">
        <v>45629.0</v>
      </c>
      <c r="P50" s="27">
        <v>45632.0</v>
      </c>
      <c r="Q50" s="27">
        <v>45637.0</v>
      </c>
      <c r="R50" s="28"/>
      <c r="S50" s="27"/>
      <c r="U50" s="29" t="str">
        <f t="shared" si="8"/>
        <v>Y3.2 pten -/- ; Luc/GFP; 1.1155.2.C4; 1o6, p2, 12.6.24 GO</v>
      </c>
      <c r="V50" s="36">
        <v>45632.0</v>
      </c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>
      <c r="A51" s="16" t="s">
        <v>22</v>
      </c>
      <c r="B51" s="17">
        <v>1.0</v>
      </c>
      <c r="C51" s="17">
        <v>1.0</v>
      </c>
      <c r="D51" s="17">
        <v>1155.0</v>
      </c>
      <c r="E51" s="17">
        <v>3.0</v>
      </c>
      <c r="F51" s="18" t="s">
        <v>23</v>
      </c>
      <c r="G51" s="17">
        <v>14.0</v>
      </c>
      <c r="H51" s="17">
        <v>39.0</v>
      </c>
      <c r="I51" s="19" t="s">
        <v>73</v>
      </c>
      <c r="J51" s="20">
        <v>45681.0</v>
      </c>
      <c r="K51" s="18"/>
      <c r="L51" s="18"/>
      <c r="M51" s="18">
        <v>45623.0</v>
      </c>
      <c r="N51" s="18"/>
      <c r="O51" s="18">
        <v>45629.0</v>
      </c>
      <c r="P51" s="18">
        <v>45632.0</v>
      </c>
      <c r="Q51" s="18">
        <v>45637.0</v>
      </c>
      <c r="R51" s="21"/>
      <c r="S51" s="18"/>
      <c r="U51" s="22" t="str">
        <f t="shared" si="8"/>
        <v>Y3.2 pten -/- ; Luc/GFP; 1.1155.3.A1; 1o6, p2, 12.6.24 GO</v>
      </c>
      <c r="V51" s="23">
        <v>45632.0</v>
      </c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</row>
    <row r="52" hidden="1">
      <c r="A52" s="25" t="s">
        <v>22</v>
      </c>
      <c r="B52" s="26">
        <v>1.0</v>
      </c>
      <c r="C52" s="26">
        <v>1.0</v>
      </c>
      <c r="D52" s="26">
        <v>1155.0</v>
      </c>
      <c r="E52" s="26">
        <v>3.0</v>
      </c>
      <c r="F52" s="27" t="s">
        <v>25</v>
      </c>
      <c r="G52" s="27"/>
      <c r="H52" s="27"/>
      <c r="I52" s="28"/>
      <c r="J52" s="28"/>
      <c r="K52" s="28"/>
      <c r="L52" s="27"/>
      <c r="M52" s="27">
        <v>45623.0</v>
      </c>
      <c r="N52" s="27"/>
      <c r="O52" s="28"/>
      <c r="P52" s="28"/>
      <c r="Q52" s="28"/>
      <c r="R52" s="27">
        <v>45632.0</v>
      </c>
      <c r="S52" s="27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>
      <c r="A53" s="16" t="s">
        <v>22</v>
      </c>
      <c r="B53" s="17">
        <v>1.0</v>
      </c>
      <c r="C53" s="17">
        <v>1.0</v>
      </c>
      <c r="D53" s="17">
        <v>1155.0</v>
      </c>
      <c r="E53" s="17">
        <v>3.0</v>
      </c>
      <c r="F53" s="18" t="s">
        <v>26</v>
      </c>
      <c r="G53" s="17">
        <v>15.0</v>
      </c>
      <c r="H53" s="17">
        <v>40.0</v>
      </c>
      <c r="I53" s="19" t="s">
        <v>74</v>
      </c>
      <c r="J53" s="20">
        <v>45681.0</v>
      </c>
      <c r="K53" s="18"/>
      <c r="L53" s="18"/>
      <c r="M53" s="18">
        <v>45623.0</v>
      </c>
      <c r="N53" s="18"/>
      <c r="O53" s="18">
        <v>45629.0</v>
      </c>
      <c r="P53" s="18">
        <v>45632.0</v>
      </c>
      <c r="Q53" s="18">
        <v>45637.0</v>
      </c>
      <c r="R53" s="21"/>
      <c r="S53" s="18"/>
      <c r="U53" s="22" t="str">
        <f>CONCATENATE(A53, "; ", B53, ".", D53, ".", E53, ".", F53, "; 1o6, p2, 12.6.24 GO")</f>
        <v>Y3.2 pten -/- ; Luc/GFP; 1.1155.3.A3; 1o6, p2, 12.6.24 GO</v>
      </c>
      <c r="V53" s="23">
        <v>45632.0</v>
      </c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</row>
    <row r="54">
      <c r="A54" s="25" t="s">
        <v>22</v>
      </c>
      <c r="B54" s="26">
        <v>1.0</v>
      </c>
      <c r="C54" s="26">
        <v>1.0</v>
      </c>
      <c r="D54" s="26">
        <v>1156.0</v>
      </c>
      <c r="E54" s="26">
        <v>1.0</v>
      </c>
      <c r="F54" s="27" t="s">
        <v>23</v>
      </c>
      <c r="G54" s="26">
        <v>125.0</v>
      </c>
      <c r="H54" s="26">
        <v>41.0</v>
      </c>
      <c r="I54" s="32" t="s">
        <v>75</v>
      </c>
      <c r="J54" s="33">
        <v>45681.0</v>
      </c>
      <c r="K54" s="28"/>
      <c r="L54" s="27"/>
      <c r="M54" s="27">
        <v>45623.0</v>
      </c>
      <c r="N54" s="27">
        <v>45632.0</v>
      </c>
      <c r="O54" s="27">
        <v>45639.0</v>
      </c>
      <c r="P54" s="27">
        <v>45645.0</v>
      </c>
      <c r="Q54" s="27">
        <v>45646.0</v>
      </c>
      <c r="R54" s="28"/>
      <c r="S54" s="27"/>
      <c r="T54" s="30"/>
      <c r="U54" s="34" t="str">
        <f t="shared" ref="U54:U56" si="9">CONCATENATE(A54, "; ", B54, ".", D54, ".", E54, ".", F54, "; 2o6, p2, 12.19.24 GO")</f>
        <v>Y3.2 pten -/- ; Luc/GFP; 1.1156.1.A1; 2o6, p2, 12.19.24 GO</v>
      </c>
      <c r="V54" s="35">
        <v>13.0</v>
      </c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</row>
    <row r="55">
      <c r="A55" s="16" t="s">
        <v>22</v>
      </c>
      <c r="B55" s="17">
        <v>1.0</v>
      </c>
      <c r="C55" s="17">
        <v>1.0</v>
      </c>
      <c r="D55" s="17">
        <v>1156.0</v>
      </c>
      <c r="E55" s="17">
        <v>1.0</v>
      </c>
      <c r="F55" s="18" t="s">
        <v>26</v>
      </c>
      <c r="G55" s="17">
        <v>126.0</v>
      </c>
      <c r="H55" s="17">
        <v>42.0</v>
      </c>
      <c r="I55" s="19" t="s">
        <v>76</v>
      </c>
      <c r="J55" s="20">
        <v>45681.0</v>
      </c>
      <c r="K55" s="21"/>
      <c r="L55" s="18"/>
      <c r="M55" s="18">
        <v>45623.0</v>
      </c>
      <c r="N55" s="18">
        <v>45632.0</v>
      </c>
      <c r="O55" s="18">
        <v>45636.0</v>
      </c>
      <c r="P55" s="18">
        <v>45645.0</v>
      </c>
      <c r="Q55" s="18">
        <v>45646.0</v>
      </c>
      <c r="R55" s="21"/>
      <c r="S55" s="18"/>
      <c r="T55" s="24"/>
      <c r="U55" s="34" t="str">
        <f t="shared" si="9"/>
        <v>Y3.2 pten -/- ; Luc/GFP; 1.1156.1.A3; 2o6, p2, 12.19.24 GO</v>
      </c>
      <c r="V55" s="31">
        <v>6.0</v>
      </c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</row>
    <row r="56">
      <c r="A56" s="25" t="s">
        <v>22</v>
      </c>
      <c r="B56" s="26">
        <v>1.0</v>
      </c>
      <c r="C56" s="26">
        <v>1.0</v>
      </c>
      <c r="D56" s="26">
        <v>1156.0</v>
      </c>
      <c r="E56" s="26">
        <v>1.0</v>
      </c>
      <c r="F56" s="27" t="s">
        <v>28</v>
      </c>
      <c r="G56" s="26">
        <v>127.0</v>
      </c>
      <c r="H56" s="26">
        <v>43.0</v>
      </c>
      <c r="I56" s="32" t="s">
        <v>77</v>
      </c>
      <c r="J56" s="33">
        <v>45681.0</v>
      </c>
      <c r="K56" s="27"/>
      <c r="L56" s="27"/>
      <c r="M56" s="27">
        <v>45623.0</v>
      </c>
      <c r="N56" s="28"/>
      <c r="O56" s="27">
        <v>45632.0</v>
      </c>
      <c r="P56" s="27">
        <v>45645.0</v>
      </c>
      <c r="Q56" s="27">
        <v>45646.0</v>
      </c>
      <c r="R56" s="28"/>
      <c r="S56" s="27"/>
      <c r="T56" s="30"/>
      <c r="U56" s="34" t="str">
        <f t="shared" si="9"/>
        <v>Y3.2 pten -/- ; Luc/GFP; 1.1156.1.A4; 2o6, p2, 12.19.24 GO</v>
      </c>
      <c r="V56" s="35">
        <v>1.0</v>
      </c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</row>
    <row r="57">
      <c r="A57" s="16" t="s">
        <v>22</v>
      </c>
      <c r="B57" s="17">
        <v>1.0</v>
      </c>
      <c r="C57" s="17">
        <v>1.0</v>
      </c>
      <c r="D57" s="17">
        <v>1156.0</v>
      </c>
      <c r="E57" s="17">
        <v>1.0</v>
      </c>
      <c r="F57" s="18" t="s">
        <v>30</v>
      </c>
      <c r="G57" s="17">
        <v>16.0</v>
      </c>
      <c r="H57" s="17">
        <v>44.0</v>
      </c>
      <c r="I57" s="19" t="s">
        <v>78</v>
      </c>
      <c r="J57" s="20">
        <v>45681.0</v>
      </c>
      <c r="K57" s="18"/>
      <c r="L57" s="18"/>
      <c r="M57" s="18">
        <v>45623.0</v>
      </c>
      <c r="N57" s="18"/>
      <c r="O57" s="18">
        <v>45629.0</v>
      </c>
      <c r="P57" s="18">
        <v>45635.0</v>
      </c>
      <c r="Q57" s="18">
        <v>45637.0</v>
      </c>
      <c r="R57" s="21"/>
      <c r="S57" s="18"/>
      <c r="T57" s="24"/>
      <c r="U57" s="22" t="str">
        <f>CONCATENATE(A57, "; ", B57, ".", D57, ".", E57, ".", F57, "; 2o6, p2, 12.9.24 GO")</f>
        <v>Y3.2 pten -/- ; Luc/GFP; 1.1156.1.B1; 2o6, p2, 12.9.24 GO</v>
      </c>
      <c r="V57" s="31">
        <v>1.0</v>
      </c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</row>
    <row r="58">
      <c r="A58" s="25" t="s">
        <v>22</v>
      </c>
      <c r="B58" s="26">
        <v>1.0</v>
      </c>
      <c r="C58" s="26">
        <v>1.0</v>
      </c>
      <c r="D58" s="26">
        <v>1156.0</v>
      </c>
      <c r="E58" s="26">
        <v>1.0</v>
      </c>
      <c r="F58" s="27" t="s">
        <v>31</v>
      </c>
      <c r="G58" s="26">
        <v>48.0</v>
      </c>
      <c r="H58" s="26">
        <v>45.0</v>
      </c>
      <c r="I58" s="32" t="s">
        <v>79</v>
      </c>
      <c r="J58" s="33">
        <v>45681.0</v>
      </c>
      <c r="K58" s="27"/>
      <c r="L58" s="27"/>
      <c r="M58" s="27">
        <v>45623.0</v>
      </c>
      <c r="N58" s="27"/>
      <c r="O58" s="27">
        <v>45630.0</v>
      </c>
      <c r="P58" s="27">
        <v>45638.0</v>
      </c>
      <c r="Q58" s="27">
        <v>45642.0</v>
      </c>
      <c r="R58" s="28"/>
      <c r="S58" s="27"/>
      <c r="T58" s="30"/>
      <c r="U58" s="29" t="str">
        <f>CONCATENATE(A58, "; ", B58, ".", D58, ".", E58, ".", F58, "; 2o6, p2, 12.12.24 GO")</f>
        <v>Y3.2 pten -/- ; Luc/GFP; 1.1156.1.B2; 2o6, p2, 12.12.24 GO</v>
      </c>
      <c r="V58" s="35">
        <v>1.0</v>
      </c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>
      <c r="A59" s="16" t="s">
        <v>22</v>
      </c>
      <c r="B59" s="17">
        <v>1.0</v>
      </c>
      <c r="C59" s="17">
        <v>1.0</v>
      </c>
      <c r="D59" s="17">
        <v>1156.0</v>
      </c>
      <c r="E59" s="17">
        <v>1.0</v>
      </c>
      <c r="F59" s="18" t="s">
        <v>33</v>
      </c>
      <c r="G59" s="17">
        <v>93.0</v>
      </c>
      <c r="H59" s="17">
        <v>46.0</v>
      </c>
      <c r="I59" s="19" t="s">
        <v>80</v>
      </c>
      <c r="J59" s="20">
        <v>45681.0</v>
      </c>
      <c r="K59" s="18"/>
      <c r="L59" s="18"/>
      <c r="M59" s="18">
        <v>45623.0</v>
      </c>
      <c r="N59" s="18"/>
      <c r="O59" s="18">
        <v>45631.0</v>
      </c>
      <c r="P59" s="18">
        <v>45643.0</v>
      </c>
      <c r="Q59" s="18">
        <v>45644.0</v>
      </c>
      <c r="R59" s="21"/>
      <c r="S59" s="18"/>
      <c r="T59" s="24"/>
      <c r="U59" s="22" t="str">
        <f t="shared" ref="U59:U60" si="10">CONCATENATE(A59, "; ", B59, ".", D59, ".", E59, ".", F59, "; 2o6, p2, 12.17.24 GO")</f>
        <v>Y3.2 pten -/- ; Luc/GFP; 1.1156.1.B3; 2o6, p2, 12.17.24 GO</v>
      </c>
      <c r="V59" s="31">
        <v>9.0</v>
      </c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</row>
    <row r="60">
      <c r="A60" s="25" t="s">
        <v>22</v>
      </c>
      <c r="B60" s="26">
        <v>1.0</v>
      </c>
      <c r="C60" s="26">
        <v>1.0</v>
      </c>
      <c r="D60" s="26">
        <v>1156.0</v>
      </c>
      <c r="E60" s="26">
        <v>1.0</v>
      </c>
      <c r="F60" s="27" t="s">
        <v>34</v>
      </c>
      <c r="G60" s="26">
        <v>94.0</v>
      </c>
      <c r="H60" s="26">
        <v>47.0</v>
      </c>
      <c r="I60" s="32" t="s">
        <v>81</v>
      </c>
      <c r="J60" s="33">
        <v>45681.0</v>
      </c>
      <c r="K60" s="27"/>
      <c r="L60" s="27"/>
      <c r="M60" s="27">
        <v>45623.0</v>
      </c>
      <c r="N60" s="27"/>
      <c r="O60" s="27">
        <v>45631.0</v>
      </c>
      <c r="P60" s="27">
        <v>45643.0</v>
      </c>
      <c r="Q60" s="27">
        <v>45644.0</v>
      </c>
      <c r="R60" s="28"/>
      <c r="S60" s="27"/>
      <c r="T60" s="30"/>
      <c r="U60" s="29" t="str">
        <f t="shared" si="10"/>
        <v>Y3.2 pten -/- ; Luc/GFP; 1.1156.1.B4; 2o6, p2, 12.17.24 GO</v>
      </c>
      <c r="V60" s="35">
        <v>10.0</v>
      </c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>
      <c r="A61" s="16" t="s">
        <v>22</v>
      </c>
      <c r="B61" s="17">
        <v>1.0</v>
      </c>
      <c r="C61" s="17">
        <v>1.0</v>
      </c>
      <c r="D61" s="17">
        <v>1156.0</v>
      </c>
      <c r="E61" s="17">
        <v>1.0</v>
      </c>
      <c r="F61" s="18" t="s">
        <v>36</v>
      </c>
      <c r="G61" s="17">
        <v>128.0</v>
      </c>
      <c r="H61" s="17">
        <v>48.0</v>
      </c>
      <c r="I61" s="19" t="s">
        <v>82</v>
      </c>
      <c r="J61" s="20">
        <v>45681.0</v>
      </c>
      <c r="K61" s="18"/>
      <c r="L61" s="18"/>
      <c r="M61" s="18">
        <v>45623.0</v>
      </c>
      <c r="N61" s="21"/>
      <c r="O61" s="18">
        <v>45632.0</v>
      </c>
      <c r="P61" s="18">
        <v>45645.0</v>
      </c>
      <c r="Q61" s="18">
        <v>45646.0</v>
      </c>
      <c r="R61" s="21"/>
      <c r="S61" s="18"/>
      <c r="T61" s="24"/>
      <c r="U61" s="34" t="str">
        <f>CONCATENATE(A61, "; ", B61, ".", D61, ".", E61, ".", F61, "; 2o6, p2, 12.19.24 GO")</f>
        <v>Y3.2 pten -/- ; Luc/GFP; 1.1156.1.C1; 2o6, p2, 12.19.24 GO</v>
      </c>
      <c r="V61" s="31">
        <v>2.0</v>
      </c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</row>
    <row r="62">
      <c r="A62" s="25" t="s">
        <v>22</v>
      </c>
      <c r="B62" s="26">
        <v>1.0</v>
      </c>
      <c r="C62" s="26">
        <v>1.0</v>
      </c>
      <c r="D62" s="26">
        <v>1156.0</v>
      </c>
      <c r="E62" s="26">
        <v>1.0</v>
      </c>
      <c r="F62" s="27" t="s">
        <v>38</v>
      </c>
      <c r="G62" s="26">
        <v>49.0</v>
      </c>
      <c r="H62" s="26">
        <v>49.0</v>
      </c>
      <c r="I62" s="32" t="s">
        <v>83</v>
      </c>
      <c r="J62" s="33">
        <v>45681.0</v>
      </c>
      <c r="K62" s="27"/>
      <c r="L62" s="27"/>
      <c r="M62" s="27">
        <v>45623.0</v>
      </c>
      <c r="N62" s="27"/>
      <c r="O62" s="27">
        <v>45630.0</v>
      </c>
      <c r="P62" s="27">
        <v>45638.0</v>
      </c>
      <c r="Q62" s="27">
        <v>45642.0</v>
      </c>
      <c r="R62" s="28"/>
      <c r="S62" s="27"/>
      <c r="T62" s="30"/>
      <c r="U62" s="29" t="str">
        <f>CONCATENATE(A62, "; ", B62, ".", D62, ".", E62, ".", F62, "; 2o6, p2, 12.12.24 GO")</f>
        <v>Y3.2 pten -/- ; Luc/GFP; 1.1156.1.C2; 2o6, p2, 12.12.24 GO</v>
      </c>
      <c r="V62" s="35">
        <v>2.0</v>
      </c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>
      <c r="A63" s="16" t="s">
        <v>22</v>
      </c>
      <c r="B63" s="17">
        <v>1.0</v>
      </c>
      <c r="C63" s="17">
        <v>1.0</v>
      </c>
      <c r="D63" s="17">
        <v>1156.0</v>
      </c>
      <c r="E63" s="17">
        <v>1.0</v>
      </c>
      <c r="F63" s="18" t="s">
        <v>39</v>
      </c>
      <c r="G63" s="17">
        <v>129.0</v>
      </c>
      <c r="H63" s="17">
        <v>50.0</v>
      </c>
      <c r="I63" s="19" t="s">
        <v>84</v>
      </c>
      <c r="J63" s="20">
        <v>45681.0</v>
      </c>
      <c r="K63" s="21"/>
      <c r="L63" s="18"/>
      <c r="M63" s="18">
        <v>45623.0</v>
      </c>
      <c r="N63" s="18">
        <v>45632.0</v>
      </c>
      <c r="O63" s="18">
        <v>45639.0</v>
      </c>
      <c r="P63" s="18">
        <v>45645.0</v>
      </c>
      <c r="Q63" s="18">
        <v>45646.0</v>
      </c>
      <c r="R63" s="21"/>
      <c r="S63" s="18"/>
      <c r="T63" s="24"/>
      <c r="U63" s="34" t="str">
        <f t="shared" ref="U63:U64" si="11">CONCATENATE(A63, "; ", B63, ".", D63, ".", E63, ".", F63, "; 2o6, p2, 12.19.24 GO")</f>
        <v>Y3.2 pten -/- ; Luc/GFP; 1.1156.1.C3; 2o6, p2, 12.19.24 GO</v>
      </c>
      <c r="V63" s="31">
        <v>14.0</v>
      </c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</row>
    <row r="64">
      <c r="A64" s="25" t="s">
        <v>22</v>
      </c>
      <c r="B64" s="26">
        <v>1.0</v>
      </c>
      <c r="C64" s="26">
        <v>1.0</v>
      </c>
      <c r="D64" s="26">
        <v>1156.0</v>
      </c>
      <c r="E64" s="26">
        <v>1.0</v>
      </c>
      <c r="F64" s="27" t="s">
        <v>41</v>
      </c>
      <c r="G64" s="26">
        <v>130.0</v>
      </c>
      <c r="H64" s="26">
        <v>51.0</v>
      </c>
      <c r="I64" s="32" t="s">
        <v>85</v>
      </c>
      <c r="J64" s="33">
        <v>45681.0</v>
      </c>
      <c r="K64" s="28"/>
      <c r="L64" s="27"/>
      <c r="M64" s="27">
        <v>45623.0</v>
      </c>
      <c r="N64" s="27">
        <v>45632.0</v>
      </c>
      <c r="O64" s="27">
        <v>45636.0</v>
      </c>
      <c r="P64" s="27">
        <v>45645.0</v>
      </c>
      <c r="Q64" s="27">
        <v>45646.0</v>
      </c>
      <c r="R64" s="28"/>
      <c r="S64" s="27"/>
      <c r="T64" s="30"/>
      <c r="U64" s="34" t="str">
        <f t="shared" si="11"/>
        <v>Y3.2 pten -/- ; Luc/GFP; 1.1156.1.C4; 2o6, p2, 12.19.24 GO</v>
      </c>
      <c r="V64" s="35">
        <v>7.0</v>
      </c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>
      <c r="A65" s="16" t="s">
        <v>22</v>
      </c>
      <c r="B65" s="17">
        <v>1.0</v>
      </c>
      <c r="C65" s="17">
        <v>1.0</v>
      </c>
      <c r="D65" s="17">
        <v>1156.0</v>
      </c>
      <c r="E65" s="17">
        <v>2.0</v>
      </c>
      <c r="F65" s="18" t="s">
        <v>23</v>
      </c>
      <c r="G65" s="17">
        <v>95.0</v>
      </c>
      <c r="H65" s="17">
        <v>52.0</v>
      </c>
      <c r="I65" s="19" t="s">
        <v>86</v>
      </c>
      <c r="J65" s="20">
        <v>45681.0</v>
      </c>
      <c r="K65" s="18"/>
      <c r="L65" s="18"/>
      <c r="M65" s="18">
        <v>45623.0</v>
      </c>
      <c r="N65" s="18"/>
      <c r="O65" s="18">
        <v>45631.0</v>
      </c>
      <c r="P65" s="18">
        <v>45643.0</v>
      </c>
      <c r="Q65" s="18">
        <v>45644.0</v>
      </c>
      <c r="R65" s="21"/>
      <c r="S65" s="18"/>
      <c r="T65" s="24"/>
      <c r="U65" s="22" t="str">
        <f>CONCATENATE(A65, "; ", B65, ".", D65, ".", E65, ".", F65, "; 2o6, p2, 12.17.24 GO")</f>
        <v>Y3.2 pten -/- ; Luc/GFP; 1.1156.2.A1; 2o6, p2, 12.17.24 GO</v>
      </c>
      <c r="V65" s="31">
        <v>11.0</v>
      </c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</row>
    <row r="66">
      <c r="A66" s="25" t="s">
        <v>22</v>
      </c>
      <c r="B66" s="26">
        <v>1.0</v>
      </c>
      <c r="C66" s="26">
        <v>1.0</v>
      </c>
      <c r="D66" s="26">
        <v>1156.0</v>
      </c>
      <c r="E66" s="26">
        <v>2.0</v>
      </c>
      <c r="F66" s="27" t="s">
        <v>25</v>
      </c>
      <c r="G66" s="26">
        <v>17.0</v>
      </c>
      <c r="H66" s="26">
        <v>53.0</v>
      </c>
      <c r="I66" s="32" t="s">
        <v>87</v>
      </c>
      <c r="J66" s="33">
        <v>45681.0</v>
      </c>
      <c r="K66" s="27"/>
      <c r="L66" s="27"/>
      <c r="M66" s="27">
        <v>45623.0</v>
      </c>
      <c r="N66" s="27"/>
      <c r="O66" s="27">
        <v>45629.0</v>
      </c>
      <c r="P66" s="27">
        <v>45635.0</v>
      </c>
      <c r="Q66" s="27">
        <v>45637.0</v>
      </c>
      <c r="R66" s="28"/>
      <c r="S66" s="27"/>
      <c r="T66" s="30"/>
      <c r="U66" s="29" t="str">
        <f>CONCATENATE(A66, "; ", B66, ".", D66, ".", E66, ".", F66, "; 2o6, p2, 12.9.24 GO")</f>
        <v>Y3.2 pten -/- ; Luc/GFP; 1.1156.2.A2; 2o6, p2, 12.9.24 GO</v>
      </c>
      <c r="V66" s="35">
        <v>2.0</v>
      </c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>
      <c r="A67" s="16" t="s">
        <v>22</v>
      </c>
      <c r="B67" s="17">
        <v>1.0</v>
      </c>
      <c r="C67" s="17">
        <v>1.0</v>
      </c>
      <c r="D67" s="17">
        <v>1156.0</v>
      </c>
      <c r="E67" s="17">
        <v>2.0</v>
      </c>
      <c r="F67" s="18" t="s">
        <v>26</v>
      </c>
      <c r="G67" s="17">
        <v>50.0</v>
      </c>
      <c r="H67" s="17">
        <v>54.0</v>
      </c>
      <c r="I67" s="19" t="s">
        <v>88</v>
      </c>
      <c r="J67" s="20">
        <v>45681.0</v>
      </c>
      <c r="K67" s="18"/>
      <c r="L67" s="18"/>
      <c r="M67" s="18">
        <v>45623.0</v>
      </c>
      <c r="N67" s="18"/>
      <c r="O67" s="18">
        <v>45630.0</v>
      </c>
      <c r="P67" s="18">
        <v>45638.0</v>
      </c>
      <c r="Q67" s="18">
        <v>45642.0</v>
      </c>
      <c r="R67" s="21"/>
      <c r="S67" s="18"/>
      <c r="T67" s="24"/>
      <c r="U67" s="22" t="str">
        <f>CONCATENATE(A67, "; ", B67, ".", D67, ".", E67, ".", F67, "; 2o6, p2, 12.12.24 GO")</f>
        <v>Y3.2 pten -/- ; Luc/GFP; 1.1156.2.A3; 2o6, p2, 12.12.24 GO</v>
      </c>
      <c r="V67" s="31">
        <v>3.0</v>
      </c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</row>
    <row r="68">
      <c r="A68" s="25" t="s">
        <v>22</v>
      </c>
      <c r="B68" s="26">
        <v>1.0</v>
      </c>
      <c r="C68" s="26">
        <v>1.0</v>
      </c>
      <c r="D68" s="26">
        <v>1156.0</v>
      </c>
      <c r="E68" s="26">
        <v>2.0</v>
      </c>
      <c r="F68" s="27" t="s">
        <v>28</v>
      </c>
      <c r="G68" s="26">
        <v>18.0</v>
      </c>
      <c r="H68" s="26">
        <v>55.0</v>
      </c>
      <c r="I68" s="32" t="s">
        <v>89</v>
      </c>
      <c r="J68" s="33">
        <v>45681.0</v>
      </c>
      <c r="K68" s="27"/>
      <c r="L68" s="27"/>
      <c r="M68" s="27">
        <v>45623.0</v>
      </c>
      <c r="N68" s="27"/>
      <c r="O68" s="27">
        <v>45629.0</v>
      </c>
      <c r="P68" s="27">
        <v>45635.0</v>
      </c>
      <c r="Q68" s="27">
        <v>45637.0</v>
      </c>
      <c r="R68" s="28"/>
      <c r="S68" s="27"/>
      <c r="T68" s="30"/>
      <c r="U68" s="29" t="str">
        <f>CONCATENATE(A68, "; ", B68, ".", D68, ".", E68, ".", F68, "; 2o6, p2, 12.9.24 GO")</f>
        <v>Y3.2 pten -/- ; Luc/GFP; 1.1156.2.A4; 2o6, p2, 12.9.24 GO</v>
      </c>
      <c r="V68" s="35">
        <v>3.0</v>
      </c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>
      <c r="A69" s="16" t="s">
        <v>22</v>
      </c>
      <c r="B69" s="17">
        <v>1.0</v>
      </c>
      <c r="C69" s="17">
        <v>1.0</v>
      </c>
      <c r="D69" s="17">
        <v>1156.0</v>
      </c>
      <c r="E69" s="17">
        <v>2.0</v>
      </c>
      <c r="F69" s="18" t="s">
        <v>30</v>
      </c>
      <c r="G69" s="17">
        <v>131.0</v>
      </c>
      <c r="H69" s="17">
        <v>56.0</v>
      </c>
      <c r="I69" s="19" t="s">
        <v>90</v>
      </c>
      <c r="J69" s="20">
        <v>45681.0</v>
      </c>
      <c r="L69" s="18"/>
      <c r="M69" s="18">
        <v>45623.0</v>
      </c>
      <c r="N69" s="18">
        <v>45632.0</v>
      </c>
      <c r="O69" s="18">
        <v>45639.0</v>
      </c>
      <c r="P69" s="38">
        <v>45645.0</v>
      </c>
      <c r="Q69" s="38">
        <v>45646.0</v>
      </c>
      <c r="R69" s="21"/>
      <c r="S69" s="18"/>
      <c r="T69" s="24"/>
      <c r="U69" s="34" t="str">
        <f>CONCATENATE(A69, "; ", B69, ".", D69, ".", E69, ".", F69, "; 2o6, p2, 12.19.24 GO")</f>
        <v>Y3.2 pten -/- ; Luc/GFP; 1.1156.2.B1; 2o6, p2, 12.19.24 GO</v>
      </c>
      <c r="V69" s="31">
        <v>15.0</v>
      </c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</row>
    <row r="70">
      <c r="A70" s="25" t="s">
        <v>22</v>
      </c>
      <c r="B70" s="26">
        <v>1.0</v>
      </c>
      <c r="C70" s="26">
        <v>1.0</v>
      </c>
      <c r="D70" s="26">
        <v>1156.0</v>
      </c>
      <c r="E70" s="26">
        <v>2.0</v>
      </c>
      <c r="F70" s="27" t="s">
        <v>31</v>
      </c>
      <c r="G70" s="26">
        <v>19.0</v>
      </c>
      <c r="H70" s="26">
        <v>57.0</v>
      </c>
      <c r="I70" s="32" t="s">
        <v>91</v>
      </c>
      <c r="J70" s="33">
        <v>45681.0</v>
      </c>
      <c r="K70" s="27"/>
      <c r="L70" s="27"/>
      <c r="M70" s="27">
        <v>45623.0</v>
      </c>
      <c r="N70" s="27"/>
      <c r="O70" s="27">
        <v>45629.0</v>
      </c>
      <c r="P70" s="27">
        <v>45635.0</v>
      </c>
      <c r="Q70" s="27">
        <v>45637.0</v>
      </c>
      <c r="R70" s="28"/>
      <c r="S70" s="27"/>
      <c r="T70" s="30"/>
      <c r="U70" s="29" t="str">
        <f>CONCATENATE(A70, "; ", B70, ".", D70, ".", E70, ".", F70, "; 2o6, p2, 12.9.24 GO")</f>
        <v>Y3.2 pten -/- ; Luc/GFP; 1.1156.2.B2; 2o6, p2, 12.9.24 GO</v>
      </c>
      <c r="V70" s="35">
        <v>4.0</v>
      </c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>
      <c r="A71" s="16" t="s">
        <v>22</v>
      </c>
      <c r="B71" s="17">
        <v>1.0</v>
      </c>
      <c r="C71" s="17">
        <v>1.0</v>
      </c>
      <c r="D71" s="17">
        <v>1156.0</v>
      </c>
      <c r="E71" s="17">
        <v>2.0</v>
      </c>
      <c r="F71" s="18" t="s">
        <v>33</v>
      </c>
      <c r="G71" s="17">
        <v>51.0</v>
      </c>
      <c r="H71" s="17">
        <v>58.0</v>
      </c>
      <c r="I71" s="19" t="s">
        <v>92</v>
      </c>
      <c r="J71" s="20">
        <v>45681.0</v>
      </c>
      <c r="K71" s="18"/>
      <c r="L71" s="18"/>
      <c r="M71" s="18">
        <v>45623.0</v>
      </c>
      <c r="N71" s="18"/>
      <c r="O71" s="18">
        <v>45630.0</v>
      </c>
      <c r="P71" s="18">
        <v>45638.0</v>
      </c>
      <c r="Q71" s="18">
        <v>45642.0</v>
      </c>
      <c r="R71" s="21"/>
      <c r="S71" s="18"/>
      <c r="T71" s="24"/>
      <c r="U71" s="22" t="str">
        <f t="shared" ref="U71:U72" si="12">CONCATENATE(A71, "; ", B71, ".", D71, ".", E71, ".", F71, "; 2o6, p2, 12.12.24 GO")</f>
        <v>Y3.2 pten -/- ; Luc/GFP; 1.1156.2.B3; 2o6, p2, 12.12.24 GO</v>
      </c>
      <c r="V71" s="31">
        <v>4.0</v>
      </c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</row>
    <row r="72">
      <c r="A72" s="25" t="s">
        <v>22</v>
      </c>
      <c r="B72" s="26">
        <v>1.0</v>
      </c>
      <c r="C72" s="26">
        <v>1.0</v>
      </c>
      <c r="D72" s="26">
        <v>1156.0</v>
      </c>
      <c r="E72" s="26">
        <v>2.0</v>
      </c>
      <c r="F72" s="27" t="s">
        <v>36</v>
      </c>
      <c r="G72" s="26">
        <v>52.0</v>
      </c>
      <c r="H72" s="26">
        <v>59.0</v>
      </c>
      <c r="I72" s="32" t="s">
        <v>93</v>
      </c>
      <c r="J72" s="33">
        <v>45681.0</v>
      </c>
      <c r="K72" s="27"/>
      <c r="L72" s="27"/>
      <c r="M72" s="27">
        <v>45623.0</v>
      </c>
      <c r="N72" s="27"/>
      <c r="O72" s="27">
        <v>45630.0</v>
      </c>
      <c r="P72" s="27">
        <v>45638.0</v>
      </c>
      <c r="Q72" s="27">
        <v>45642.0</v>
      </c>
      <c r="R72" s="28"/>
      <c r="S72" s="27"/>
      <c r="T72" s="30"/>
      <c r="U72" s="29" t="str">
        <f t="shared" si="12"/>
        <v>Y3.2 pten -/- ; Luc/GFP; 1.1156.2.C1; 2o6, p2, 12.12.24 GO</v>
      </c>
      <c r="V72" s="35">
        <v>5.0</v>
      </c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hidden="1">
      <c r="A73" s="16" t="s">
        <v>22</v>
      </c>
      <c r="B73" s="17">
        <v>1.0</v>
      </c>
      <c r="C73" s="17">
        <v>1.0</v>
      </c>
      <c r="D73" s="17">
        <v>1156.0</v>
      </c>
      <c r="E73" s="17">
        <v>2.0</v>
      </c>
      <c r="F73" s="18" t="s">
        <v>34</v>
      </c>
      <c r="G73" s="18"/>
      <c r="H73" s="18"/>
      <c r="I73" s="39"/>
      <c r="J73" s="39"/>
      <c r="K73" s="39"/>
      <c r="L73" s="18"/>
      <c r="M73" s="38">
        <v>45623.0</v>
      </c>
      <c r="N73" s="39"/>
      <c r="O73" s="39"/>
      <c r="P73" s="39"/>
      <c r="Q73" s="39"/>
      <c r="R73" s="38">
        <v>45632.0</v>
      </c>
      <c r="S73" s="18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</row>
    <row r="74">
      <c r="A74" s="25" t="s">
        <v>22</v>
      </c>
      <c r="B74" s="26">
        <v>1.0</v>
      </c>
      <c r="C74" s="26">
        <v>1.0</v>
      </c>
      <c r="D74" s="26">
        <v>1156.0</v>
      </c>
      <c r="E74" s="26">
        <v>2.0</v>
      </c>
      <c r="F74" s="27" t="s">
        <v>38</v>
      </c>
      <c r="G74" s="26">
        <v>20.0</v>
      </c>
      <c r="H74" s="26">
        <v>60.0</v>
      </c>
      <c r="I74" s="32" t="s">
        <v>94</v>
      </c>
      <c r="J74" s="33">
        <v>45681.0</v>
      </c>
      <c r="K74" s="27"/>
      <c r="L74" s="27"/>
      <c r="M74" s="27">
        <v>45623.0</v>
      </c>
      <c r="N74" s="27"/>
      <c r="O74" s="27">
        <v>45629.0</v>
      </c>
      <c r="P74" s="27">
        <v>45635.0</v>
      </c>
      <c r="Q74" s="27">
        <v>45637.0</v>
      </c>
      <c r="R74" s="28"/>
      <c r="S74" s="27"/>
      <c r="T74" s="30"/>
      <c r="U74" s="29" t="str">
        <f>CONCATENATE(A74, "; ", B74, ".", D74, ".", E74, ".", F74, "; 2o6, p2, 12.9.24 GO")</f>
        <v>Y3.2 pten -/- ; Luc/GFP; 1.1156.2.C2; 2o6, p2, 12.9.24 GO</v>
      </c>
      <c r="V74" s="35">
        <v>5.0</v>
      </c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>
      <c r="A75" s="16" t="s">
        <v>22</v>
      </c>
      <c r="B75" s="17">
        <v>1.0</v>
      </c>
      <c r="C75" s="17">
        <v>1.0</v>
      </c>
      <c r="D75" s="17">
        <v>1156.0</v>
      </c>
      <c r="E75" s="17">
        <v>2.0</v>
      </c>
      <c r="F75" s="18" t="s">
        <v>39</v>
      </c>
      <c r="G75" s="17">
        <v>132.0</v>
      </c>
      <c r="H75" s="17">
        <v>61.0</v>
      </c>
      <c r="I75" s="19" t="s">
        <v>95</v>
      </c>
      <c r="J75" s="20">
        <v>45681.0</v>
      </c>
      <c r="K75" s="21"/>
      <c r="L75" s="18"/>
      <c r="M75" s="18">
        <v>45623.0</v>
      </c>
      <c r="N75" s="18">
        <v>45632.0</v>
      </c>
      <c r="O75" s="18">
        <v>45636.0</v>
      </c>
      <c r="P75" s="18">
        <v>45645.0</v>
      </c>
      <c r="Q75" s="18">
        <v>45646.0</v>
      </c>
      <c r="R75" s="21"/>
      <c r="S75" s="18"/>
      <c r="T75" s="24"/>
      <c r="U75" s="34" t="str">
        <f>CONCATENATE(A75, "; ", B75, ".", D75, ".", E75, ".", F75, "; 2o6, p2, 12.19.24 GO")</f>
        <v>Y3.2 pten -/- ; Luc/GFP; 1.1156.2.C3; 2o6, p2, 12.19.24 GO</v>
      </c>
      <c r="V75" s="31">
        <v>8.0</v>
      </c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</row>
    <row r="76">
      <c r="A76" s="25" t="s">
        <v>22</v>
      </c>
      <c r="B76" s="26">
        <v>1.0</v>
      </c>
      <c r="C76" s="26">
        <v>1.0</v>
      </c>
      <c r="D76" s="26">
        <v>1156.0</v>
      </c>
      <c r="E76" s="26">
        <v>2.0</v>
      </c>
      <c r="F76" s="27" t="s">
        <v>41</v>
      </c>
      <c r="G76" s="26">
        <v>21.0</v>
      </c>
      <c r="H76" s="26">
        <v>62.0</v>
      </c>
      <c r="I76" s="32" t="s">
        <v>96</v>
      </c>
      <c r="J76" s="33">
        <v>45681.0</v>
      </c>
      <c r="K76" s="27"/>
      <c r="L76" s="27"/>
      <c r="M76" s="27">
        <v>45623.0</v>
      </c>
      <c r="N76" s="27"/>
      <c r="O76" s="27">
        <v>45629.0</v>
      </c>
      <c r="P76" s="27">
        <v>45635.0</v>
      </c>
      <c r="Q76" s="27">
        <v>45637.0</v>
      </c>
      <c r="R76" s="28"/>
      <c r="S76" s="27"/>
      <c r="T76" s="30"/>
      <c r="U76" s="29" t="str">
        <f>CONCATENATE(A76, "; ", B76, ".", D76, ".", E76, ".", F76, "; 2o6, p2, 12.9.24 GO")</f>
        <v>Y3.2 pten -/- ; Luc/GFP; 1.1156.2.C4; 2o6, p2, 12.9.24 GO</v>
      </c>
      <c r="V76" s="35">
        <v>6.0</v>
      </c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>
      <c r="A77" s="16" t="s">
        <v>22</v>
      </c>
      <c r="B77" s="17">
        <v>1.0</v>
      </c>
      <c r="C77" s="17">
        <v>1.0</v>
      </c>
      <c r="D77" s="17">
        <v>1156.0</v>
      </c>
      <c r="E77" s="17">
        <v>3.0</v>
      </c>
      <c r="F77" s="18" t="s">
        <v>23</v>
      </c>
      <c r="G77" s="17">
        <v>53.0</v>
      </c>
      <c r="H77" s="17">
        <v>63.0</v>
      </c>
      <c r="I77" s="19" t="s">
        <v>97</v>
      </c>
      <c r="J77" s="20">
        <v>45681.0</v>
      </c>
      <c r="K77" s="18"/>
      <c r="L77" s="18"/>
      <c r="M77" s="18">
        <v>45623.0</v>
      </c>
      <c r="N77" s="18"/>
      <c r="O77" s="18">
        <v>45630.0</v>
      </c>
      <c r="P77" s="18">
        <v>45638.0</v>
      </c>
      <c r="Q77" s="18">
        <v>45642.0</v>
      </c>
      <c r="R77" s="21"/>
      <c r="S77" s="18"/>
      <c r="T77" s="24"/>
      <c r="U77" s="22" t="str">
        <f t="shared" ref="U77:U78" si="13">CONCATENATE(A77, "; ", B77, ".", D77, ".", E77, ".", F77, "; 2o6, p2, 12.12.24 GO")</f>
        <v>Y3.2 pten -/- ; Luc/GFP; 1.1156.3.A1; 2o6, p2, 12.12.24 GO</v>
      </c>
      <c r="V77" s="31">
        <v>6.0</v>
      </c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</row>
    <row r="78">
      <c r="A78" s="25" t="s">
        <v>22</v>
      </c>
      <c r="B78" s="26">
        <v>1.0</v>
      </c>
      <c r="C78" s="26">
        <v>1.0</v>
      </c>
      <c r="D78" s="26">
        <v>1156.0</v>
      </c>
      <c r="E78" s="26">
        <v>3.0</v>
      </c>
      <c r="F78" s="27" t="s">
        <v>25</v>
      </c>
      <c r="G78" s="26">
        <v>54.0</v>
      </c>
      <c r="H78" s="26">
        <v>64.0</v>
      </c>
      <c r="I78" s="32" t="s">
        <v>98</v>
      </c>
      <c r="J78" s="33">
        <v>45681.0</v>
      </c>
      <c r="K78" s="27"/>
      <c r="L78" s="27"/>
      <c r="M78" s="27">
        <v>45623.0</v>
      </c>
      <c r="N78" s="27"/>
      <c r="O78" s="27">
        <v>45630.0</v>
      </c>
      <c r="P78" s="27">
        <v>45638.0</v>
      </c>
      <c r="Q78" s="27">
        <v>45642.0</v>
      </c>
      <c r="R78" s="28"/>
      <c r="S78" s="27"/>
      <c r="T78" s="30"/>
      <c r="U78" s="29" t="str">
        <f t="shared" si="13"/>
        <v>Y3.2 pten -/- ; Luc/GFP; 1.1156.3.A2; 2o6, p2, 12.12.24 GO</v>
      </c>
      <c r="V78" s="35">
        <v>7.0</v>
      </c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>
      <c r="A79" s="16" t="s">
        <v>22</v>
      </c>
      <c r="B79" s="17">
        <v>1.0</v>
      </c>
      <c r="C79" s="17">
        <v>1.0</v>
      </c>
      <c r="D79" s="17">
        <v>1156.0</v>
      </c>
      <c r="E79" s="17">
        <v>3.0</v>
      </c>
      <c r="F79" s="18" t="s">
        <v>26</v>
      </c>
      <c r="G79" s="17">
        <v>22.0</v>
      </c>
      <c r="H79" s="17">
        <v>65.0</v>
      </c>
      <c r="I79" s="19" t="s">
        <v>99</v>
      </c>
      <c r="J79" s="20">
        <v>45681.0</v>
      </c>
      <c r="K79" s="18"/>
      <c r="L79" s="18"/>
      <c r="M79" s="18">
        <v>45623.0</v>
      </c>
      <c r="N79" s="18"/>
      <c r="O79" s="18">
        <v>45629.0</v>
      </c>
      <c r="P79" s="18">
        <v>45635.0</v>
      </c>
      <c r="Q79" s="18">
        <v>45637.0</v>
      </c>
      <c r="R79" s="21"/>
      <c r="S79" s="18"/>
      <c r="T79" s="24"/>
      <c r="U79" s="22" t="str">
        <f t="shared" ref="U79:U80" si="14">CONCATENATE(A79, "; ", B79, ".", D79, ".", E79, ".", F79, "; 2o6, p2, 12.9.24 GO")</f>
        <v>Y3.2 pten -/- ; Luc/GFP; 1.1156.3.A3; 2o6, p2, 12.9.24 GO</v>
      </c>
      <c r="V79" s="31">
        <v>7.0</v>
      </c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</row>
    <row r="80">
      <c r="A80" s="25" t="s">
        <v>22</v>
      </c>
      <c r="B80" s="26">
        <v>1.0</v>
      </c>
      <c r="C80" s="26">
        <v>1.0</v>
      </c>
      <c r="D80" s="26">
        <v>1156.0</v>
      </c>
      <c r="E80" s="26">
        <v>3.0</v>
      </c>
      <c r="F80" s="27" t="s">
        <v>28</v>
      </c>
      <c r="G80" s="26">
        <v>23.0</v>
      </c>
      <c r="H80" s="26">
        <v>66.0</v>
      </c>
      <c r="I80" s="32" t="s">
        <v>100</v>
      </c>
      <c r="J80" s="33">
        <v>45681.0</v>
      </c>
      <c r="K80" s="27"/>
      <c r="L80" s="27"/>
      <c r="M80" s="27">
        <v>45623.0</v>
      </c>
      <c r="N80" s="27"/>
      <c r="O80" s="27">
        <v>45629.0</v>
      </c>
      <c r="P80" s="27">
        <v>45635.0</v>
      </c>
      <c r="Q80" s="27">
        <v>45637.0</v>
      </c>
      <c r="R80" s="28"/>
      <c r="S80" s="27"/>
      <c r="T80" s="30"/>
      <c r="U80" s="29" t="str">
        <f t="shared" si="14"/>
        <v>Y3.2 pten -/- ; Luc/GFP; 1.1156.3.A4; 2o6, p2, 12.9.24 GO</v>
      </c>
      <c r="V80" s="35">
        <v>8.0</v>
      </c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>
      <c r="A81" s="16" t="s">
        <v>22</v>
      </c>
      <c r="B81" s="17">
        <v>1.0</v>
      </c>
      <c r="C81" s="17">
        <v>1.0</v>
      </c>
      <c r="D81" s="17">
        <v>1156.0</v>
      </c>
      <c r="E81" s="17">
        <v>3.0</v>
      </c>
      <c r="F81" s="18" t="s">
        <v>30</v>
      </c>
      <c r="G81" s="17">
        <v>133.0</v>
      </c>
      <c r="H81" s="17">
        <v>67.0</v>
      </c>
      <c r="I81" s="19" t="s">
        <v>101</v>
      </c>
      <c r="J81" s="20">
        <v>45681.0</v>
      </c>
      <c r="K81" s="21"/>
      <c r="L81" s="18"/>
      <c r="M81" s="18">
        <v>45623.0</v>
      </c>
      <c r="N81" s="18">
        <v>45632.0</v>
      </c>
      <c r="O81" s="18">
        <v>45639.0</v>
      </c>
      <c r="P81" s="18">
        <v>45645.0</v>
      </c>
      <c r="Q81" s="18">
        <v>45646.0</v>
      </c>
      <c r="R81" s="21"/>
      <c r="S81" s="18"/>
      <c r="T81" s="24"/>
      <c r="U81" s="34" t="str">
        <f>CONCATENATE(A81, "; ", B81, ".", D81, ".", E81, ".", F81, "; 2o6, p2, 12.19.24 GO")</f>
        <v>Y3.2 pten -/- ; Luc/GFP; 1.1156.3.B1; 2o6, p2, 12.19.24 GO</v>
      </c>
      <c r="V81" s="31">
        <v>1.0</v>
      </c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</row>
    <row r="82">
      <c r="A82" s="25" t="s">
        <v>22</v>
      </c>
      <c r="B82" s="26">
        <v>1.0</v>
      </c>
      <c r="C82" s="26">
        <v>1.0</v>
      </c>
      <c r="D82" s="26">
        <v>1156.0</v>
      </c>
      <c r="E82" s="26">
        <v>3.0</v>
      </c>
      <c r="F82" s="27" t="s">
        <v>31</v>
      </c>
      <c r="G82" s="26">
        <v>96.0</v>
      </c>
      <c r="H82" s="26">
        <v>68.0</v>
      </c>
      <c r="I82" s="32" t="s">
        <v>102</v>
      </c>
      <c r="J82" s="33">
        <v>45681.0</v>
      </c>
      <c r="K82" s="27"/>
      <c r="L82" s="27"/>
      <c r="M82" s="27">
        <v>45623.0</v>
      </c>
      <c r="N82" s="27"/>
      <c r="O82" s="27">
        <v>45631.0</v>
      </c>
      <c r="P82" s="27">
        <v>45643.0</v>
      </c>
      <c r="Q82" s="27">
        <v>45644.0</v>
      </c>
      <c r="R82" s="28"/>
      <c r="S82" s="27"/>
      <c r="T82" s="30"/>
      <c r="U82" s="29" t="str">
        <f t="shared" ref="U82:U83" si="15">CONCATENATE(A82, "; ", B82, ".", D82, ".", E82, ".", F82, "; 2o6, p2, 12.17.24 GO")</f>
        <v>Y3.2 pten -/- ; Luc/GFP; 1.1156.3.B2; 2o6, p2, 12.17.24 GO</v>
      </c>
      <c r="V82" s="35">
        <v>12.0</v>
      </c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>
      <c r="A83" s="16" t="s">
        <v>22</v>
      </c>
      <c r="B83" s="17">
        <v>1.0</v>
      </c>
      <c r="C83" s="17">
        <v>1.0</v>
      </c>
      <c r="D83" s="17">
        <v>1156.0</v>
      </c>
      <c r="E83" s="17">
        <v>3.0</v>
      </c>
      <c r="F83" s="18" t="s">
        <v>33</v>
      </c>
      <c r="G83" s="17">
        <v>97.0</v>
      </c>
      <c r="H83" s="17">
        <v>69.0</v>
      </c>
      <c r="I83" s="19" t="s">
        <v>103</v>
      </c>
      <c r="J83" s="20">
        <v>45681.0</v>
      </c>
      <c r="K83" s="18"/>
      <c r="L83" s="18"/>
      <c r="M83" s="18">
        <v>45623.0</v>
      </c>
      <c r="N83" s="18"/>
      <c r="O83" s="18">
        <v>45631.0</v>
      </c>
      <c r="P83" s="18">
        <v>45643.0</v>
      </c>
      <c r="Q83" s="18">
        <v>45644.0</v>
      </c>
      <c r="R83" s="21"/>
      <c r="S83" s="18"/>
      <c r="T83" s="24"/>
      <c r="U83" s="22" t="str">
        <f t="shared" si="15"/>
        <v>Y3.2 pten -/- ; Luc/GFP; 1.1156.3.B3; 2o6, p2, 12.17.24 GO</v>
      </c>
      <c r="V83" s="31">
        <v>13.0</v>
      </c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</row>
    <row r="84">
      <c r="A84" s="25" t="s">
        <v>22</v>
      </c>
      <c r="B84" s="26">
        <v>1.0</v>
      </c>
      <c r="C84" s="26">
        <v>1.0</v>
      </c>
      <c r="D84" s="26">
        <v>1156.0</v>
      </c>
      <c r="E84" s="26">
        <v>3.0</v>
      </c>
      <c r="F84" s="27" t="s">
        <v>34</v>
      </c>
      <c r="G84" s="26">
        <v>55.0</v>
      </c>
      <c r="H84" s="26">
        <v>70.0</v>
      </c>
      <c r="I84" s="32" t="s">
        <v>104</v>
      </c>
      <c r="J84" s="33">
        <v>45681.0</v>
      </c>
      <c r="K84" s="27"/>
      <c r="L84" s="27"/>
      <c r="M84" s="27">
        <v>45623.0</v>
      </c>
      <c r="N84" s="27"/>
      <c r="O84" s="27">
        <v>45630.0</v>
      </c>
      <c r="P84" s="27">
        <v>45638.0</v>
      </c>
      <c r="Q84" s="27">
        <v>45642.0</v>
      </c>
      <c r="R84" s="28"/>
      <c r="S84" s="27"/>
      <c r="T84" s="30"/>
      <c r="U84" s="29" t="str">
        <f t="shared" ref="U84:U86" si="16">CONCATENATE(A84, "; ", B84, ".", D84, ".", E84, ".", F84, "; 2o6, p2, 12.12.24 GO")</f>
        <v>Y3.2 pten -/- ; Luc/GFP; 1.1156.3.B4; 2o6, p2, 12.12.24 GO</v>
      </c>
      <c r="V84" s="35">
        <v>8.0</v>
      </c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>
      <c r="A85" s="16" t="s">
        <v>22</v>
      </c>
      <c r="B85" s="17">
        <v>1.0</v>
      </c>
      <c r="C85" s="17">
        <v>1.0</v>
      </c>
      <c r="D85" s="17">
        <v>1156.0</v>
      </c>
      <c r="E85" s="17">
        <v>3.0</v>
      </c>
      <c r="F85" s="18" t="s">
        <v>36</v>
      </c>
      <c r="G85" s="17">
        <v>56.0</v>
      </c>
      <c r="H85" s="17">
        <v>71.0</v>
      </c>
      <c r="I85" s="19" t="s">
        <v>105</v>
      </c>
      <c r="J85" s="20">
        <v>45681.0</v>
      </c>
      <c r="K85" s="18"/>
      <c r="L85" s="18"/>
      <c r="M85" s="18">
        <v>45623.0</v>
      </c>
      <c r="N85" s="18"/>
      <c r="O85" s="18">
        <v>45630.0</v>
      </c>
      <c r="P85" s="18">
        <v>45638.0</v>
      </c>
      <c r="Q85" s="18">
        <v>45642.0</v>
      </c>
      <c r="R85" s="21"/>
      <c r="S85" s="18"/>
      <c r="T85" s="24"/>
      <c r="U85" s="22" t="str">
        <f t="shared" si="16"/>
        <v>Y3.2 pten -/- ; Luc/GFP; 1.1156.3.C1; 2o6, p2, 12.12.24 GO</v>
      </c>
      <c r="V85" s="31">
        <v>9.0</v>
      </c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</row>
    <row r="86">
      <c r="A86" s="25" t="s">
        <v>22</v>
      </c>
      <c r="B86" s="26">
        <v>1.0</v>
      </c>
      <c r="C86" s="26">
        <v>1.0</v>
      </c>
      <c r="D86" s="26">
        <v>1156.0</v>
      </c>
      <c r="E86" s="26">
        <v>3.0</v>
      </c>
      <c r="F86" s="27" t="s">
        <v>38</v>
      </c>
      <c r="G86" s="26">
        <v>57.0</v>
      </c>
      <c r="H86" s="26">
        <v>72.0</v>
      </c>
      <c r="I86" s="32" t="s">
        <v>106</v>
      </c>
      <c r="J86" s="33">
        <v>45681.0</v>
      </c>
      <c r="K86" s="27"/>
      <c r="L86" s="27"/>
      <c r="M86" s="27">
        <v>45623.0</v>
      </c>
      <c r="N86" s="27"/>
      <c r="O86" s="27">
        <v>45630.0</v>
      </c>
      <c r="P86" s="27">
        <v>45638.0</v>
      </c>
      <c r="Q86" s="27">
        <v>45642.0</v>
      </c>
      <c r="R86" s="28"/>
      <c r="S86" s="27"/>
      <c r="T86" s="30"/>
      <c r="U86" s="29" t="str">
        <f t="shared" si="16"/>
        <v>Y3.2 pten -/- ; Luc/GFP; 1.1156.3.C2; 2o6, p2, 12.12.24 GO</v>
      </c>
      <c r="V86" s="35">
        <v>10.0</v>
      </c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>
      <c r="A87" s="16" t="s">
        <v>22</v>
      </c>
      <c r="B87" s="17">
        <v>1.0</v>
      </c>
      <c r="C87" s="17">
        <v>1.0</v>
      </c>
      <c r="D87" s="17">
        <v>1156.0</v>
      </c>
      <c r="E87" s="17">
        <v>3.0</v>
      </c>
      <c r="F87" s="18" t="s">
        <v>39</v>
      </c>
      <c r="G87" s="17">
        <v>24.0</v>
      </c>
      <c r="H87" s="17">
        <v>73.0</v>
      </c>
      <c r="I87" s="19" t="s">
        <v>107</v>
      </c>
      <c r="J87" s="20">
        <v>45681.0</v>
      </c>
      <c r="K87" s="18"/>
      <c r="L87" s="18"/>
      <c r="M87" s="18">
        <v>45623.0</v>
      </c>
      <c r="N87" s="18"/>
      <c r="O87" s="18">
        <v>45629.0</v>
      </c>
      <c r="P87" s="18">
        <v>45635.0</v>
      </c>
      <c r="Q87" s="18">
        <v>45637.0</v>
      </c>
      <c r="R87" s="21"/>
      <c r="S87" s="18"/>
      <c r="T87" s="24"/>
      <c r="U87" s="22" t="str">
        <f>CONCATENATE(A87, "; ", B87, ".", D87, ".", E87, ".", F87, "; 2o6, p2, 12.9.24 GO")</f>
        <v>Y3.2 pten -/- ; Luc/GFP; 1.1156.3.C3; 2o6, p2, 12.9.24 GO</v>
      </c>
      <c r="V87" s="31">
        <v>9.0</v>
      </c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</row>
    <row r="88">
      <c r="A88" s="25" t="s">
        <v>22</v>
      </c>
      <c r="B88" s="26">
        <v>1.0</v>
      </c>
      <c r="C88" s="26">
        <v>1.0</v>
      </c>
      <c r="D88" s="26">
        <v>1157.0</v>
      </c>
      <c r="E88" s="26">
        <v>1.0</v>
      </c>
      <c r="F88" s="27" t="s">
        <v>23</v>
      </c>
      <c r="G88" s="26">
        <v>58.0</v>
      </c>
      <c r="H88" s="26">
        <v>74.0</v>
      </c>
      <c r="I88" s="32" t="s">
        <v>108</v>
      </c>
      <c r="J88" s="33">
        <v>45681.0</v>
      </c>
      <c r="K88" s="27"/>
      <c r="L88" s="27"/>
      <c r="M88" s="27">
        <v>45623.0</v>
      </c>
      <c r="N88" s="27"/>
      <c r="O88" s="27">
        <v>45630.0</v>
      </c>
      <c r="P88" s="27">
        <v>45638.0</v>
      </c>
      <c r="Q88" s="27">
        <v>45642.0</v>
      </c>
      <c r="R88" s="28"/>
      <c r="S88" s="27"/>
      <c r="T88" s="30"/>
      <c r="U88" s="29" t="str">
        <f>CONCATENATE(A88, "; ", B88, ".", D88, ".", E88, ".", F88, "; 2o6, p2, 12.12.24 GO")</f>
        <v>Y3.2 pten -/- ; Luc/GFP; 1.1157.1.A1; 2o6, p2, 12.12.24 GO</v>
      </c>
      <c r="V88" s="35">
        <v>11.0</v>
      </c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hidden="1">
      <c r="A89" s="16" t="s">
        <v>22</v>
      </c>
      <c r="B89" s="17">
        <v>1.0</v>
      </c>
      <c r="C89" s="17">
        <v>1.0</v>
      </c>
      <c r="D89" s="17">
        <v>1156.0</v>
      </c>
      <c r="E89" s="17">
        <v>3.0</v>
      </c>
      <c r="F89" s="18" t="s">
        <v>41</v>
      </c>
      <c r="G89" s="18"/>
      <c r="H89" s="18"/>
      <c r="I89" s="39"/>
      <c r="J89" s="39"/>
      <c r="K89" s="39"/>
      <c r="L89" s="18"/>
      <c r="M89" s="38">
        <v>45623.0</v>
      </c>
      <c r="N89" s="39"/>
      <c r="O89" s="39"/>
      <c r="P89" s="39"/>
      <c r="Q89" s="39"/>
      <c r="R89" s="38">
        <v>45632.0</v>
      </c>
      <c r="S89" s="18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</row>
    <row r="90">
      <c r="A90" s="25" t="s">
        <v>22</v>
      </c>
      <c r="B90" s="26">
        <v>1.0</v>
      </c>
      <c r="C90" s="26">
        <v>1.0</v>
      </c>
      <c r="D90" s="26">
        <v>1157.0</v>
      </c>
      <c r="E90" s="26">
        <v>1.0</v>
      </c>
      <c r="F90" s="27" t="s">
        <v>25</v>
      </c>
      <c r="G90" s="26">
        <v>134.0</v>
      </c>
      <c r="H90" s="26">
        <v>75.0</v>
      </c>
      <c r="I90" s="32" t="s">
        <v>109</v>
      </c>
      <c r="J90" s="33">
        <v>45681.0</v>
      </c>
      <c r="K90" s="28"/>
      <c r="L90" s="27"/>
      <c r="M90" s="27">
        <v>45623.0</v>
      </c>
      <c r="N90" s="27">
        <v>45632.0</v>
      </c>
      <c r="O90" s="27">
        <v>45639.0</v>
      </c>
      <c r="P90" s="27">
        <v>45645.0</v>
      </c>
      <c r="Q90" s="27">
        <v>45646.0</v>
      </c>
      <c r="R90" s="28"/>
      <c r="S90" s="27"/>
      <c r="T90" s="30"/>
      <c r="U90" s="34" t="str">
        <f>CONCATENATE(A90, "; ", B90, ".", D90, ".", E90, ".", F90, "; 2o6, p2, 12.19.24 GO")</f>
        <v>Y3.2 pten -/- ; Luc/GFP; 1.1157.1.A2; 2o6, p2, 12.19.24 GO</v>
      </c>
      <c r="V90" s="35">
        <v>2.0</v>
      </c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>
      <c r="A91" s="16" t="s">
        <v>22</v>
      </c>
      <c r="B91" s="17">
        <v>1.0</v>
      </c>
      <c r="C91" s="17">
        <v>1.0</v>
      </c>
      <c r="D91" s="17">
        <v>1157.0</v>
      </c>
      <c r="E91" s="17">
        <v>1.0</v>
      </c>
      <c r="F91" s="18" t="s">
        <v>28</v>
      </c>
      <c r="G91" s="17">
        <v>25.0</v>
      </c>
      <c r="H91" s="17">
        <v>76.0</v>
      </c>
      <c r="I91" s="19" t="s">
        <v>110</v>
      </c>
      <c r="J91" s="20">
        <v>45681.0</v>
      </c>
      <c r="K91" s="18"/>
      <c r="L91" s="18"/>
      <c r="M91" s="18">
        <v>45623.0</v>
      </c>
      <c r="N91" s="18"/>
      <c r="O91" s="18">
        <v>45629.0</v>
      </c>
      <c r="P91" s="18">
        <v>45635.0</v>
      </c>
      <c r="Q91" s="18">
        <v>45637.0</v>
      </c>
      <c r="R91" s="21"/>
      <c r="S91" s="18"/>
      <c r="T91" s="24"/>
      <c r="U91" s="22" t="str">
        <f>CONCATENATE(A91, "; ", B91, ".", D91, ".", E91, ".", F91, "; 2o6, p2, 12.9.24 GO")</f>
        <v>Y3.2 pten -/- ; Luc/GFP; 1.1157.1.A4; 2o6, p2, 12.9.24 GO</v>
      </c>
      <c r="V91" s="31">
        <v>10.0</v>
      </c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</row>
    <row r="92" hidden="1">
      <c r="A92" s="25" t="s">
        <v>22</v>
      </c>
      <c r="B92" s="26">
        <v>1.0</v>
      </c>
      <c r="C92" s="26">
        <v>1.0</v>
      </c>
      <c r="D92" s="26">
        <v>1157.0</v>
      </c>
      <c r="E92" s="26">
        <v>1.0</v>
      </c>
      <c r="F92" s="27" t="s">
        <v>26</v>
      </c>
      <c r="G92" s="27"/>
      <c r="H92" s="27"/>
      <c r="I92" s="40"/>
      <c r="J92" s="40"/>
      <c r="K92" s="40"/>
      <c r="L92" s="27"/>
      <c r="M92" s="41">
        <v>45623.0</v>
      </c>
      <c r="N92" s="40"/>
      <c r="O92" s="40"/>
      <c r="P92" s="40"/>
      <c r="Q92" s="40"/>
      <c r="R92" s="41">
        <v>45632.0</v>
      </c>
      <c r="S92" s="27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>
      <c r="A93" s="16" t="s">
        <v>22</v>
      </c>
      <c r="B93" s="17">
        <v>1.0</v>
      </c>
      <c r="C93" s="17">
        <v>1.0</v>
      </c>
      <c r="D93" s="17">
        <v>1157.0</v>
      </c>
      <c r="E93" s="17">
        <v>1.0</v>
      </c>
      <c r="F93" s="18" t="s">
        <v>31</v>
      </c>
      <c r="G93" s="17">
        <v>98.0</v>
      </c>
      <c r="H93" s="17">
        <v>77.0</v>
      </c>
      <c r="I93" s="19" t="s">
        <v>111</v>
      </c>
      <c r="J93" s="20">
        <v>45681.0</v>
      </c>
      <c r="K93" s="18"/>
      <c r="L93" s="18"/>
      <c r="M93" s="18">
        <v>45623.0</v>
      </c>
      <c r="N93" s="18"/>
      <c r="O93" s="18">
        <v>45631.0</v>
      </c>
      <c r="P93" s="18">
        <v>45643.0</v>
      </c>
      <c r="Q93" s="18">
        <v>45644.0</v>
      </c>
      <c r="R93" s="21"/>
      <c r="S93" s="18"/>
      <c r="T93" s="24"/>
      <c r="U93" s="22" t="str">
        <f>CONCATENATE(A93, "; ", B93, ".", D93, ".", E93, ".", F93, "; 2o6, p2, 12.17.24 GO")</f>
        <v>Y3.2 pten -/- ; Luc/GFP; 1.1157.1.B2; 2o6, p2, 12.17.24 GO</v>
      </c>
      <c r="V93" s="31">
        <v>14.0</v>
      </c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</row>
    <row r="94">
      <c r="A94" s="25" t="s">
        <v>22</v>
      </c>
      <c r="B94" s="26">
        <v>1.0</v>
      </c>
      <c r="C94" s="26">
        <v>1.0</v>
      </c>
      <c r="D94" s="26">
        <v>1157.0</v>
      </c>
      <c r="E94" s="26">
        <v>1.0</v>
      </c>
      <c r="F94" s="27" t="s">
        <v>33</v>
      </c>
      <c r="G94" s="26">
        <v>135.0</v>
      </c>
      <c r="H94" s="26">
        <v>78.0</v>
      </c>
      <c r="I94" s="32" t="s">
        <v>112</v>
      </c>
      <c r="J94" s="33">
        <v>45681.0</v>
      </c>
      <c r="K94" s="28"/>
      <c r="L94" s="27"/>
      <c r="M94" s="27">
        <v>45623.0</v>
      </c>
      <c r="N94" s="27">
        <v>45632.0</v>
      </c>
      <c r="O94" s="27">
        <v>45639.0</v>
      </c>
      <c r="P94" s="27">
        <v>45645.0</v>
      </c>
      <c r="Q94" s="27">
        <v>45646.0</v>
      </c>
      <c r="R94" s="28"/>
      <c r="S94" s="27"/>
      <c r="T94" s="30"/>
      <c r="U94" s="34" t="str">
        <f>CONCATENATE(A94, "; ", B94, ".", D94, ".", E94, ".", F94, "; 2o6, p2, 12.19.24 GO")</f>
        <v>Y3.2 pten -/- ; Luc/GFP; 1.1157.1.B3; 2o6, p2, 12.19.24 GO</v>
      </c>
      <c r="V94" s="35">
        <v>3.0</v>
      </c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>
      <c r="A95" s="16" t="s">
        <v>22</v>
      </c>
      <c r="B95" s="17">
        <v>1.0</v>
      </c>
      <c r="C95" s="17">
        <v>1.0</v>
      </c>
      <c r="D95" s="17">
        <v>1157.0</v>
      </c>
      <c r="E95" s="17">
        <v>1.0</v>
      </c>
      <c r="F95" s="18" t="s">
        <v>34</v>
      </c>
      <c r="G95" s="17">
        <v>26.0</v>
      </c>
      <c r="H95" s="17">
        <v>79.0</v>
      </c>
      <c r="I95" s="19" t="s">
        <v>113</v>
      </c>
      <c r="J95" s="20">
        <v>45681.0</v>
      </c>
      <c r="K95" s="18"/>
      <c r="L95" s="18"/>
      <c r="M95" s="18">
        <v>45623.0</v>
      </c>
      <c r="N95" s="18"/>
      <c r="O95" s="18">
        <v>45629.0</v>
      </c>
      <c r="P95" s="18">
        <v>45635.0</v>
      </c>
      <c r="Q95" s="18">
        <v>45637.0</v>
      </c>
      <c r="R95" s="21"/>
      <c r="S95" s="18"/>
      <c r="T95" s="24"/>
      <c r="U95" s="22" t="str">
        <f>CONCATENATE(A95, "; ", B95, ".", D95, ".", E95, ".", F95, "; 2o6, p2, 12.9.24 GO")</f>
        <v>Y3.2 pten -/- ; Luc/GFP; 1.1157.1.B4; 2o6, p2, 12.9.24 GO</v>
      </c>
      <c r="V95" s="31">
        <v>11.0</v>
      </c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</row>
    <row r="96">
      <c r="A96" s="25" t="s">
        <v>22</v>
      </c>
      <c r="B96" s="26">
        <v>1.0</v>
      </c>
      <c r="C96" s="26">
        <v>1.0</v>
      </c>
      <c r="D96" s="26">
        <v>1157.0</v>
      </c>
      <c r="E96" s="26">
        <v>1.0</v>
      </c>
      <c r="F96" s="27" t="s">
        <v>36</v>
      </c>
      <c r="G96" s="26">
        <v>99.0</v>
      </c>
      <c r="H96" s="26">
        <v>80.0</v>
      </c>
      <c r="I96" s="32" t="s">
        <v>114</v>
      </c>
      <c r="J96" s="33">
        <v>45681.0</v>
      </c>
      <c r="K96" s="27"/>
      <c r="L96" s="27"/>
      <c r="M96" s="27">
        <v>45623.0</v>
      </c>
      <c r="N96" s="27"/>
      <c r="O96" s="27">
        <v>45631.0</v>
      </c>
      <c r="P96" s="27">
        <v>45643.0</v>
      </c>
      <c r="Q96" s="27">
        <v>45644.0</v>
      </c>
      <c r="R96" s="28"/>
      <c r="S96" s="27"/>
      <c r="T96" s="30"/>
      <c r="U96" s="29" t="str">
        <f>CONCATENATE(A96, "; ", B96, ".", D96, ".", E96, ".", F96, "; 2o6, p2, 12.17.24 GO")</f>
        <v>Y3.2 pten -/- ; Luc/GFP; 1.1157.1.C1; 2o6, p2, 12.17.24 GO</v>
      </c>
      <c r="V96" s="35">
        <v>15.0</v>
      </c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>
      <c r="A97" s="16" t="s">
        <v>22</v>
      </c>
      <c r="B97" s="17">
        <v>1.0</v>
      </c>
      <c r="C97" s="17">
        <v>1.0</v>
      </c>
      <c r="D97" s="17">
        <v>1157.0</v>
      </c>
      <c r="E97" s="17">
        <v>1.0</v>
      </c>
      <c r="F97" s="18" t="s">
        <v>39</v>
      </c>
      <c r="G97" s="17">
        <v>59.0</v>
      </c>
      <c r="H97" s="17">
        <v>81.0</v>
      </c>
      <c r="I97" s="19" t="s">
        <v>115</v>
      </c>
      <c r="J97" s="37">
        <v>45684.0</v>
      </c>
      <c r="K97" s="18"/>
      <c r="L97" s="18"/>
      <c r="M97" s="18">
        <v>45623.0</v>
      </c>
      <c r="N97" s="18"/>
      <c r="O97" s="18">
        <v>45630.0</v>
      </c>
      <c r="P97" s="18">
        <v>45638.0</v>
      </c>
      <c r="Q97" s="18">
        <v>45642.0</v>
      </c>
      <c r="R97" s="21"/>
      <c r="S97" s="18"/>
      <c r="T97" s="24"/>
      <c r="U97" s="22" t="str">
        <f>CONCATENATE(A97, "; ", B97, ".", D97, ".", E97, ".", F97, "; 2o6, p2, 12.12.24 GO")</f>
        <v>Y3.2 pten -/- ; Luc/GFP; 1.1157.1.C3; 2o6, p2, 12.12.24 GO</v>
      </c>
      <c r="V97" s="31">
        <v>12.0</v>
      </c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</row>
    <row r="98" hidden="1">
      <c r="A98" s="25" t="s">
        <v>22</v>
      </c>
      <c r="B98" s="26">
        <v>1.0</v>
      </c>
      <c r="C98" s="26">
        <v>1.0</v>
      </c>
      <c r="D98" s="26">
        <v>1157.0</v>
      </c>
      <c r="E98" s="26">
        <v>1.0</v>
      </c>
      <c r="F98" s="27" t="s">
        <v>38</v>
      </c>
      <c r="G98" s="27"/>
      <c r="H98" s="27"/>
      <c r="I98" s="40"/>
      <c r="J98" s="40"/>
      <c r="K98" s="40"/>
      <c r="L98" s="27"/>
      <c r="M98" s="41">
        <v>45623.0</v>
      </c>
      <c r="N98" s="40"/>
      <c r="O98" s="40"/>
      <c r="P98" s="40"/>
      <c r="Q98" s="40"/>
      <c r="R98" s="41">
        <v>45632.0</v>
      </c>
      <c r="S98" s="27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>
      <c r="A99" s="16" t="s">
        <v>22</v>
      </c>
      <c r="B99" s="17">
        <v>1.0</v>
      </c>
      <c r="C99" s="17">
        <v>1.0</v>
      </c>
      <c r="D99" s="17">
        <v>1157.0</v>
      </c>
      <c r="E99" s="17">
        <v>1.0</v>
      </c>
      <c r="F99" s="18" t="s">
        <v>41</v>
      </c>
      <c r="G99" s="17">
        <v>60.0</v>
      </c>
      <c r="H99" s="17">
        <v>82.0</v>
      </c>
      <c r="I99" s="19" t="s">
        <v>116</v>
      </c>
      <c r="J99" s="20">
        <v>45684.0</v>
      </c>
      <c r="K99" s="18"/>
      <c r="L99" s="18"/>
      <c r="M99" s="18">
        <v>45623.0</v>
      </c>
      <c r="N99" s="18"/>
      <c r="O99" s="18">
        <v>45630.0</v>
      </c>
      <c r="P99" s="18">
        <v>45638.0</v>
      </c>
      <c r="Q99" s="18">
        <v>45642.0</v>
      </c>
      <c r="R99" s="21"/>
      <c r="S99" s="18"/>
      <c r="T99" s="24"/>
      <c r="U99" s="22" t="str">
        <f t="shared" ref="U99:U102" si="17">CONCATENATE(A99, "; ", B99, ".", D99, ".", E99, ".", F99, "; 2o6, p2, 12.12.24 GO")</f>
        <v>Y3.2 pten -/- ; Luc/GFP; 1.1157.1.C4; 2o6, p2, 12.12.24 GO</v>
      </c>
      <c r="V99" s="31">
        <v>13.0</v>
      </c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</row>
    <row r="100">
      <c r="A100" s="25" t="s">
        <v>22</v>
      </c>
      <c r="B100" s="26">
        <v>1.0</v>
      </c>
      <c r="C100" s="26">
        <v>1.0</v>
      </c>
      <c r="D100" s="26">
        <v>1157.0</v>
      </c>
      <c r="E100" s="26">
        <v>2.0</v>
      </c>
      <c r="F100" s="27" t="s">
        <v>23</v>
      </c>
      <c r="G100" s="26">
        <v>61.0</v>
      </c>
      <c r="H100" s="26">
        <v>83.0</v>
      </c>
      <c r="I100" s="32" t="s">
        <v>117</v>
      </c>
      <c r="J100" s="33">
        <v>45684.0</v>
      </c>
      <c r="K100" s="27"/>
      <c r="L100" s="27"/>
      <c r="M100" s="27">
        <v>45623.0</v>
      </c>
      <c r="N100" s="27"/>
      <c r="O100" s="27">
        <v>45630.0</v>
      </c>
      <c r="P100" s="27">
        <v>45638.0</v>
      </c>
      <c r="Q100" s="27">
        <v>45642.0</v>
      </c>
      <c r="R100" s="28"/>
      <c r="S100" s="27"/>
      <c r="T100" s="30"/>
      <c r="U100" s="29" t="str">
        <f t="shared" si="17"/>
        <v>Y3.2 pten -/- ; Luc/GFP; 1.1157.2.A1; 2o6, p2, 12.12.24 GO</v>
      </c>
      <c r="V100" s="35">
        <v>14.0</v>
      </c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>
      <c r="A101" s="16" t="s">
        <v>22</v>
      </c>
      <c r="B101" s="17">
        <v>1.0</v>
      </c>
      <c r="C101" s="17">
        <v>1.0</v>
      </c>
      <c r="D101" s="17">
        <v>1157.0</v>
      </c>
      <c r="E101" s="17">
        <v>2.0</v>
      </c>
      <c r="F101" s="18" t="s">
        <v>25</v>
      </c>
      <c r="G101" s="17">
        <v>62.0</v>
      </c>
      <c r="H101" s="17">
        <v>84.0</v>
      </c>
      <c r="I101" s="19" t="s">
        <v>118</v>
      </c>
      <c r="J101" s="20">
        <v>45684.0</v>
      </c>
      <c r="K101" s="18"/>
      <c r="L101" s="18"/>
      <c r="M101" s="18">
        <v>45623.0</v>
      </c>
      <c r="N101" s="18"/>
      <c r="O101" s="18">
        <v>45630.0</v>
      </c>
      <c r="P101" s="18">
        <v>45638.0</v>
      </c>
      <c r="Q101" s="18">
        <v>45642.0</v>
      </c>
      <c r="R101" s="21"/>
      <c r="S101" s="18"/>
      <c r="T101" s="24"/>
      <c r="U101" s="22" t="str">
        <f t="shared" si="17"/>
        <v>Y3.2 pten -/- ; Luc/GFP; 1.1157.2.A2; 2o6, p2, 12.12.24 GO</v>
      </c>
      <c r="V101" s="31">
        <v>15.0</v>
      </c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</row>
    <row r="102">
      <c r="A102" s="25" t="s">
        <v>22</v>
      </c>
      <c r="B102" s="26">
        <v>1.0</v>
      </c>
      <c r="C102" s="26">
        <v>1.0</v>
      </c>
      <c r="D102" s="26">
        <v>1157.0</v>
      </c>
      <c r="E102" s="26">
        <v>2.0</v>
      </c>
      <c r="F102" s="27" t="s">
        <v>28</v>
      </c>
      <c r="G102" s="26">
        <v>63.0</v>
      </c>
      <c r="H102" s="26">
        <v>85.0</v>
      </c>
      <c r="I102" s="32" t="s">
        <v>119</v>
      </c>
      <c r="J102" s="33">
        <v>45684.0</v>
      </c>
      <c r="K102" s="27"/>
      <c r="L102" s="27"/>
      <c r="M102" s="27">
        <v>45623.0</v>
      </c>
      <c r="N102" s="27"/>
      <c r="O102" s="27">
        <v>45630.0</v>
      </c>
      <c r="P102" s="27">
        <v>45638.0</v>
      </c>
      <c r="Q102" s="27">
        <v>45642.0</v>
      </c>
      <c r="R102" s="28"/>
      <c r="S102" s="27"/>
      <c r="T102" s="30"/>
      <c r="U102" s="29" t="str">
        <f t="shared" si="17"/>
        <v>Y3.2 pten -/- ; Luc/GFP; 1.1157.2.A4; 2o6, p2, 12.12.24 GO</v>
      </c>
      <c r="V102" s="35">
        <v>16.0</v>
      </c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hidden="1">
      <c r="A103" s="16" t="s">
        <v>22</v>
      </c>
      <c r="B103" s="17">
        <v>1.0</v>
      </c>
      <c r="C103" s="17">
        <v>1.0</v>
      </c>
      <c r="D103" s="17">
        <v>1157.0</v>
      </c>
      <c r="E103" s="17">
        <v>2.0</v>
      </c>
      <c r="F103" s="18" t="s">
        <v>26</v>
      </c>
      <c r="G103" s="18"/>
      <c r="H103" s="18"/>
      <c r="I103" s="39"/>
      <c r="J103" s="39"/>
      <c r="K103" s="39"/>
      <c r="L103" s="18"/>
      <c r="M103" s="38">
        <v>45623.0</v>
      </c>
      <c r="N103" s="39"/>
      <c r="O103" s="39"/>
      <c r="P103" s="39"/>
      <c r="Q103" s="39"/>
      <c r="R103" s="38">
        <v>45632.0</v>
      </c>
      <c r="S103" s="18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</row>
    <row r="104">
      <c r="A104" s="25" t="s">
        <v>22</v>
      </c>
      <c r="B104" s="26">
        <v>1.0</v>
      </c>
      <c r="C104" s="26">
        <v>1.0</v>
      </c>
      <c r="D104" s="26">
        <v>1157.0</v>
      </c>
      <c r="E104" s="26">
        <v>2.0</v>
      </c>
      <c r="F104" s="27" t="s">
        <v>31</v>
      </c>
      <c r="G104" s="26">
        <v>64.0</v>
      </c>
      <c r="H104" s="26">
        <v>86.0</v>
      </c>
      <c r="I104" s="32" t="s">
        <v>120</v>
      </c>
      <c r="J104" s="33">
        <v>45684.0</v>
      </c>
      <c r="K104" s="27"/>
      <c r="L104" s="27"/>
      <c r="M104" s="27">
        <v>45623.0</v>
      </c>
      <c r="N104" s="27"/>
      <c r="O104" s="27">
        <v>45630.0</v>
      </c>
      <c r="P104" s="27">
        <v>45638.0</v>
      </c>
      <c r="Q104" s="27">
        <v>45642.0</v>
      </c>
      <c r="R104" s="28"/>
      <c r="S104" s="27"/>
      <c r="T104" s="30"/>
      <c r="U104" s="29" t="str">
        <f>CONCATENATE(A104, "; ", B104, ".", D104, ".", E104, ".", F104, "; 2o6, p2, 12.12.24 GO")</f>
        <v>Y3.2 pten -/- ; Luc/GFP; 1.1157.2.B2; 2o6, p2, 12.12.24 GO</v>
      </c>
      <c r="V104" s="35">
        <v>1.0</v>
      </c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hidden="1">
      <c r="A105" s="16" t="s">
        <v>22</v>
      </c>
      <c r="B105" s="17">
        <v>1.0</v>
      </c>
      <c r="C105" s="17">
        <v>1.0</v>
      </c>
      <c r="D105" s="17">
        <v>1157.0</v>
      </c>
      <c r="E105" s="17">
        <v>2.0</v>
      </c>
      <c r="F105" s="18" t="s">
        <v>30</v>
      </c>
      <c r="G105" s="18"/>
      <c r="H105" s="18"/>
      <c r="I105" s="39"/>
      <c r="J105" s="39"/>
      <c r="K105" s="39"/>
      <c r="L105" s="18"/>
      <c r="M105" s="38">
        <v>45623.0</v>
      </c>
      <c r="N105" s="39"/>
      <c r="O105" s="39"/>
      <c r="P105" s="39"/>
      <c r="Q105" s="39"/>
      <c r="R105" s="38">
        <v>45632.0</v>
      </c>
      <c r="S105" s="18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</row>
    <row r="106">
      <c r="A106" s="25" t="s">
        <v>22</v>
      </c>
      <c r="B106" s="26">
        <v>1.0</v>
      </c>
      <c r="C106" s="26">
        <v>1.0</v>
      </c>
      <c r="D106" s="26">
        <v>1157.0</v>
      </c>
      <c r="E106" s="26">
        <v>2.0</v>
      </c>
      <c r="F106" s="27" t="s">
        <v>33</v>
      </c>
      <c r="G106" s="26">
        <v>65.0</v>
      </c>
      <c r="H106" s="26">
        <v>87.0</v>
      </c>
      <c r="I106" s="32" t="s">
        <v>121</v>
      </c>
      <c r="J106" s="33">
        <v>45684.0</v>
      </c>
      <c r="K106" s="27"/>
      <c r="L106" s="27"/>
      <c r="M106" s="27">
        <v>45623.0</v>
      </c>
      <c r="N106" s="27"/>
      <c r="O106" s="27">
        <v>45630.0</v>
      </c>
      <c r="P106" s="27">
        <v>45638.0</v>
      </c>
      <c r="Q106" s="27">
        <v>45642.0</v>
      </c>
      <c r="R106" s="28"/>
      <c r="S106" s="27"/>
      <c r="T106" s="30"/>
      <c r="U106" s="29" t="str">
        <f>CONCATENATE(A106, "; ", B106, ".", D106, ".", E106, ".", F106, "; 2o6, p2, 12.12.24 GO")</f>
        <v>Y3.2 pten -/- ; Luc/GFP; 1.1157.2.B3; 2o6, p2, 12.12.24 GO</v>
      </c>
      <c r="V106" s="35">
        <v>2.0</v>
      </c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  <row r="107">
      <c r="A107" s="16" t="s">
        <v>22</v>
      </c>
      <c r="B107" s="17">
        <v>1.0</v>
      </c>
      <c r="C107" s="17">
        <v>1.0</v>
      </c>
      <c r="D107" s="17">
        <v>1157.0</v>
      </c>
      <c r="E107" s="17">
        <v>2.0</v>
      </c>
      <c r="F107" s="18" t="s">
        <v>34</v>
      </c>
      <c r="G107" s="17">
        <v>100.0</v>
      </c>
      <c r="H107" s="17">
        <v>88.0</v>
      </c>
      <c r="I107" s="19" t="s">
        <v>122</v>
      </c>
      <c r="J107" s="20">
        <v>45684.0</v>
      </c>
      <c r="K107" s="18"/>
      <c r="L107" s="18"/>
      <c r="M107" s="18">
        <v>45623.0</v>
      </c>
      <c r="N107" s="18"/>
      <c r="O107" s="18">
        <v>45631.0</v>
      </c>
      <c r="P107" s="18">
        <v>45643.0</v>
      </c>
      <c r="Q107" s="18">
        <v>45644.0</v>
      </c>
      <c r="R107" s="21"/>
      <c r="S107" s="18"/>
      <c r="T107" s="24"/>
      <c r="U107" s="22" t="str">
        <f>CONCATENATE(A107, "; ", B107, ".", D107, ".", E107, ".", F107, "; 2o6, p2, 12.17.24 GO")</f>
        <v>Y3.2 pten -/- ; Luc/GFP; 1.1157.2.B4; 2o6, p2, 12.17.24 GO</v>
      </c>
      <c r="V107" s="31">
        <v>16.0</v>
      </c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</row>
    <row r="108">
      <c r="A108" s="25" t="s">
        <v>22</v>
      </c>
      <c r="B108" s="26">
        <v>1.0</v>
      </c>
      <c r="C108" s="26">
        <v>1.0</v>
      </c>
      <c r="D108" s="26">
        <v>1157.0</v>
      </c>
      <c r="E108" s="26">
        <v>2.0</v>
      </c>
      <c r="F108" s="27" t="s">
        <v>36</v>
      </c>
      <c r="G108" s="26">
        <v>27.0</v>
      </c>
      <c r="H108" s="26">
        <v>89.0</v>
      </c>
      <c r="I108" s="32" t="s">
        <v>123</v>
      </c>
      <c r="J108" s="33">
        <v>45684.0</v>
      </c>
      <c r="K108" s="27"/>
      <c r="L108" s="27"/>
      <c r="M108" s="27">
        <v>45623.0</v>
      </c>
      <c r="N108" s="27"/>
      <c r="O108" s="27">
        <v>45629.0</v>
      </c>
      <c r="P108" s="27">
        <v>45635.0</v>
      </c>
      <c r="Q108" s="27">
        <v>45637.0</v>
      </c>
      <c r="R108" s="28"/>
      <c r="S108" s="27"/>
      <c r="T108" s="30"/>
      <c r="U108" s="29" t="str">
        <f t="shared" ref="U108:U109" si="18">CONCATENATE(A108, "; ", B108, ".", D108, ".", E108, ".", F108, "; 2o6, p2, 12.9.24 GO")</f>
        <v>Y3.2 pten -/- ; Luc/GFP; 1.1157.2.C1; 2o6, p2, 12.9.24 GO</v>
      </c>
      <c r="V108" s="35">
        <v>12.0</v>
      </c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</row>
    <row r="109">
      <c r="A109" s="16" t="s">
        <v>22</v>
      </c>
      <c r="B109" s="17">
        <v>1.0</v>
      </c>
      <c r="C109" s="17">
        <v>1.0</v>
      </c>
      <c r="D109" s="17">
        <v>1157.0</v>
      </c>
      <c r="E109" s="17">
        <v>2.0</v>
      </c>
      <c r="F109" s="18" t="s">
        <v>38</v>
      </c>
      <c r="G109" s="17">
        <v>28.0</v>
      </c>
      <c r="H109" s="17">
        <v>90.0</v>
      </c>
      <c r="I109" s="19" t="s">
        <v>124</v>
      </c>
      <c r="J109" s="20">
        <v>45684.0</v>
      </c>
      <c r="K109" s="18"/>
      <c r="L109" s="18"/>
      <c r="M109" s="18">
        <v>45623.0</v>
      </c>
      <c r="N109" s="18"/>
      <c r="O109" s="18">
        <v>45629.0</v>
      </c>
      <c r="P109" s="18">
        <v>45635.0</v>
      </c>
      <c r="Q109" s="18">
        <v>45637.0</v>
      </c>
      <c r="R109" s="21"/>
      <c r="S109" s="18"/>
      <c r="T109" s="24"/>
      <c r="U109" s="22" t="str">
        <f t="shared" si="18"/>
        <v>Y3.2 pten -/- ; Luc/GFP; 1.1157.2.C2; 2o6, p2, 12.9.24 GO</v>
      </c>
      <c r="V109" s="31">
        <v>13.0</v>
      </c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</row>
    <row r="110">
      <c r="A110" s="25" t="s">
        <v>22</v>
      </c>
      <c r="B110" s="26">
        <v>1.0</v>
      </c>
      <c r="C110" s="26">
        <v>1.0</v>
      </c>
      <c r="D110" s="26">
        <v>1157.0</v>
      </c>
      <c r="E110" s="26">
        <v>2.0</v>
      </c>
      <c r="F110" s="27" t="s">
        <v>41</v>
      </c>
      <c r="G110" s="26">
        <v>66.0</v>
      </c>
      <c r="H110" s="26">
        <v>91.0</v>
      </c>
      <c r="I110" s="32" t="s">
        <v>125</v>
      </c>
      <c r="J110" s="33">
        <v>45684.0</v>
      </c>
      <c r="K110" s="27"/>
      <c r="L110" s="27"/>
      <c r="M110" s="27">
        <v>45623.0</v>
      </c>
      <c r="N110" s="27"/>
      <c r="O110" s="27">
        <v>45630.0</v>
      </c>
      <c r="P110" s="27">
        <v>45638.0</v>
      </c>
      <c r="Q110" s="27">
        <v>45642.0</v>
      </c>
      <c r="R110" s="28"/>
      <c r="S110" s="27"/>
      <c r="T110" s="30"/>
      <c r="U110" s="29" t="str">
        <f>CONCATENATE(A110, "; ", B110, ".", D110, ".", E110, ".", F110, "; 2o6, p2, 12.12.24 GO")</f>
        <v>Y3.2 pten -/- ; Luc/GFP; 1.1157.2.C4; 2o6, p2, 12.12.24 GO</v>
      </c>
      <c r="V110" s="35">
        <v>3.0</v>
      </c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</row>
    <row r="111" hidden="1">
      <c r="A111" s="16" t="s">
        <v>22</v>
      </c>
      <c r="B111" s="17">
        <v>1.0</v>
      </c>
      <c r="C111" s="17">
        <v>1.0</v>
      </c>
      <c r="D111" s="17">
        <v>1157.0</v>
      </c>
      <c r="E111" s="17">
        <v>2.0</v>
      </c>
      <c r="F111" s="18" t="s">
        <v>39</v>
      </c>
      <c r="G111" s="18"/>
      <c r="H111" s="18"/>
      <c r="I111" s="39"/>
      <c r="J111" s="39"/>
      <c r="K111" s="39"/>
      <c r="L111" s="18"/>
      <c r="M111" s="38">
        <v>45623.0</v>
      </c>
      <c r="N111" s="39"/>
      <c r="O111" s="39"/>
      <c r="P111" s="39"/>
      <c r="Q111" s="39"/>
      <c r="R111" s="38">
        <v>45632.0</v>
      </c>
      <c r="S111" s="18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</row>
    <row r="112">
      <c r="A112" s="25" t="s">
        <v>22</v>
      </c>
      <c r="B112" s="26">
        <v>1.0</v>
      </c>
      <c r="C112" s="26">
        <v>1.0</v>
      </c>
      <c r="D112" s="26">
        <v>1157.0</v>
      </c>
      <c r="E112" s="26">
        <v>3.0</v>
      </c>
      <c r="F112" s="27" t="s">
        <v>23</v>
      </c>
      <c r="G112" s="26">
        <v>67.0</v>
      </c>
      <c r="H112" s="26">
        <v>92.0</v>
      </c>
      <c r="I112" s="32" t="s">
        <v>126</v>
      </c>
      <c r="J112" s="33">
        <v>45684.0</v>
      </c>
      <c r="K112" s="27"/>
      <c r="L112" s="27"/>
      <c r="M112" s="27">
        <v>45623.0</v>
      </c>
      <c r="N112" s="27"/>
      <c r="O112" s="27">
        <v>45630.0</v>
      </c>
      <c r="P112" s="27">
        <v>45638.0</v>
      </c>
      <c r="Q112" s="27">
        <v>45642.0</v>
      </c>
      <c r="R112" s="28"/>
      <c r="S112" s="27"/>
      <c r="T112" s="30"/>
      <c r="U112" s="29" t="str">
        <f>CONCATENATE(A112, "; ", B112, ".", D112, ".", E112, ".", F112, "; 2o6, p2, 12.12.24 GO")</f>
        <v>Y3.2 pten -/- ; Luc/GFP; 1.1157.3.A1; 2o6, p2, 12.12.24 GO</v>
      </c>
      <c r="V112" s="35">
        <v>4.0</v>
      </c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</row>
    <row r="113">
      <c r="A113" s="16" t="s">
        <v>22</v>
      </c>
      <c r="B113" s="17">
        <v>1.0</v>
      </c>
      <c r="C113" s="17">
        <v>1.0</v>
      </c>
      <c r="D113" s="17">
        <v>1157.0</v>
      </c>
      <c r="E113" s="17">
        <v>3.0</v>
      </c>
      <c r="F113" s="18" t="s">
        <v>25</v>
      </c>
      <c r="G113" s="17">
        <v>101.0</v>
      </c>
      <c r="H113" s="17">
        <v>93.0</v>
      </c>
      <c r="I113" s="19" t="s">
        <v>127</v>
      </c>
      <c r="J113" s="20">
        <v>45684.0</v>
      </c>
      <c r="K113" s="18"/>
      <c r="L113" s="18"/>
      <c r="M113" s="18">
        <v>45623.0</v>
      </c>
      <c r="N113" s="18"/>
      <c r="O113" s="18">
        <v>45631.0</v>
      </c>
      <c r="P113" s="18">
        <v>45643.0</v>
      </c>
      <c r="Q113" s="18">
        <v>45644.0</v>
      </c>
      <c r="R113" s="21"/>
      <c r="S113" s="18"/>
      <c r="T113" s="24"/>
      <c r="U113" s="22" t="str">
        <f>CONCATENATE(A113, "; ", B113, ".", D113, ".", E113, ".", F113, "; 2o6, p2, 12.17.24 GO")</f>
        <v>Y3.2 pten -/- ; Luc/GFP; 1.1157.3.A2; 2o6, p2, 12.17.24 GO</v>
      </c>
      <c r="V113" s="31">
        <v>1.0</v>
      </c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</row>
    <row r="114">
      <c r="A114" s="25" t="s">
        <v>22</v>
      </c>
      <c r="B114" s="26">
        <v>1.0</v>
      </c>
      <c r="C114" s="26">
        <v>1.0</v>
      </c>
      <c r="D114" s="26">
        <v>1157.0</v>
      </c>
      <c r="E114" s="26">
        <v>3.0</v>
      </c>
      <c r="F114" s="27" t="s">
        <v>26</v>
      </c>
      <c r="G114" s="26">
        <v>68.0</v>
      </c>
      <c r="H114" s="26">
        <v>94.0</v>
      </c>
      <c r="I114" s="32" t="s">
        <v>128</v>
      </c>
      <c r="J114" s="33">
        <v>45684.0</v>
      </c>
      <c r="K114" s="27"/>
      <c r="L114" s="27"/>
      <c r="M114" s="27">
        <v>45623.0</v>
      </c>
      <c r="N114" s="27"/>
      <c r="O114" s="27">
        <v>45630.0</v>
      </c>
      <c r="P114" s="27">
        <v>45638.0</v>
      </c>
      <c r="Q114" s="27">
        <v>45642.0</v>
      </c>
      <c r="R114" s="28"/>
      <c r="S114" s="27"/>
      <c r="T114" s="30"/>
      <c r="U114" s="29" t="str">
        <f t="shared" ref="U114:U116" si="19">CONCATENATE(A114, "; ", B114, ".", D114, ".", E114, ".", F114, "; 2o6, p2, 12.12.24 GO")</f>
        <v>Y3.2 pten -/- ; Luc/GFP; 1.1157.3.A3; 2o6, p2, 12.12.24 GO</v>
      </c>
      <c r="V114" s="35">
        <v>5.0</v>
      </c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</row>
    <row r="115">
      <c r="A115" s="16" t="s">
        <v>22</v>
      </c>
      <c r="B115" s="17">
        <v>1.0</v>
      </c>
      <c r="C115" s="17">
        <v>1.0</v>
      </c>
      <c r="D115" s="17">
        <v>1157.0</v>
      </c>
      <c r="E115" s="17">
        <v>3.0</v>
      </c>
      <c r="F115" s="18" t="s">
        <v>28</v>
      </c>
      <c r="G115" s="17">
        <v>69.0</v>
      </c>
      <c r="H115" s="17">
        <v>95.0</v>
      </c>
      <c r="I115" s="19" t="s">
        <v>129</v>
      </c>
      <c r="J115" s="20">
        <v>45684.0</v>
      </c>
      <c r="K115" s="18"/>
      <c r="L115" s="18"/>
      <c r="M115" s="18">
        <v>45623.0</v>
      </c>
      <c r="N115" s="18"/>
      <c r="O115" s="18">
        <v>45630.0</v>
      </c>
      <c r="P115" s="18">
        <v>45638.0</v>
      </c>
      <c r="Q115" s="18">
        <v>45642.0</v>
      </c>
      <c r="R115" s="21"/>
      <c r="S115" s="18"/>
      <c r="T115" s="24"/>
      <c r="U115" s="22" t="str">
        <f t="shared" si="19"/>
        <v>Y3.2 pten -/- ; Luc/GFP; 1.1157.3.A4; 2o6, p2, 12.12.24 GO</v>
      </c>
      <c r="V115" s="31">
        <v>6.0</v>
      </c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</row>
    <row r="116">
      <c r="A116" s="25" t="s">
        <v>22</v>
      </c>
      <c r="B116" s="26">
        <v>1.0</v>
      </c>
      <c r="C116" s="26">
        <v>1.0</v>
      </c>
      <c r="D116" s="26">
        <v>1157.0</v>
      </c>
      <c r="E116" s="26">
        <v>3.0</v>
      </c>
      <c r="F116" s="27" t="s">
        <v>30</v>
      </c>
      <c r="G116" s="26">
        <v>70.0</v>
      </c>
      <c r="H116" s="26">
        <v>96.0</v>
      </c>
      <c r="I116" s="32" t="s">
        <v>130</v>
      </c>
      <c r="J116" s="33">
        <v>45684.0</v>
      </c>
      <c r="K116" s="27"/>
      <c r="L116" s="27"/>
      <c r="M116" s="27">
        <v>45623.0</v>
      </c>
      <c r="N116" s="27"/>
      <c r="O116" s="27">
        <v>45630.0</v>
      </c>
      <c r="P116" s="27">
        <v>45638.0</v>
      </c>
      <c r="Q116" s="27">
        <v>45642.0</v>
      </c>
      <c r="R116" s="28"/>
      <c r="S116" s="27"/>
      <c r="T116" s="30"/>
      <c r="U116" s="29" t="str">
        <f t="shared" si="19"/>
        <v>Y3.2 pten -/- ; Luc/GFP; 1.1157.3.B1; 2o6, p2, 12.12.24 GO</v>
      </c>
      <c r="V116" s="35">
        <v>7.0</v>
      </c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</row>
    <row r="117">
      <c r="A117" s="16" t="s">
        <v>22</v>
      </c>
      <c r="B117" s="17">
        <v>1.0</v>
      </c>
      <c r="C117" s="17">
        <v>1.0</v>
      </c>
      <c r="D117" s="17">
        <v>1157.0</v>
      </c>
      <c r="E117" s="17">
        <v>3.0</v>
      </c>
      <c r="F117" s="18" t="s">
        <v>31</v>
      </c>
      <c r="G117" s="17">
        <v>136.0</v>
      </c>
      <c r="H117" s="17">
        <v>97.0</v>
      </c>
      <c r="I117" s="19" t="s">
        <v>131</v>
      </c>
      <c r="J117" s="20">
        <v>45684.0</v>
      </c>
      <c r="K117" s="21"/>
      <c r="L117" s="18"/>
      <c r="M117" s="18">
        <v>45623.0</v>
      </c>
      <c r="N117" s="18">
        <v>45632.0</v>
      </c>
      <c r="O117" s="18">
        <v>45639.0</v>
      </c>
      <c r="P117" s="18">
        <v>45645.0</v>
      </c>
      <c r="Q117" s="18">
        <v>45646.0</v>
      </c>
      <c r="R117" s="21"/>
      <c r="S117" s="18"/>
      <c r="T117" s="24"/>
      <c r="U117" s="34" t="str">
        <f>CONCATENATE(A117, "; ", B117, ".", D117, ".", E117, ".", F117, "; 2o6, p2, 12.19.24 GO")</f>
        <v>Y3.2 pten -/- ; Luc/GFP; 1.1157.3.B2; 2o6, p2, 12.19.24 GO</v>
      </c>
      <c r="V117" s="31">
        <v>4.0</v>
      </c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</row>
    <row r="118">
      <c r="A118" s="25" t="s">
        <v>22</v>
      </c>
      <c r="B118" s="26">
        <v>1.0</v>
      </c>
      <c r="C118" s="26">
        <v>1.0</v>
      </c>
      <c r="D118" s="26">
        <v>1157.0</v>
      </c>
      <c r="E118" s="26">
        <v>3.0</v>
      </c>
      <c r="F118" s="27" t="s">
        <v>33</v>
      </c>
      <c r="G118" s="26">
        <v>71.0</v>
      </c>
      <c r="H118" s="26">
        <v>98.0</v>
      </c>
      <c r="I118" s="32" t="s">
        <v>132</v>
      </c>
      <c r="J118" s="33">
        <v>45684.0</v>
      </c>
      <c r="K118" s="27"/>
      <c r="L118" s="27"/>
      <c r="M118" s="27">
        <v>45623.0</v>
      </c>
      <c r="N118" s="27"/>
      <c r="O118" s="27">
        <v>45630.0</v>
      </c>
      <c r="P118" s="27">
        <v>45638.0</v>
      </c>
      <c r="Q118" s="27">
        <v>45642.0</v>
      </c>
      <c r="R118" s="28"/>
      <c r="S118" s="27"/>
      <c r="T118" s="30"/>
      <c r="U118" s="29" t="str">
        <f>CONCATENATE(A118, "; ", B118, ".", D118, ".", E118, ".", F118, "; 2o6, p2, 12.12.24 GO")</f>
        <v>Y3.2 pten -/- ; Luc/GFP; 1.1157.3.B3; 2o6, p2, 12.12.24 GO</v>
      </c>
      <c r="V118" s="35">
        <v>8.0</v>
      </c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</row>
    <row r="119">
      <c r="A119" s="16" t="s">
        <v>22</v>
      </c>
      <c r="B119" s="17">
        <v>1.0</v>
      </c>
      <c r="C119" s="17">
        <v>1.0</v>
      </c>
      <c r="D119" s="17">
        <v>1157.0</v>
      </c>
      <c r="E119" s="17">
        <v>3.0</v>
      </c>
      <c r="F119" s="18" t="s">
        <v>34</v>
      </c>
      <c r="G119" s="17">
        <v>29.0</v>
      </c>
      <c r="H119" s="17">
        <v>99.0</v>
      </c>
      <c r="I119" s="19" t="s">
        <v>133</v>
      </c>
      <c r="J119" s="20">
        <v>45684.0</v>
      </c>
      <c r="K119" s="18"/>
      <c r="L119" s="18"/>
      <c r="M119" s="18">
        <v>45623.0</v>
      </c>
      <c r="N119" s="18"/>
      <c r="O119" s="18">
        <v>45629.0</v>
      </c>
      <c r="P119" s="18">
        <v>45635.0</v>
      </c>
      <c r="Q119" s="18">
        <v>45637.0</v>
      </c>
      <c r="R119" s="21"/>
      <c r="S119" s="18"/>
      <c r="T119" s="24"/>
      <c r="U119" s="22" t="str">
        <f>CONCATENATE(A119, "; ", B119, ".", D119, ".", E119, ".", F119, "; 2o6, p2, 12.9.24 GO")</f>
        <v>Y3.2 pten -/- ; Luc/GFP; 1.1157.3.B4; 2o6, p2, 12.9.24 GO</v>
      </c>
      <c r="V119" s="31">
        <v>14.0</v>
      </c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</row>
    <row r="120">
      <c r="A120" s="25" t="s">
        <v>22</v>
      </c>
      <c r="B120" s="26">
        <v>1.0</v>
      </c>
      <c r="C120" s="26">
        <v>1.0</v>
      </c>
      <c r="D120" s="26">
        <v>1157.0</v>
      </c>
      <c r="E120" s="26">
        <v>3.0</v>
      </c>
      <c r="F120" s="27" t="s">
        <v>36</v>
      </c>
      <c r="G120" s="26">
        <v>102.0</v>
      </c>
      <c r="H120" s="26">
        <v>100.0</v>
      </c>
      <c r="I120" s="32" t="s">
        <v>134</v>
      </c>
      <c r="J120" s="33">
        <v>45684.0</v>
      </c>
      <c r="K120" s="27"/>
      <c r="L120" s="27"/>
      <c r="M120" s="27">
        <v>45623.0</v>
      </c>
      <c r="N120" s="27"/>
      <c r="O120" s="27">
        <v>45631.0</v>
      </c>
      <c r="P120" s="27">
        <v>45643.0</v>
      </c>
      <c r="Q120" s="27">
        <v>45644.0</v>
      </c>
      <c r="R120" s="28"/>
      <c r="S120" s="27"/>
      <c r="T120" s="30"/>
      <c r="U120" s="29" t="str">
        <f t="shared" ref="U120:U121" si="20">CONCATENATE(A120, "; ", B120, ".", D120, ".", E120, ".", F120, "; 2o6, p2, 12.17.24 GO")</f>
        <v>Y3.2 pten -/- ; Luc/GFP; 1.1157.3.C1; 2o6, p2, 12.17.24 GO</v>
      </c>
      <c r="V120" s="35">
        <v>2.0</v>
      </c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</row>
    <row r="121">
      <c r="A121" s="16" t="s">
        <v>22</v>
      </c>
      <c r="B121" s="17">
        <v>1.0</v>
      </c>
      <c r="C121" s="17">
        <v>1.0</v>
      </c>
      <c r="D121" s="17">
        <v>1157.0</v>
      </c>
      <c r="E121" s="17">
        <v>3.0</v>
      </c>
      <c r="F121" s="18" t="s">
        <v>38</v>
      </c>
      <c r="G121" s="17">
        <v>103.0</v>
      </c>
      <c r="H121" s="17">
        <v>101.0</v>
      </c>
      <c r="I121" s="19" t="s">
        <v>135</v>
      </c>
      <c r="J121" s="20">
        <v>45684.0</v>
      </c>
      <c r="K121" s="18"/>
      <c r="L121" s="18"/>
      <c r="M121" s="18">
        <v>45623.0</v>
      </c>
      <c r="N121" s="18"/>
      <c r="O121" s="18">
        <v>45631.0</v>
      </c>
      <c r="P121" s="18">
        <v>45643.0</v>
      </c>
      <c r="Q121" s="18">
        <v>45644.0</v>
      </c>
      <c r="R121" s="21"/>
      <c r="S121" s="18"/>
      <c r="T121" s="24"/>
      <c r="U121" s="22" t="str">
        <f t="shared" si="20"/>
        <v>Y3.2 pten -/- ; Luc/GFP; 1.1157.3.C2; 2o6, p2, 12.17.24 GO</v>
      </c>
      <c r="V121" s="31">
        <v>3.0</v>
      </c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</row>
    <row r="122">
      <c r="A122" s="25" t="s">
        <v>22</v>
      </c>
      <c r="B122" s="26">
        <v>1.0</v>
      </c>
      <c r="C122" s="26">
        <v>1.0</v>
      </c>
      <c r="D122" s="26">
        <v>1157.0</v>
      </c>
      <c r="E122" s="26">
        <v>3.0</v>
      </c>
      <c r="F122" s="27" t="s">
        <v>39</v>
      </c>
      <c r="G122" s="26">
        <v>72.0</v>
      </c>
      <c r="H122" s="26">
        <v>102.0</v>
      </c>
      <c r="I122" s="32" t="s">
        <v>136</v>
      </c>
      <c r="J122" s="33">
        <v>45684.0</v>
      </c>
      <c r="K122" s="27"/>
      <c r="L122" s="27"/>
      <c r="M122" s="27">
        <v>45623.0</v>
      </c>
      <c r="N122" s="27"/>
      <c r="O122" s="27">
        <v>45630.0</v>
      </c>
      <c r="P122" s="27">
        <v>45638.0</v>
      </c>
      <c r="Q122" s="27">
        <v>45642.0</v>
      </c>
      <c r="R122" s="28"/>
      <c r="S122" s="27"/>
      <c r="T122" s="30"/>
      <c r="U122" s="29" t="str">
        <f>CONCATENATE(A122, "; ", B122, ".", D122, ".", E122, ".", F122, "; 2o6, p2, 12.12.24 GO")</f>
        <v>Y3.2 pten -/- ; Luc/GFP; 1.1157.3.C3; 2o6, p2, 12.12.24 GO</v>
      </c>
      <c r="V122" s="35">
        <v>9.0</v>
      </c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</row>
    <row r="123">
      <c r="A123" s="16" t="s">
        <v>22</v>
      </c>
      <c r="B123" s="17">
        <v>1.0</v>
      </c>
      <c r="C123" s="17">
        <v>1.0</v>
      </c>
      <c r="D123" s="17">
        <v>1157.0</v>
      </c>
      <c r="E123" s="17">
        <v>3.0</v>
      </c>
      <c r="F123" s="18" t="s">
        <v>41</v>
      </c>
      <c r="G123" s="17">
        <v>104.0</v>
      </c>
      <c r="H123" s="17">
        <v>103.0</v>
      </c>
      <c r="I123" s="19" t="s">
        <v>137</v>
      </c>
      <c r="J123" s="20">
        <v>45684.0</v>
      </c>
      <c r="K123" s="18"/>
      <c r="L123" s="18"/>
      <c r="M123" s="18">
        <v>45623.0</v>
      </c>
      <c r="N123" s="18"/>
      <c r="O123" s="18">
        <v>45631.0</v>
      </c>
      <c r="P123" s="18">
        <v>45643.0</v>
      </c>
      <c r="Q123" s="18">
        <v>45644.0</v>
      </c>
      <c r="R123" s="21"/>
      <c r="S123" s="18"/>
      <c r="T123" s="24"/>
      <c r="U123" s="22" t="str">
        <f>CONCATENATE(A123, "; ", B123, ".", D123, ".", E123, ".", F123, "; 2o6, p2, 12.17.24 GO")</f>
        <v>Y3.2 pten -/- ; Luc/GFP; 1.1157.3.C4; 2o6, p2, 12.17.24 GO</v>
      </c>
      <c r="V123" s="31">
        <v>4.0</v>
      </c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</row>
    <row r="124">
      <c r="A124" s="25" t="s">
        <v>22</v>
      </c>
      <c r="B124" s="26">
        <v>1.0</v>
      </c>
      <c r="C124" s="26">
        <v>1.0</v>
      </c>
      <c r="D124" s="26">
        <v>1157.0</v>
      </c>
      <c r="E124" s="26">
        <v>4.0</v>
      </c>
      <c r="F124" s="27" t="s">
        <v>23</v>
      </c>
      <c r="G124" s="26">
        <v>73.0</v>
      </c>
      <c r="H124" s="26">
        <v>104.0</v>
      </c>
      <c r="I124" s="32" t="s">
        <v>138</v>
      </c>
      <c r="J124" s="33">
        <v>45684.0</v>
      </c>
      <c r="K124" s="27"/>
      <c r="L124" s="27"/>
      <c r="M124" s="27">
        <v>45623.0</v>
      </c>
      <c r="N124" s="27"/>
      <c r="O124" s="27">
        <v>45630.0</v>
      </c>
      <c r="P124" s="27">
        <v>45638.0</v>
      </c>
      <c r="Q124" s="27">
        <v>45642.0</v>
      </c>
      <c r="R124" s="28"/>
      <c r="S124" s="27"/>
      <c r="T124" s="30"/>
      <c r="U124" s="29" t="str">
        <f>CONCATENATE(A124, "; ", B124, ".", D124, ".", E124, ".", F124, "; 2o6, p2, 12.12.24 GO")</f>
        <v>Y3.2 pten -/- ; Luc/GFP; 1.1157.4.A1; 2o6, p2, 12.12.24 GO</v>
      </c>
      <c r="V124" s="35">
        <v>10.0</v>
      </c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</row>
    <row r="125">
      <c r="A125" s="16" t="s">
        <v>22</v>
      </c>
      <c r="B125" s="17">
        <v>1.0</v>
      </c>
      <c r="C125" s="17">
        <v>1.0</v>
      </c>
      <c r="D125" s="17">
        <v>1157.0</v>
      </c>
      <c r="E125" s="17">
        <v>4.0</v>
      </c>
      <c r="F125" s="18" t="s">
        <v>25</v>
      </c>
      <c r="G125" s="17">
        <v>105.0</v>
      </c>
      <c r="H125" s="17">
        <v>105.0</v>
      </c>
      <c r="I125" s="19" t="s">
        <v>139</v>
      </c>
      <c r="J125" s="20">
        <v>45684.0</v>
      </c>
      <c r="K125" s="18"/>
      <c r="L125" s="18"/>
      <c r="M125" s="18">
        <v>45623.0</v>
      </c>
      <c r="N125" s="18"/>
      <c r="O125" s="18">
        <v>45631.0</v>
      </c>
      <c r="P125" s="18">
        <v>45643.0</v>
      </c>
      <c r="Q125" s="18">
        <v>45644.0</v>
      </c>
      <c r="R125" s="21"/>
      <c r="S125" s="18"/>
      <c r="T125" s="24"/>
      <c r="U125" s="22" t="str">
        <f t="shared" ref="U125:U127" si="21">CONCATENATE(A125, "; ", B125, ".", D125, ".", E125, ".", F125, "; 2o6, p2, 12.17.24 GO")</f>
        <v>Y3.2 pten -/- ; Luc/GFP; 1.1157.4.A2; 2o6, p2, 12.17.24 GO</v>
      </c>
      <c r="V125" s="31">
        <v>5.0</v>
      </c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</row>
    <row r="126">
      <c r="A126" s="25" t="s">
        <v>22</v>
      </c>
      <c r="B126" s="26">
        <v>1.0</v>
      </c>
      <c r="C126" s="26">
        <v>1.0</v>
      </c>
      <c r="D126" s="26">
        <v>1157.0</v>
      </c>
      <c r="E126" s="26">
        <v>4.0</v>
      </c>
      <c r="F126" s="27" t="s">
        <v>26</v>
      </c>
      <c r="G126" s="26">
        <v>106.0</v>
      </c>
      <c r="H126" s="26">
        <v>106.0</v>
      </c>
      <c r="I126" s="32" t="s">
        <v>140</v>
      </c>
      <c r="J126" s="33">
        <v>45684.0</v>
      </c>
      <c r="K126" s="27"/>
      <c r="L126" s="27"/>
      <c r="M126" s="27">
        <v>45623.0</v>
      </c>
      <c r="N126" s="27"/>
      <c r="O126" s="27">
        <v>45631.0</v>
      </c>
      <c r="P126" s="27">
        <v>45643.0</v>
      </c>
      <c r="Q126" s="27">
        <v>45644.0</v>
      </c>
      <c r="R126" s="28"/>
      <c r="S126" s="27"/>
      <c r="T126" s="30"/>
      <c r="U126" s="29" t="str">
        <f t="shared" si="21"/>
        <v>Y3.2 pten -/- ; Luc/GFP; 1.1157.4.A3; 2o6, p2, 12.17.24 GO</v>
      </c>
      <c r="V126" s="35">
        <v>6.0</v>
      </c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</row>
    <row r="127">
      <c r="A127" s="16" t="s">
        <v>22</v>
      </c>
      <c r="B127" s="17">
        <v>1.0</v>
      </c>
      <c r="C127" s="17">
        <v>1.0</v>
      </c>
      <c r="D127" s="17">
        <v>1157.0</v>
      </c>
      <c r="E127" s="17">
        <v>4.0</v>
      </c>
      <c r="F127" s="18" t="s">
        <v>28</v>
      </c>
      <c r="G127" s="17">
        <v>107.0</v>
      </c>
      <c r="H127" s="17">
        <v>107.0</v>
      </c>
      <c r="I127" s="19" t="s">
        <v>141</v>
      </c>
      <c r="J127" s="20">
        <v>45684.0</v>
      </c>
      <c r="K127" s="18"/>
      <c r="L127" s="18"/>
      <c r="M127" s="18">
        <v>45623.0</v>
      </c>
      <c r="N127" s="18"/>
      <c r="O127" s="18">
        <v>45631.0</v>
      </c>
      <c r="P127" s="18">
        <v>45643.0</v>
      </c>
      <c r="Q127" s="18">
        <v>45644.0</v>
      </c>
      <c r="R127" s="21"/>
      <c r="S127" s="18"/>
      <c r="T127" s="24"/>
      <c r="U127" s="22" t="str">
        <f t="shared" si="21"/>
        <v>Y3.2 pten -/- ; Luc/GFP; 1.1157.4.A4; 2o6, p2, 12.17.24 GO</v>
      </c>
      <c r="V127" s="31">
        <v>7.0</v>
      </c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</row>
    <row r="128">
      <c r="A128" s="25" t="s">
        <v>22</v>
      </c>
      <c r="B128" s="26">
        <v>1.0</v>
      </c>
      <c r="C128" s="26">
        <v>1.0</v>
      </c>
      <c r="D128" s="26">
        <v>1157.0</v>
      </c>
      <c r="E128" s="26">
        <v>4.0</v>
      </c>
      <c r="F128" s="27" t="s">
        <v>30</v>
      </c>
      <c r="G128" s="26">
        <v>74.0</v>
      </c>
      <c r="H128" s="26">
        <v>108.0</v>
      </c>
      <c r="I128" s="32" t="s">
        <v>142</v>
      </c>
      <c r="J128" s="33">
        <v>45684.0</v>
      </c>
      <c r="K128" s="27"/>
      <c r="L128" s="27"/>
      <c r="M128" s="27">
        <v>45623.0</v>
      </c>
      <c r="N128" s="27"/>
      <c r="O128" s="27">
        <v>45630.0</v>
      </c>
      <c r="P128" s="27">
        <v>45638.0</v>
      </c>
      <c r="Q128" s="27">
        <v>45642.0</v>
      </c>
      <c r="R128" s="28"/>
      <c r="S128" s="27"/>
      <c r="T128" s="30"/>
      <c r="U128" s="29" t="str">
        <f>CONCATENATE(A128, "; ", B128, ".", D128, ".", E128, ".", F128, "; 2o6, p2, 12.12.24 GO")</f>
        <v>Y3.2 pten -/- ; Luc/GFP; 1.1157.4.B1; 2o6, p2, 12.12.24 GO</v>
      </c>
      <c r="V128" s="35">
        <v>11.0</v>
      </c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</row>
    <row r="129">
      <c r="A129" s="16" t="s">
        <v>22</v>
      </c>
      <c r="B129" s="17">
        <v>1.0</v>
      </c>
      <c r="C129" s="17">
        <v>1.0</v>
      </c>
      <c r="D129" s="17">
        <v>1157.0</v>
      </c>
      <c r="E129" s="17">
        <v>4.0</v>
      </c>
      <c r="F129" s="18" t="s">
        <v>31</v>
      </c>
      <c r="G129" s="17">
        <v>30.0</v>
      </c>
      <c r="H129" s="17">
        <v>109.0</v>
      </c>
      <c r="I129" s="19" t="s">
        <v>143</v>
      </c>
      <c r="J129" s="20">
        <v>45684.0</v>
      </c>
      <c r="K129" s="18"/>
      <c r="L129" s="18"/>
      <c r="M129" s="18">
        <v>45623.0</v>
      </c>
      <c r="N129" s="18"/>
      <c r="O129" s="18">
        <v>45629.0</v>
      </c>
      <c r="P129" s="18">
        <v>45635.0</v>
      </c>
      <c r="Q129" s="18">
        <v>45637.0</v>
      </c>
      <c r="R129" s="21"/>
      <c r="S129" s="18"/>
      <c r="T129" s="24"/>
      <c r="U129" s="22" t="str">
        <f t="shared" ref="U129:U130" si="22">CONCATENATE(A129, "; ", B129, ".", D129, ".", E129, ".", F129, "; 2o6, p2, 12.9.24 GO")</f>
        <v>Y3.2 pten -/- ; Luc/GFP; 1.1157.4.B2; 2o6, p2, 12.9.24 GO</v>
      </c>
      <c r="V129" s="31">
        <v>15.0</v>
      </c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</row>
    <row r="130">
      <c r="A130" s="25" t="s">
        <v>22</v>
      </c>
      <c r="B130" s="26">
        <v>1.0</v>
      </c>
      <c r="C130" s="26">
        <v>1.0</v>
      </c>
      <c r="D130" s="26">
        <v>1157.0</v>
      </c>
      <c r="E130" s="26">
        <v>4.0</v>
      </c>
      <c r="F130" s="27" t="s">
        <v>33</v>
      </c>
      <c r="G130" s="26">
        <v>31.0</v>
      </c>
      <c r="H130" s="26">
        <v>110.0</v>
      </c>
      <c r="I130" s="32" t="s">
        <v>144</v>
      </c>
      <c r="J130" s="33">
        <v>45684.0</v>
      </c>
      <c r="K130" s="27"/>
      <c r="L130" s="27"/>
      <c r="M130" s="27">
        <v>45623.0</v>
      </c>
      <c r="N130" s="27"/>
      <c r="O130" s="27">
        <v>45629.0</v>
      </c>
      <c r="P130" s="27">
        <v>45635.0</v>
      </c>
      <c r="Q130" s="27">
        <v>45637.0</v>
      </c>
      <c r="R130" s="28"/>
      <c r="S130" s="27"/>
      <c r="T130" s="30"/>
      <c r="U130" s="29" t="str">
        <f t="shared" si="22"/>
        <v>Y3.2 pten -/- ; Luc/GFP; 1.1157.4.B3; 2o6, p2, 12.9.24 GO</v>
      </c>
      <c r="V130" s="35">
        <v>16.0</v>
      </c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</row>
    <row r="131">
      <c r="A131" s="16" t="s">
        <v>22</v>
      </c>
      <c r="B131" s="17">
        <v>1.0</v>
      </c>
      <c r="C131" s="17">
        <v>1.0</v>
      </c>
      <c r="D131" s="17">
        <v>1157.0</v>
      </c>
      <c r="E131" s="17">
        <v>4.0</v>
      </c>
      <c r="F131" s="18" t="s">
        <v>36</v>
      </c>
      <c r="G131" s="17">
        <v>108.0</v>
      </c>
      <c r="H131" s="17">
        <v>111.0</v>
      </c>
      <c r="I131" s="19" t="s">
        <v>145</v>
      </c>
      <c r="J131" s="20">
        <v>45684.0</v>
      </c>
      <c r="K131" s="18"/>
      <c r="L131" s="18"/>
      <c r="M131" s="18">
        <v>45623.0</v>
      </c>
      <c r="N131" s="18"/>
      <c r="O131" s="18">
        <v>45631.0</v>
      </c>
      <c r="P131" s="18">
        <v>45643.0</v>
      </c>
      <c r="Q131" s="18">
        <v>45644.0</v>
      </c>
      <c r="R131" s="21"/>
      <c r="S131" s="18"/>
      <c r="T131" s="24"/>
      <c r="U131" s="22" t="str">
        <f>CONCATENATE(A131, "; ", B131, ".", D131, ".", E131, ".", F131, "; 2o6, p2, 12.17.24 GO")</f>
        <v>Y3.2 pten -/- ; Luc/GFP; 1.1157.4.C1; 2o6, p2, 12.17.24 GO</v>
      </c>
      <c r="V131" s="31">
        <v>8.0</v>
      </c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</row>
    <row r="132" hidden="1">
      <c r="A132" s="25" t="s">
        <v>22</v>
      </c>
      <c r="B132" s="26">
        <v>1.0</v>
      </c>
      <c r="C132" s="26">
        <v>1.0</v>
      </c>
      <c r="D132" s="26">
        <v>1157.0</v>
      </c>
      <c r="E132" s="26">
        <v>4.0</v>
      </c>
      <c r="F132" s="27" t="s">
        <v>34</v>
      </c>
      <c r="G132" s="27"/>
      <c r="H132" s="27"/>
      <c r="I132" s="40"/>
      <c r="J132" s="40"/>
      <c r="K132" s="40"/>
      <c r="L132" s="27"/>
      <c r="M132" s="41">
        <v>45623.0</v>
      </c>
      <c r="N132" s="40"/>
      <c r="O132" s="40"/>
      <c r="P132" s="40"/>
      <c r="Q132" s="40"/>
      <c r="R132" s="41">
        <v>45632.0</v>
      </c>
      <c r="S132" s="27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</row>
    <row r="133">
      <c r="A133" s="16" t="s">
        <v>22</v>
      </c>
      <c r="B133" s="17">
        <v>1.0</v>
      </c>
      <c r="C133" s="17">
        <v>1.0</v>
      </c>
      <c r="D133" s="17">
        <v>1157.0</v>
      </c>
      <c r="E133" s="17">
        <v>4.0</v>
      </c>
      <c r="F133" s="18" t="s">
        <v>38</v>
      </c>
      <c r="G133" s="17">
        <v>75.0</v>
      </c>
      <c r="H133" s="17">
        <v>112.0</v>
      </c>
      <c r="I133" s="19" t="s">
        <v>146</v>
      </c>
      <c r="J133" s="20">
        <v>45684.0</v>
      </c>
      <c r="K133" s="18"/>
      <c r="L133" s="18"/>
      <c r="M133" s="18">
        <v>45623.0</v>
      </c>
      <c r="N133" s="18"/>
      <c r="O133" s="18">
        <v>45630.0</v>
      </c>
      <c r="P133" s="18">
        <v>45638.0</v>
      </c>
      <c r="Q133" s="18">
        <v>45642.0</v>
      </c>
      <c r="R133" s="21"/>
      <c r="S133" s="18"/>
      <c r="T133" s="24"/>
      <c r="U133" s="22" t="str">
        <f>CONCATENATE(A133, "; ", B133, ".", D133, ".", E133, ".", F133, "; 2o6, p2, 12.12.24 GO")</f>
        <v>Y3.2 pten -/- ; Luc/GFP; 1.1157.4.C2; 2o6, p2, 12.12.24 GO</v>
      </c>
      <c r="V133" s="31">
        <v>12.0</v>
      </c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</row>
    <row r="134">
      <c r="A134" s="25" t="s">
        <v>22</v>
      </c>
      <c r="B134" s="26">
        <v>1.0</v>
      </c>
      <c r="C134" s="26">
        <v>1.0</v>
      </c>
      <c r="D134" s="26">
        <v>1157.0</v>
      </c>
      <c r="E134" s="26">
        <v>4.0</v>
      </c>
      <c r="F134" s="27" t="s">
        <v>39</v>
      </c>
      <c r="G134" s="26">
        <v>109.0</v>
      </c>
      <c r="H134" s="26">
        <v>113.0</v>
      </c>
      <c r="I134" s="32" t="s">
        <v>147</v>
      </c>
      <c r="J134" s="33">
        <v>45684.0</v>
      </c>
      <c r="K134" s="27"/>
      <c r="L134" s="27"/>
      <c r="M134" s="27">
        <v>45623.0</v>
      </c>
      <c r="N134" s="27"/>
      <c r="O134" s="27">
        <v>45631.0</v>
      </c>
      <c r="P134" s="27">
        <v>45643.0</v>
      </c>
      <c r="Q134" s="27">
        <v>45644.0</v>
      </c>
      <c r="R134" s="28"/>
      <c r="S134" s="27"/>
      <c r="T134" s="30"/>
      <c r="U134" s="29" t="str">
        <f t="shared" ref="U134:U135" si="23">CONCATENATE(A134, "; ", B134, ".", D134, ".", E134, ".", F134, "; 2o6, p2, 12.17.24 GO")</f>
        <v>Y3.2 pten -/- ; Luc/GFP; 1.1157.4.C3; 2o6, p2, 12.17.24 GO</v>
      </c>
      <c r="V134" s="35">
        <v>9.0</v>
      </c>
      <c r="W134" s="25" t="s">
        <v>148</v>
      </c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</row>
    <row r="135">
      <c r="A135" s="16" t="s">
        <v>22</v>
      </c>
      <c r="B135" s="17">
        <v>1.0</v>
      </c>
      <c r="C135" s="17">
        <v>1.0</v>
      </c>
      <c r="D135" s="17">
        <v>1157.0</v>
      </c>
      <c r="E135" s="17">
        <v>4.0</v>
      </c>
      <c r="F135" s="18" t="s">
        <v>41</v>
      </c>
      <c r="G135" s="17">
        <v>110.0</v>
      </c>
      <c r="H135" s="17">
        <v>114.0</v>
      </c>
      <c r="I135" s="19" t="s">
        <v>149</v>
      </c>
      <c r="J135" s="20">
        <v>45684.0</v>
      </c>
      <c r="K135" s="18"/>
      <c r="L135" s="18"/>
      <c r="M135" s="18">
        <v>45623.0</v>
      </c>
      <c r="N135" s="21"/>
      <c r="O135" s="18">
        <v>45631.0</v>
      </c>
      <c r="P135" s="18">
        <v>45643.0</v>
      </c>
      <c r="Q135" s="18">
        <v>45644.0</v>
      </c>
      <c r="R135" s="21"/>
      <c r="S135" s="18"/>
      <c r="T135" s="24"/>
      <c r="U135" s="22" t="str">
        <f t="shared" si="23"/>
        <v>Y3.2 pten -/- ; Luc/GFP; 1.1157.4.C4; 2o6, p2, 12.17.24 GO</v>
      </c>
      <c r="V135" s="31">
        <v>10.0</v>
      </c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</row>
    <row r="136">
      <c r="A136" s="25" t="s">
        <v>22</v>
      </c>
      <c r="B136" s="26">
        <v>1.0</v>
      </c>
      <c r="C136" s="26">
        <v>1.0</v>
      </c>
      <c r="D136" s="26">
        <v>1158.0</v>
      </c>
      <c r="E136" s="26">
        <v>1.0</v>
      </c>
      <c r="F136" s="27" t="s">
        <v>25</v>
      </c>
      <c r="G136" s="26">
        <v>76.0</v>
      </c>
      <c r="H136" s="26">
        <v>115.0</v>
      </c>
      <c r="I136" s="32" t="s">
        <v>150</v>
      </c>
      <c r="J136" s="33">
        <v>45684.0</v>
      </c>
      <c r="K136" s="27"/>
      <c r="L136" s="27"/>
      <c r="M136" s="27">
        <v>45623.0</v>
      </c>
      <c r="N136" s="27"/>
      <c r="O136" s="27">
        <v>45630.0</v>
      </c>
      <c r="P136" s="27">
        <v>45638.0</v>
      </c>
      <c r="Q136" s="27">
        <v>45642.0</v>
      </c>
      <c r="R136" s="28"/>
      <c r="S136" s="27"/>
      <c r="T136" s="30"/>
      <c r="U136" s="29" t="str">
        <f>CONCATENATE(A136, "; ", B136, ".", D136, ".", E136, ".", F136, "; 2o6, p2, 12.12.24 GO")</f>
        <v>Y3.2 pten -/- ; Luc/GFP; 1.1158.1.A2; 2o6, p2, 12.12.24 GO</v>
      </c>
      <c r="V136" s="35">
        <v>13.0</v>
      </c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</row>
    <row r="137" hidden="1">
      <c r="A137" s="16" t="s">
        <v>22</v>
      </c>
      <c r="B137" s="17">
        <v>1.0</v>
      </c>
      <c r="C137" s="17">
        <v>1.0</v>
      </c>
      <c r="D137" s="17">
        <v>1158.0</v>
      </c>
      <c r="E137" s="17">
        <v>1.0</v>
      </c>
      <c r="F137" s="18" t="s">
        <v>23</v>
      </c>
      <c r="G137" s="18"/>
      <c r="H137" s="18"/>
      <c r="I137" s="39"/>
      <c r="J137" s="39"/>
      <c r="K137" s="39"/>
      <c r="L137" s="18"/>
      <c r="M137" s="38">
        <v>45623.0</v>
      </c>
      <c r="N137" s="39"/>
      <c r="O137" s="39"/>
      <c r="P137" s="39"/>
      <c r="Q137" s="39"/>
      <c r="R137" s="38">
        <v>45632.0</v>
      </c>
      <c r="S137" s="18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</row>
    <row r="138">
      <c r="A138" s="25" t="s">
        <v>22</v>
      </c>
      <c r="B138" s="26">
        <v>1.0</v>
      </c>
      <c r="C138" s="26">
        <v>1.0</v>
      </c>
      <c r="D138" s="26">
        <v>1158.0</v>
      </c>
      <c r="E138" s="26">
        <v>1.0</v>
      </c>
      <c r="F138" s="27" t="s">
        <v>26</v>
      </c>
      <c r="G138" s="26">
        <v>137.0</v>
      </c>
      <c r="H138" s="26">
        <v>116.0</v>
      </c>
      <c r="I138" s="32" t="s">
        <v>151</v>
      </c>
      <c r="J138" s="33">
        <v>45684.0</v>
      </c>
      <c r="K138" s="28"/>
      <c r="L138" s="27"/>
      <c r="M138" s="27">
        <v>45623.0</v>
      </c>
      <c r="N138" s="27">
        <v>45632.0</v>
      </c>
      <c r="O138" s="27">
        <v>45639.0</v>
      </c>
      <c r="P138" s="27">
        <v>45645.0</v>
      </c>
      <c r="Q138" s="27">
        <v>45646.0</v>
      </c>
      <c r="R138" s="28"/>
      <c r="S138" s="27"/>
      <c r="T138" s="30"/>
      <c r="U138" s="34" t="str">
        <f>CONCATENATE(A138, "; ", B138, ".", D138, ".", E138, ".", F138, "; 2o6, p2, 12.19.24 GO")</f>
        <v>Y3.2 pten -/- ; Luc/GFP; 1.1158.1.A3; 2o6, p2, 12.19.24 GO</v>
      </c>
      <c r="V138" s="35">
        <v>5.0</v>
      </c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</row>
    <row r="139">
      <c r="A139" s="16" t="s">
        <v>22</v>
      </c>
      <c r="B139" s="17">
        <v>1.0</v>
      </c>
      <c r="C139" s="17">
        <v>1.0</v>
      </c>
      <c r="D139" s="17">
        <v>1158.0</v>
      </c>
      <c r="E139" s="17">
        <v>1.0</v>
      </c>
      <c r="F139" s="18" t="s">
        <v>28</v>
      </c>
      <c r="G139" s="17">
        <v>111.0</v>
      </c>
      <c r="H139" s="17">
        <v>117.0</v>
      </c>
      <c r="I139" s="19" t="s">
        <v>152</v>
      </c>
      <c r="J139" s="20">
        <v>45684.0</v>
      </c>
      <c r="K139" s="18"/>
      <c r="L139" s="18"/>
      <c r="M139" s="18">
        <v>45623.0</v>
      </c>
      <c r="N139" s="18"/>
      <c r="O139" s="18">
        <v>45631.0</v>
      </c>
      <c r="P139" s="18">
        <v>45643.0</v>
      </c>
      <c r="Q139" s="18">
        <v>45644.0</v>
      </c>
      <c r="R139" s="21"/>
      <c r="S139" s="18"/>
      <c r="T139" s="24"/>
      <c r="U139" s="22" t="str">
        <f t="shared" ref="U139:U140" si="24">CONCATENATE(A139, "; ", B139, ".", D139, ".", E139, ".", F139, "; 2o6, p2, 12.17.24 GO")</f>
        <v>Y3.2 pten -/- ; Luc/GFP; 1.1158.1.A4; 2o6, p2, 12.17.24 GO</v>
      </c>
      <c r="V139" s="31">
        <v>11.0</v>
      </c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</row>
    <row r="140">
      <c r="A140" s="25" t="s">
        <v>22</v>
      </c>
      <c r="B140" s="26">
        <v>1.0</v>
      </c>
      <c r="C140" s="26">
        <v>1.0</v>
      </c>
      <c r="D140" s="26">
        <v>1158.0</v>
      </c>
      <c r="E140" s="26">
        <v>1.0</v>
      </c>
      <c r="F140" s="27" t="s">
        <v>31</v>
      </c>
      <c r="G140" s="26">
        <v>112.0</v>
      </c>
      <c r="H140" s="26">
        <v>118.0</v>
      </c>
      <c r="I140" s="32" t="s">
        <v>153</v>
      </c>
      <c r="J140" s="33">
        <v>45684.0</v>
      </c>
      <c r="K140" s="27"/>
      <c r="L140" s="27"/>
      <c r="M140" s="27">
        <v>45623.0</v>
      </c>
      <c r="N140" s="27"/>
      <c r="O140" s="27">
        <v>45631.0</v>
      </c>
      <c r="P140" s="27">
        <v>45643.0</v>
      </c>
      <c r="Q140" s="27">
        <v>45644.0</v>
      </c>
      <c r="R140" s="28"/>
      <c r="S140" s="27"/>
      <c r="T140" s="30"/>
      <c r="U140" s="29" t="str">
        <f t="shared" si="24"/>
        <v>Y3.2 pten -/- ; Luc/GFP; 1.1158.1.B2; 2o6, p2, 12.17.24 GO</v>
      </c>
      <c r="V140" s="35">
        <v>12.0</v>
      </c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</row>
    <row r="141" hidden="1">
      <c r="A141" s="16" t="s">
        <v>22</v>
      </c>
      <c r="B141" s="17">
        <v>1.0</v>
      </c>
      <c r="C141" s="17">
        <v>1.0</v>
      </c>
      <c r="D141" s="17">
        <v>1158.0</v>
      </c>
      <c r="E141" s="17">
        <v>1.0</v>
      </c>
      <c r="F141" s="18" t="s">
        <v>30</v>
      </c>
      <c r="G141" s="18"/>
      <c r="H141" s="18"/>
      <c r="I141" s="39"/>
      <c r="J141" s="39"/>
      <c r="K141" s="39"/>
      <c r="L141" s="18"/>
      <c r="M141" s="38">
        <v>45623.0</v>
      </c>
      <c r="N141" s="39"/>
      <c r="O141" s="39"/>
      <c r="P141" s="39"/>
      <c r="Q141" s="39"/>
      <c r="R141" s="38">
        <v>45632.0</v>
      </c>
      <c r="S141" s="18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</row>
    <row r="142">
      <c r="A142" s="25" t="s">
        <v>22</v>
      </c>
      <c r="B142" s="26">
        <v>1.0</v>
      </c>
      <c r="C142" s="26">
        <v>1.0</v>
      </c>
      <c r="D142" s="26">
        <v>1158.0</v>
      </c>
      <c r="E142" s="26">
        <v>1.0</v>
      </c>
      <c r="F142" s="27" t="s">
        <v>33</v>
      </c>
      <c r="G142" s="26">
        <v>113.0</v>
      </c>
      <c r="H142" s="26">
        <v>119.0</v>
      </c>
      <c r="I142" s="32" t="s">
        <v>154</v>
      </c>
      <c r="J142" s="33">
        <v>45684.0</v>
      </c>
      <c r="K142" s="27"/>
      <c r="L142" s="27"/>
      <c r="M142" s="27">
        <v>45623.0</v>
      </c>
      <c r="N142" s="27"/>
      <c r="O142" s="27">
        <v>45631.0</v>
      </c>
      <c r="P142" s="27">
        <v>45643.0</v>
      </c>
      <c r="Q142" s="27">
        <v>45644.0</v>
      </c>
      <c r="R142" s="28"/>
      <c r="S142" s="27"/>
      <c r="T142" s="30"/>
      <c r="U142" s="29" t="str">
        <f>CONCATENATE(A142, "; ", B142, ".", D142, ".", E142, ".", F142, "; 2o6, p2, 12.17.24 GO")</f>
        <v>Y3.2 pten -/- ; Luc/GFP; 1.1158.1.B3; 2o6, p2, 12.17.24 GO</v>
      </c>
      <c r="V142" s="35">
        <v>13.0</v>
      </c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</row>
    <row r="143">
      <c r="A143" s="16" t="s">
        <v>22</v>
      </c>
      <c r="B143" s="17">
        <v>1.0</v>
      </c>
      <c r="C143" s="17">
        <v>1.0</v>
      </c>
      <c r="D143" s="17">
        <v>1158.0</v>
      </c>
      <c r="E143" s="17">
        <v>1.0</v>
      </c>
      <c r="F143" s="18" t="s">
        <v>34</v>
      </c>
      <c r="G143" s="17">
        <v>32.0</v>
      </c>
      <c r="H143" s="17">
        <v>120.0</v>
      </c>
      <c r="I143" s="19" t="s">
        <v>155</v>
      </c>
      <c r="J143" s="20">
        <v>45684.0</v>
      </c>
      <c r="K143" s="18"/>
      <c r="L143" s="18"/>
      <c r="M143" s="18">
        <v>45623.0</v>
      </c>
      <c r="N143" s="18"/>
      <c r="O143" s="18">
        <v>45629.0</v>
      </c>
      <c r="P143" s="18">
        <v>45635.0</v>
      </c>
      <c r="Q143" s="18">
        <v>45637.0</v>
      </c>
      <c r="R143" s="21"/>
      <c r="S143" s="18"/>
      <c r="T143" s="24"/>
      <c r="U143" s="22" t="str">
        <f>CONCATENATE(A143, "; ", B143, ".", D143, ".", E143, ".", F143, "; 2o6, p2, 12.9.24 GO")</f>
        <v>Y3.2 pten -/- ; Luc/GFP; 1.1158.1.B4; 2o6, p2, 12.9.24 GO</v>
      </c>
      <c r="V143" s="31">
        <v>1.0</v>
      </c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</row>
    <row r="144">
      <c r="A144" s="25" t="s">
        <v>22</v>
      </c>
      <c r="B144" s="26">
        <v>1.0</v>
      </c>
      <c r="C144" s="26">
        <v>1.0</v>
      </c>
      <c r="D144" s="26">
        <v>1158.0</v>
      </c>
      <c r="E144" s="26">
        <v>1.0</v>
      </c>
      <c r="F144" s="27" t="s">
        <v>36</v>
      </c>
      <c r="G144" s="26">
        <v>77.0</v>
      </c>
      <c r="H144" s="26">
        <v>121.0</v>
      </c>
      <c r="I144" s="32" t="s">
        <v>156</v>
      </c>
      <c r="J144" s="33">
        <v>45684.0</v>
      </c>
      <c r="K144" s="27"/>
      <c r="L144" s="27"/>
      <c r="M144" s="27">
        <v>45623.0</v>
      </c>
      <c r="N144" s="27"/>
      <c r="O144" s="27">
        <v>45630.0</v>
      </c>
      <c r="P144" s="27">
        <v>45638.0</v>
      </c>
      <c r="Q144" s="27">
        <v>45642.0</v>
      </c>
      <c r="R144" s="28"/>
      <c r="S144" s="27"/>
      <c r="T144" s="30"/>
      <c r="U144" s="29" t="str">
        <f>CONCATENATE(A144, "; ", B144, ".", D144, ".", E144, ".", F144, "; 2o6, p2, 12.12.24 GO")</f>
        <v>Y3.2 pten -/- ; Luc/GFP; 1.1158.1.C1; 2o6, p2, 12.12.24 GO</v>
      </c>
      <c r="V144" s="35">
        <v>14.0</v>
      </c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</row>
    <row r="145">
      <c r="A145" s="16" t="s">
        <v>22</v>
      </c>
      <c r="B145" s="17">
        <v>1.0</v>
      </c>
      <c r="C145" s="17">
        <v>1.0</v>
      </c>
      <c r="D145" s="17">
        <v>1158.0</v>
      </c>
      <c r="E145" s="17">
        <v>1.0</v>
      </c>
      <c r="F145" s="18" t="s">
        <v>38</v>
      </c>
      <c r="G145" s="17">
        <v>33.0</v>
      </c>
      <c r="H145" s="17">
        <v>122.0</v>
      </c>
      <c r="I145" s="19" t="s">
        <v>157</v>
      </c>
      <c r="J145" s="20">
        <v>45684.0</v>
      </c>
      <c r="K145" s="18"/>
      <c r="L145" s="18"/>
      <c r="M145" s="18">
        <v>45623.0</v>
      </c>
      <c r="N145" s="18"/>
      <c r="O145" s="18">
        <v>45629.0</v>
      </c>
      <c r="P145" s="18">
        <v>45635.0</v>
      </c>
      <c r="Q145" s="18">
        <v>45637.0</v>
      </c>
      <c r="R145" s="21"/>
      <c r="S145" s="18"/>
      <c r="T145" s="24"/>
      <c r="U145" s="22" t="str">
        <f t="shared" ref="U145:U148" si="25">CONCATENATE(A145, "; ", B145, ".", D145, ".", E145, ".", F145, "; 2o6, p2, 12.9.24 GO")</f>
        <v>Y3.2 pten -/- ; Luc/GFP; 1.1158.1.C2; 2o6, p2, 12.9.24 GO</v>
      </c>
      <c r="V145" s="31">
        <v>2.0</v>
      </c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</row>
    <row r="146">
      <c r="A146" s="25" t="s">
        <v>22</v>
      </c>
      <c r="B146" s="26">
        <v>1.0</v>
      </c>
      <c r="C146" s="26">
        <v>1.0</v>
      </c>
      <c r="D146" s="26">
        <v>1158.0</v>
      </c>
      <c r="E146" s="26">
        <v>1.0</v>
      </c>
      <c r="F146" s="27" t="s">
        <v>39</v>
      </c>
      <c r="G146" s="26">
        <v>34.0</v>
      </c>
      <c r="H146" s="26">
        <v>123.0</v>
      </c>
      <c r="I146" s="32" t="s">
        <v>158</v>
      </c>
      <c r="J146" s="33">
        <v>45684.0</v>
      </c>
      <c r="K146" s="27"/>
      <c r="L146" s="27"/>
      <c r="M146" s="27">
        <v>45623.0</v>
      </c>
      <c r="N146" s="27"/>
      <c r="O146" s="27">
        <v>45629.0</v>
      </c>
      <c r="P146" s="27">
        <v>45635.0</v>
      </c>
      <c r="Q146" s="27">
        <v>45637.0</v>
      </c>
      <c r="R146" s="28"/>
      <c r="S146" s="27"/>
      <c r="T146" s="30"/>
      <c r="U146" s="29" t="str">
        <f t="shared" si="25"/>
        <v>Y3.2 pten -/- ; Luc/GFP; 1.1158.1.C3; 2o6, p2, 12.9.24 GO</v>
      </c>
      <c r="V146" s="35">
        <v>3.0</v>
      </c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</row>
    <row r="147">
      <c r="A147" s="16" t="s">
        <v>22</v>
      </c>
      <c r="B147" s="17">
        <v>1.0</v>
      </c>
      <c r="C147" s="17">
        <v>1.0</v>
      </c>
      <c r="D147" s="17">
        <v>1158.0</v>
      </c>
      <c r="E147" s="17">
        <v>1.0</v>
      </c>
      <c r="F147" s="18" t="s">
        <v>41</v>
      </c>
      <c r="G147" s="17">
        <v>35.0</v>
      </c>
      <c r="H147" s="17">
        <v>124.0</v>
      </c>
      <c r="I147" s="19" t="s">
        <v>159</v>
      </c>
      <c r="J147" s="20">
        <v>45684.0</v>
      </c>
      <c r="K147" s="18"/>
      <c r="L147" s="18"/>
      <c r="M147" s="18">
        <v>45623.0</v>
      </c>
      <c r="N147" s="18"/>
      <c r="O147" s="18">
        <v>45629.0</v>
      </c>
      <c r="P147" s="18">
        <v>45635.0</v>
      </c>
      <c r="Q147" s="18">
        <v>45637.0</v>
      </c>
      <c r="R147" s="21"/>
      <c r="S147" s="18"/>
      <c r="T147" s="24"/>
      <c r="U147" s="22" t="str">
        <f t="shared" si="25"/>
        <v>Y3.2 pten -/- ; Luc/GFP; 1.1158.1.C4; 2o6, p2, 12.9.24 GO</v>
      </c>
      <c r="V147" s="31">
        <v>4.0</v>
      </c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</row>
    <row r="148">
      <c r="A148" s="25" t="s">
        <v>22</v>
      </c>
      <c r="B148" s="26">
        <v>1.0</v>
      </c>
      <c r="C148" s="26">
        <v>1.0</v>
      </c>
      <c r="D148" s="26">
        <v>1158.0</v>
      </c>
      <c r="E148" s="26">
        <v>2.0</v>
      </c>
      <c r="F148" s="27" t="s">
        <v>23</v>
      </c>
      <c r="G148" s="26">
        <v>36.0</v>
      </c>
      <c r="H148" s="26">
        <v>125.0</v>
      </c>
      <c r="I148" s="32" t="s">
        <v>160</v>
      </c>
      <c r="J148" s="33">
        <v>45684.0</v>
      </c>
      <c r="K148" s="27"/>
      <c r="L148" s="27"/>
      <c r="M148" s="27">
        <v>45623.0</v>
      </c>
      <c r="N148" s="27"/>
      <c r="O148" s="27">
        <v>45629.0</v>
      </c>
      <c r="P148" s="27">
        <v>45635.0</v>
      </c>
      <c r="Q148" s="27">
        <v>45637.0</v>
      </c>
      <c r="R148" s="28"/>
      <c r="S148" s="27"/>
      <c r="T148" s="30"/>
      <c r="U148" s="29" t="str">
        <f t="shared" si="25"/>
        <v>Y3.2 pten -/- ; Luc/GFP; 1.1158.2.A1; 2o6, p2, 12.9.24 GO</v>
      </c>
      <c r="V148" s="35">
        <v>5.0</v>
      </c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</row>
    <row r="149">
      <c r="A149" s="16" t="s">
        <v>22</v>
      </c>
      <c r="B149" s="17">
        <v>1.0</v>
      </c>
      <c r="C149" s="17">
        <v>1.0</v>
      </c>
      <c r="D149" s="17">
        <v>1158.0</v>
      </c>
      <c r="E149" s="17">
        <v>2.0</v>
      </c>
      <c r="F149" s="18" t="s">
        <v>25</v>
      </c>
      <c r="G149" s="17">
        <v>78.0</v>
      </c>
      <c r="H149" s="17">
        <v>126.0</v>
      </c>
      <c r="I149" s="19" t="s">
        <v>161</v>
      </c>
      <c r="J149" s="20">
        <v>45684.0</v>
      </c>
      <c r="K149" s="18"/>
      <c r="L149" s="18"/>
      <c r="M149" s="18">
        <v>45623.0</v>
      </c>
      <c r="N149" s="18"/>
      <c r="O149" s="18">
        <v>45630.0</v>
      </c>
      <c r="P149" s="18">
        <v>45638.0</v>
      </c>
      <c r="Q149" s="18">
        <v>45642.0</v>
      </c>
      <c r="R149" s="21"/>
      <c r="S149" s="18"/>
      <c r="T149" s="24"/>
      <c r="U149" s="22" t="str">
        <f t="shared" ref="U149:U150" si="26">CONCATENATE(A149, "; ", B149, ".", D149, ".", E149, ".", F149, "; 2o6, p2, 12.12.24 GO")</f>
        <v>Y3.2 pten -/- ; Luc/GFP; 1.1158.2.A2; 2o6, p2, 12.12.24 GO</v>
      </c>
      <c r="V149" s="31">
        <v>15.0</v>
      </c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</row>
    <row r="150">
      <c r="A150" s="25" t="s">
        <v>22</v>
      </c>
      <c r="B150" s="26">
        <v>1.0</v>
      </c>
      <c r="C150" s="26">
        <v>1.0</v>
      </c>
      <c r="D150" s="26">
        <v>1158.0</v>
      </c>
      <c r="E150" s="26">
        <v>2.0</v>
      </c>
      <c r="F150" s="27" t="s">
        <v>26</v>
      </c>
      <c r="G150" s="26">
        <v>79.0</v>
      </c>
      <c r="H150" s="26">
        <v>127.0</v>
      </c>
      <c r="I150" s="32" t="s">
        <v>162</v>
      </c>
      <c r="J150" s="33">
        <v>45684.0</v>
      </c>
      <c r="K150" s="27"/>
      <c r="L150" s="27"/>
      <c r="M150" s="27">
        <v>45623.0</v>
      </c>
      <c r="N150" s="27"/>
      <c r="O150" s="27">
        <v>45630.0</v>
      </c>
      <c r="P150" s="27">
        <v>45638.0</v>
      </c>
      <c r="Q150" s="27">
        <v>45642.0</v>
      </c>
      <c r="R150" s="28"/>
      <c r="S150" s="27"/>
      <c r="T150" s="30"/>
      <c r="U150" s="29" t="str">
        <f t="shared" si="26"/>
        <v>Y3.2 pten -/- ; Luc/GFP; 1.1158.2.A3; 2o6, p2, 12.12.24 GO</v>
      </c>
      <c r="V150" s="35">
        <v>16.0</v>
      </c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</row>
    <row r="151">
      <c r="A151" s="16" t="s">
        <v>22</v>
      </c>
      <c r="B151" s="17">
        <v>1.0</v>
      </c>
      <c r="C151" s="17">
        <v>1.0</v>
      </c>
      <c r="D151" s="17">
        <v>1158.0</v>
      </c>
      <c r="E151" s="17">
        <v>2.0</v>
      </c>
      <c r="F151" s="18" t="s">
        <v>30</v>
      </c>
      <c r="G151" s="17">
        <v>37.0</v>
      </c>
      <c r="H151" s="17">
        <v>128.0</v>
      </c>
      <c r="I151" s="19" t="s">
        <v>163</v>
      </c>
      <c r="J151" s="20">
        <v>45684.0</v>
      </c>
      <c r="K151" s="18"/>
      <c r="L151" s="18"/>
      <c r="M151" s="18">
        <v>45623.0</v>
      </c>
      <c r="N151" s="18"/>
      <c r="O151" s="18">
        <v>45629.0</v>
      </c>
      <c r="P151" s="18">
        <v>45635.0</v>
      </c>
      <c r="Q151" s="18">
        <v>45637.0</v>
      </c>
      <c r="R151" s="21"/>
      <c r="S151" s="18"/>
      <c r="T151" s="24"/>
      <c r="U151" s="22" t="str">
        <f>CONCATENATE(A151, "; ", B151, ".", D151, ".", E151, ".", F151, "; 2o6, p2, 12.9.24 GO")</f>
        <v>Y3.2 pten -/- ; Luc/GFP; 1.1158.2.B1; 2o6, p2, 12.9.24 GO</v>
      </c>
      <c r="V151" s="31">
        <v>6.0</v>
      </c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</row>
    <row r="152" hidden="1">
      <c r="A152" s="25" t="s">
        <v>22</v>
      </c>
      <c r="B152" s="26">
        <v>1.0</v>
      </c>
      <c r="C152" s="26">
        <v>1.0</v>
      </c>
      <c r="D152" s="26">
        <v>1158.0</v>
      </c>
      <c r="E152" s="26">
        <v>2.0</v>
      </c>
      <c r="F152" s="27" t="s">
        <v>28</v>
      </c>
      <c r="G152" s="27"/>
      <c r="H152" s="27"/>
      <c r="I152" s="40"/>
      <c r="J152" s="40"/>
      <c r="K152" s="40"/>
      <c r="L152" s="27"/>
      <c r="M152" s="41">
        <v>45623.0</v>
      </c>
      <c r="N152" s="40"/>
      <c r="O152" s="40"/>
      <c r="P152" s="40"/>
      <c r="Q152" s="40"/>
      <c r="R152" s="41">
        <v>45632.0</v>
      </c>
      <c r="S152" s="27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</row>
    <row r="153">
      <c r="A153" s="16" t="s">
        <v>22</v>
      </c>
      <c r="B153" s="17">
        <v>1.0</v>
      </c>
      <c r="C153" s="17">
        <v>1.0</v>
      </c>
      <c r="D153" s="17">
        <v>1158.0</v>
      </c>
      <c r="E153" s="17">
        <v>2.0</v>
      </c>
      <c r="F153" s="18" t="s">
        <v>31</v>
      </c>
      <c r="G153" s="17">
        <v>80.0</v>
      </c>
      <c r="H153" s="17">
        <v>129.0</v>
      </c>
      <c r="I153" s="19" t="s">
        <v>164</v>
      </c>
      <c r="J153" s="37">
        <v>45685.0</v>
      </c>
      <c r="K153" s="18"/>
      <c r="L153" s="18"/>
      <c r="M153" s="18">
        <v>45623.0</v>
      </c>
      <c r="N153" s="18"/>
      <c r="O153" s="18">
        <v>45630.0</v>
      </c>
      <c r="P153" s="18">
        <v>45638.0</v>
      </c>
      <c r="Q153" s="18">
        <v>45642.0</v>
      </c>
      <c r="R153" s="21"/>
      <c r="S153" s="18"/>
      <c r="T153" s="24"/>
      <c r="U153" s="22" t="str">
        <f t="shared" ref="U153:U154" si="27">CONCATENATE(A153, "; ", B153, ".", D153, ".", E153, ".", F153, "; 2o6, p2, 12.12.24 GO")</f>
        <v>Y3.2 pten -/- ; Luc/GFP; 1.1158.2.B2; 2o6, p2, 12.12.24 GO</v>
      </c>
      <c r="V153" s="31">
        <v>1.0</v>
      </c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</row>
    <row r="154">
      <c r="A154" s="25" t="s">
        <v>22</v>
      </c>
      <c r="B154" s="26">
        <v>1.0</v>
      </c>
      <c r="C154" s="26">
        <v>1.0</v>
      </c>
      <c r="D154" s="26">
        <v>1158.0</v>
      </c>
      <c r="E154" s="26">
        <v>2.0</v>
      </c>
      <c r="F154" s="27" t="s">
        <v>33</v>
      </c>
      <c r="G154" s="26">
        <v>81.0</v>
      </c>
      <c r="H154" s="26">
        <v>130.0</v>
      </c>
      <c r="I154" s="32" t="s">
        <v>165</v>
      </c>
      <c r="J154" s="33">
        <v>45685.0</v>
      </c>
      <c r="K154" s="27"/>
      <c r="L154" s="27"/>
      <c r="M154" s="27">
        <v>45623.0</v>
      </c>
      <c r="N154" s="27"/>
      <c r="O154" s="27">
        <v>45630.0</v>
      </c>
      <c r="P154" s="27">
        <v>45638.0</v>
      </c>
      <c r="Q154" s="27">
        <v>45642.0</v>
      </c>
      <c r="R154" s="28"/>
      <c r="S154" s="27"/>
      <c r="T154" s="30"/>
      <c r="U154" s="42" t="str">
        <f t="shared" si="27"/>
        <v>Y3.2 pten -/- ; Luc/GFP; 1.1158.2.B3; 2o6, p2, 12.12.24 GO</v>
      </c>
      <c r="V154" s="43">
        <v>2.0</v>
      </c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</row>
    <row r="155" hidden="1">
      <c r="A155" s="16" t="s">
        <v>22</v>
      </c>
      <c r="B155" s="17">
        <v>1.0</v>
      </c>
      <c r="C155" s="17">
        <v>1.0</v>
      </c>
      <c r="D155" s="17">
        <v>1156.0</v>
      </c>
      <c r="E155" s="17">
        <v>1.0</v>
      </c>
      <c r="F155" s="18" t="s">
        <v>25</v>
      </c>
      <c r="G155" s="18"/>
      <c r="H155" s="18"/>
      <c r="I155" s="21"/>
      <c r="J155" s="21"/>
      <c r="K155" s="21"/>
      <c r="L155" s="18"/>
      <c r="M155" s="18">
        <v>45623.0</v>
      </c>
      <c r="N155" s="18">
        <v>45632.0</v>
      </c>
      <c r="O155" s="21"/>
      <c r="P155" s="21"/>
      <c r="Q155" s="21"/>
      <c r="R155" s="18">
        <v>45642.0</v>
      </c>
      <c r="S155" s="17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</row>
    <row r="156">
      <c r="A156" s="25" t="s">
        <v>22</v>
      </c>
      <c r="B156" s="26">
        <v>1.0</v>
      </c>
      <c r="C156" s="26">
        <v>1.0</v>
      </c>
      <c r="D156" s="26">
        <v>1158.0</v>
      </c>
      <c r="E156" s="26">
        <v>2.0</v>
      </c>
      <c r="F156" s="27" t="s">
        <v>34</v>
      </c>
      <c r="G156" s="26">
        <v>114.0</v>
      </c>
      <c r="H156" s="26">
        <v>131.0</v>
      </c>
      <c r="I156" s="32" t="s">
        <v>166</v>
      </c>
      <c r="J156" s="33">
        <v>45685.0</v>
      </c>
      <c r="K156" s="27"/>
      <c r="L156" s="27"/>
      <c r="M156" s="27">
        <v>45623.0</v>
      </c>
      <c r="N156" s="27"/>
      <c r="O156" s="27">
        <v>45631.0</v>
      </c>
      <c r="P156" s="27">
        <v>45643.0</v>
      </c>
      <c r="Q156" s="27">
        <v>45644.0</v>
      </c>
      <c r="R156" s="28"/>
      <c r="S156" s="27"/>
      <c r="T156" s="30"/>
      <c r="U156" s="29" t="str">
        <f t="shared" ref="U156:U157" si="28">CONCATENATE(A156, "; ", B156, ".", D156, ".", E156, ".", F156, "; 2o6, p2, 12.17.24 GO")</f>
        <v>Y3.2 pten -/- ; Luc/GFP; 1.1158.2.B4; 2o6, p2, 12.17.24 GO</v>
      </c>
      <c r="V156" s="35">
        <v>14.0</v>
      </c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</row>
    <row r="157">
      <c r="A157" s="16" t="s">
        <v>22</v>
      </c>
      <c r="B157" s="17">
        <v>1.0</v>
      </c>
      <c r="C157" s="17">
        <v>1.0</v>
      </c>
      <c r="D157" s="17">
        <v>1158.0</v>
      </c>
      <c r="E157" s="17">
        <v>2.0</v>
      </c>
      <c r="F157" s="18" t="s">
        <v>36</v>
      </c>
      <c r="G157" s="17">
        <v>115.0</v>
      </c>
      <c r="H157" s="17">
        <v>132.0</v>
      </c>
      <c r="I157" s="19" t="s">
        <v>167</v>
      </c>
      <c r="J157" s="20">
        <v>45685.0</v>
      </c>
      <c r="K157" s="18"/>
      <c r="L157" s="18"/>
      <c r="M157" s="18">
        <v>45623.0</v>
      </c>
      <c r="N157" s="18"/>
      <c r="O157" s="18">
        <v>45631.0</v>
      </c>
      <c r="P157" s="18">
        <v>45643.0</v>
      </c>
      <c r="Q157" s="18">
        <v>45644.0</v>
      </c>
      <c r="R157" s="21"/>
      <c r="S157" s="18"/>
      <c r="T157" s="24"/>
      <c r="U157" s="22" t="str">
        <f t="shared" si="28"/>
        <v>Y3.2 pten -/- ; Luc/GFP; 1.1158.2.C1; 2o6, p2, 12.17.24 GO</v>
      </c>
      <c r="V157" s="31">
        <v>15.0</v>
      </c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</row>
    <row r="158">
      <c r="A158" s="25" t="s">
        <v>22</v>
      </c>
      <c r="B158" s="26">
        <v>1.0</v>
      </c>
      <c r="C158" s="26">
        <v>1.0</v>
      </c>
      <c r="D158" s="26">
        <v>1158.0</v>
      </c>
      <c r="E158" s="26">
        <v>2.0</v>
      </c>
      <c r="F158" s="27" t="s">
        <v>38</v>
      </c>
      <c r="G158" s="26">
        <v>82.0</v>
      </c>
      <c r="H158" s="26">
        <v>133.0</v>
      </c>
      <c r="I158" s="32" t="s">
        <v>168</v>
      </c>
      <c r="J158" s="33">
        <v>45685.0</v>
      </c>
      <c r="K158" s="27"/>
      <c r="L158" s="27"/>
      <c r="M158" s="27">
        <v>45623.0</v>
      </c>
      <c r="N158" s="27"/>
      <c r="O158" s="27">
        <v>45630.0</v>
      </c>
      <c r="P158" s="27">
        <v>45638.0</v>
      </c>
      <c r="Q158" s="27">
        <v>45642.0</v>
      </c>
      <c r="R158" s="28"/>
      <c r="S158" s="27"/>
      <c r="T158" s="30"/>
      <c r="U158" s="42" t="str">
        <f t="shared" ref="U158:U159" si="29">CONCATENATE(A158, "; ", B158, ".", D158, ".", E158, ".", F158, "; 2o6, p2, 12.12.24 GO")</f>
        <v>Y3.2 pten -/- ; Luc/GFP; 1.1158.2.C2; 2o6, p2, 12.12.24 GO</v>
      </c>
      <c r="V158" s="43">
        <v>3.0</v>
      </c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</row>
    <row r="159">
      <c r="A159" s="16" t="s">
        <v>22</v>
      </c>
      <c r="B159" s="17">
        <v>1.0</v>
      </c>
      <c r="C159" s="17">
        <v>1.0</v>
      </c>
      <c r="D159" s="17">
        <v>1158.0</v>
      </c>
      <c r="E159" s="17">
        <v>2.0</v>
      </c>
      <c r="F159" s="18" t="s">
        <v>39</v>
      </c>
      <c r="G159" s="17">
        <v>83.0</v>
      </c>
      <c r="H159" s="17">
        <v>134.0</v>
      </c>
      <c r="I159" s="19" t="s">
        <v>169</v>
      </c>
      <c r="J159" s="20">
        <v>45685.0</v>
      </c>
      <c r="K159" s="18"/>
      <c r="L159" s="18"/>
      <c r="M159" s="18">
        <v>45623.0</v>
      </c>
      <c r="N159" s="18"/>
      <c r="O159" s="18">
        <v>45630.0</v>
      </c>
      <c r="P159" s="18">
        <v>45638.0</v>
      </c>
      <c r="Q159" s="18">
        <v>45642.0</v>
      </c>
      <c r="R159" s="21"/>
      <c r="S159" s="18"/>
      <c r="T159" s="24"/>
      <c r="U159" s="42" t="str">
        <f t="shared" si="29"/>
        <v>Y3.2 pten -/- ; Luc/GFP; 1.1158.2.C3; 2o6, p2, 12.12.24 GO</v>
      </c>
      <c r="V159" s="43">
        <v>4.0</v>
      </c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</row>
    <row r="160">
      <c r="A160" s="25" t="s">
        <v>22</v>
      </c>
      <c r="B160" s="26">
        <v>1.0</v>
      </c>
      <c r="C160" s="26">
        <v>1.0</v>
      </c>
      <c r="D160" s="26">
        <v>1158.0</v>
      </c>
      <c r="E160" s="26">
        <v>2.0</v>
      </c>
      <c r="F160" s="27" t="s">
        <v>41</v>
      </c>
      <c r="G160" s="26">
        <v>116.0</v>
      </c>
      <c r="H160" s="26">
        <v>135.0</v>
      </c>
      <c r="I160" s="32" t="s">
        <v>170</v>
      </c>
      <c r="J160" s="33">
        <v>45685.0</v>
      </c>
      <c r="K160" s="27"/>
      <c r="L160" s="27"/>
      <c r="M160" s="27">
        <v>45623.0</v>
      </c>
      <c r="N160" s="27"/>
      <c r="O160" s="27">
        <v>45631.0</v>
      </c>
      <c r="P160" s="27">
        <v>45643.0</v>
      </c>
      <c r="Q160" s="27">
        <v>45644.0</v>
      </c>
      <c r="R160" s="28"/>
      <c r="S160" s="27"/>
      <c r="T160" s="30"/>
      <c r="U160" s="29" t="str">
        <f>CONCATENATE(A160, "; ", B160, ".", D160, ".", E160, ".", F160, "; 2o6, p2, 12.17.24 GO")</f>
        <v>Y3.2 pten -/- ; Luc/GFP; 1.1158.2.C4; 2o6, p2, 12.17.24 GO</v>
      </c>
      <c r="V160" s="35">
        <v>16.0</v>
      </c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</row>
    <row r="161">
      <c r="A161" s="16" t="s">
        <v>22</v>
      </c>
      <c r="B161" s="17">
        <v>1.0</v>
      </c>
      <c r="C161" s="17">
        <v>1.0</v>
      </c>
      <c r="D161" s="17">
        <v>1158.0</v>
      </c>
      <c r="E161" s="17">
        <v>3.0</v>
      </c>
      <c r="F161" s="18" t="s">
        <v>23</v>
      </c>
      <c r="G161" s="17">
        <v>84.0</v>
      </c>
      <c r="H161" s="17">
        <v>136.0</v>
      </c>
      <c r="I161" s="19" t="s">
        <v>171</v>
      </c>
      <c r="J161" s="20">
        <v>45685.0</v>
      </c>
      <c r="K161" s="18"/>
      <c r="L161" s="18"/>
      <c r="M161" s="18">
        <v>45623.0</v>
      </c>
      <c r="N161" s="18"/>
      <c r="O161" s="18">
        <v>45630.0</v>
      </c>
      <c r="P161" s="18">
        <v>45638.0</v>
      </c>
      <c r="Q161" s="18">
        <v>45642.0</v>
      </c>
      <c r="R161" s="21"/>
      <c r="S161" s="18"/>
      <c r="T161" s="24"/>
      <c r="U161" s="42" t="str">
        <f>CONCATENATE(A161, "; ", B161, ".", D161, ".", E161, ".", F161, "; 2o6, p2, 12.12.24 GO")</f>
        <v>Y3.2 pten -/- ; Luc/GFP; 1.1158.3.A1; 2o6, p2, 12.12.24 GO</v>
      </c>
      <c r="V161" s="43">
        <v>5.0</v>
      </c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</row>
    <row r="162">
      <c r="A162" s="25" t="s">
        <v>22</v>
      </c>
      <c r="B162" s="26">
        <v>1.0</v>
      </c>
      <c r="C162" s="26">
        <v>1.0</v>
      </c>
      <c r="D162" s="26">
        <v>1158.0</v>
      </c>
      <c r="E162" s="26">
        <v>3.0</v>
      </c>
      <c r="F162" s="27" t="s">
        <v>25</v>
      </c>
      <c r="G162" s="26">
        <v>117.0</v>
      </c>
      <c r="H162" s="26">
        <v>137.0</v>
      </c>
      <c r="I162" s="32" t="s">
        <v>172</v>
      </c>
      <c r="J162" s="33">
        <v>45685.0</v>
      </c>
      <c r="K162" s="27"/>
      <c r="L162" s="27"/>
      <c r="M162" s="27">
        <v>45623.0</v>
      </c>
      <c r="N162" s="27"/>
      <c r="O162" s="27">
        <v>45631.0</v>
      </c>
      <c r="P162" s="27">
        <v>45643.0</v>
      </c>
      <c r="Q162" s="27">
        <v>45644.0</v>
      </c>
      <c r="R162" s="28"/>
      <c r="S162" s="27"/>
      <c r="T162" s="30"/>
      <c r="U162" s="29" t="str">
        <f>CONCATENATE(A162, "; ", B162, ".", D162, ".", E162, ".", F162, "; 2o6, p2, 12.17.24 GO")</f>
        <v>Y3.2 pten -/- ; Luc/GFP; 1.1158.3.A2; 2o6, p2, 12.17.24 GO</v>
      </c>
      <c r="V162" s="35">
        <v>1.0</v>
      </c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</row>
  </sheetData>
  <autoFilter ref="$A$4:$AO$162">
    <filterColumn colId="17">
      <filters blank="1"/>
    </filterColumn>
    <sortState ref="A4:AO162">
      <sortCondition ref="D4:D162"/>
      <sortCondition ref="E4:E162"/>
      <sortCondition ref="F4:F162"/>
      <sortCondition ref="Q4:Q162"/>
      <sortCondition ref="O4:O162"/>
      <sortCondition descending="1" ref="N4:N162"/>
    </sortState>
  </autoFilter>
  <conditionalFormatting sqref="F5:H162 L5:L162 S5:S162">
    <cfRule type="containsText" dxfId="0" priority="1" operator="containsText" text="a">
      <formula>NOT(ISERROR(SEARCH(("a"),(F5))))</formula>
    </cfRule>
  </conditionalFormatting>
  <conditionalFormatting sqref="F5:H162 L5:L162 S5:S162">
    <cfRule type="containsText" dxfId="1" priority="2" operator="containsText" text="b">
      <formula>NOT(ISERROR(SEARCH(("b"),(F5))))</formula>
    </cfRule>
  </conditionalFormatting>
  <conditionalFormatting sqref="F5:H162 L5:L162 S5:S162">
    <cfRule type="containsText" dxfId="2" priority="3" operator="containsText" text="c">
      <formula>NOT(ISERROR(SEARCH(("c"),(F5))))</formula>
    </cfRule>
  </conditionalFormatting>
  <conditionalFormatting sqref="E5:E162">
    <cfRule type="containsText" dxfId="0" priority="4" operator="containsText" text="1">
      <formula>NOT(ISERROR(SEARCH(("1"),(E5))))</formula>
    </cfRule>
  </conditionalFormatting>
  <conditionalFormatting sqref="E5:E162">
    <cfRule type="containsText" dxfId="1" priority="5" operator="containsText" text="2">
      <formula>NOT(ISERROR(SEARCH(("2"),(E5))))</formula>
    </cfRule>
  </conditionalFormatting>
  <conditionalFormatting sqref="E5:E162">
    <cfRule type="containsText" dxfId="2" priority="6" operator="containsText" text="3">
      <formula>NOT(ISERROR(SEARCH(("3"),(E5))))</formula>
    </cfRule>
  </conditionalFormatting>
  <conditionalFormatting sqref="E5:E162">
    <cfRule type="containsText" dxfId="3" priority="7" operator="containsText" text="4">
      <formula>NOT(ISERROR(SEARCH(("4"),(E5))))</formula>
    </cfRule>
  </conditionalFormatting>
  <conditionalFormatting sqref="D5:D162">
    <cfRule type="containsText" dxfId="4" priority="8" operator="containsText" text="54">
      <formula>NOT(ISERROR(SEARCH(("54"),(D5))))</formula>
    </cfRule>
  </conditionalFormatting>
  <conditionalFormatting sqref="D5:D162">
    <cfRule type="containsText" dxfId="5" priority="9" operator="containsText" text="55">
      <formula>NOT(ISERROR(SEARCH(("55"),(D5))))</formula>
    </cfRule>
  </conditionalFormatting>
  <conditionalFormatting sqref="D5:D162">
    <cfRule type="containsText" dxfId="2" priority="10" operator="containsText" text="56">
      <formula>NOT(ISERROR(SEARCH(("56"),(D5))))</formula>
    </cfRule>
  </conditionalFormatting>
  <conditionalFormatting sqref="D5:D162">
    <cfRule type="containsText" dxfId="6" priority="11" operator="containsText" text="57">
      <formula>NOT(ISERROR(SEARCH(("57"),(D5))))</formula>
    </cfRule>
  </conditionalFormatting>
  <conditionalFormatting sqref="D5:D162">
    <cfRule type="containsText" dxfId="3" priority="12" operator="containsText" text="58">
      <formula>NOT(ISERROR(SEARCH(("58"),(D5))))</formula>
    </cfRule>
  </conditionalFormatting>
  <conditionalFormatting sqref="Q5:Q162">
    <cfRule type="colorScale" priority="13">
      <colorScale>
        <cfvo type="min"/>
        <cfvo type="percentile" val="50"/>
        <cfvo type="max"/>
        <color rgb="FFD9EAD3"/>
        <color rgb="FFFFF2CC"/>
        <color rgb="FFF4CCCC"/>
      </colorScale>
    </cfRule>
  </conditionalFormatting>
  <conditionalFormatting sqref="P5:P162">
    <cfRule type="colorScale" priority="1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O5:O162">
    <cfRule type="colorScale" priority="15">
      <colorScale>
        <cfvo type="min"/>
        <cfvo type="percentile" val="50"/>
        <cfvo type="max"/>
        <color rgb="FFB6D7A8"/>
        <color rgb="FFFFE599"/>
        <color rgb="FFEA9999"/>
      </colorScale>
    </cfRule>
  </conditionalFormatting>
  <dataValidations>
    <dataValidation type="custom" allowBlank="1" showDropDown="1" sqref="M5:R162">
      <formula1>OR(NOT(ISERROR(DATEVALUE(M5))), AND(ISNUMBER(M5), LEFT(CELL("format", M5))="D"))</formula1>
    </dataValidation>
  </dataValidations>
  <printOptions gridLines="1" horizontalCentered="1"/>
  <pageMargins bottom="0.25" footer="0.0" header="0.0" left="0.25" right="0.25" top="0.2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0.13"/>
    <col customWidth="1" min="2" max="3" width="2.88"/>
    <col customWidth="1" min="4" max="4" width="5.38"/>
    <col customWidth="1" min="5" max="5" width="3.13"/>
    <col customWidth="1" min="6" max="6" width="4.0"/>
    <col customWidth="1" min="7" max="7" width="6.63"/>
    <col customWidth="1" min="8" max="8" width="4.25"/>
    <col customWidth="1" min="9" max="9" width="5.13"/>
    <col customWidth="1" min="10" max="10" width="5.5"/>
    <col customWidth="1" min="11" max="11" width="59.63"/>
    <col hidden="1" min="12" max="12" width="12.63"/>
    <col customWidth="1" min="13" max="13" width="23.38"/>
    <col hidden="1" min="14" max="31" width="12.63"/>
  </cols>
  <sheetData>
    <row r="1">
      <c r="A1" s="6"/>
      <c r="B1" s="2"/>
      <c r="C1" s="2"/>
      <c r="D1" s="2"/>
      <c r="E1" s="2"/>
      <c r="F1" s="2"/>
      <c r="G1" s="4" t="s">
        <v>0</v>
      </c>
      <c r="H1" s="4"/>
      <c r="I1" s="4">
        <f>COUNT(I5:I26)</f>
        <v>13</v>
      </c>
      <c r="J1" s="10"/>
      <c r="K1" s="5"/>
      <c r="L1" s="7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6"/>
      <c r="B2" s="2"/>
      <c r="C2" s="2"/>
      <c r="D2" s="2"/>
      <c r="E2" s="2"/>
      <c r="F2" s="2"/>
      <c r="G2" s="4" t="s">
        <v>1</v>
      </c>
      <c r="H2" s="4"/>
      <c r="I2" s="44">
        <f>COUNTBLANK(I5:I26)</f>
        <v>9</v>
      </c>
      <c r="J2" s="10"/>
      <c r="K2" s="5"/>
      <c r="L2" s="7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>
      <c r="A3" s="6"/>
      <c r="B3" s="2"/>
      <c r="C3" s="2"/>
      <c r="D3" s="2"/>
      <c r="E3" s="2"/>
      <c r="F3" s="2"/>
      <c r="G3" s="10" t="s">
        <v>173</v>
      </c>
      <c r="H3" s="10"/>
      <c r="I3" s="10">
        <f>I1+I2</f>
        <v>22</v>
      </c>
      <c r="J3" s="10"/>
      <c r="K3" s="5"/>
      <c r="L3" s="7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>
      <c r="A4" s="11" t="s">
        <v>3</v>
      </c>
      <c r="B4" s="12" t="s">
        <v>4</v>
      </c>
      <c r="C4" s="12" t="s">
        <v>5</v>
      </c>
      <c r="D4" s="12" t="s">
        <v>6</v>
      </c>
      <c r="E4" s="12" t="s">
        <v>7</v>
      </c>
      <c r="F4" s="12" t="s">
        <v>8</v>
      </c>
      <c r="G4" s="12" t="s">
        <v>13</v>
      </c>
      <c r="H4" s="12" t="s">
        <v>14</v>
      </c>
      <c r="I4" s="12" t="s">
        <v>15</v>
      </c>
      <c r="J4" s="12" t="s">
        <v>18</v>
      </c>
      <c r="K4" s="14" t="s">
        <v>19</v>
      </c>
      <c r="L4" s="15"/>
      <c r="M4" s="11" t="s">
        <v>21</v>
      </c>
      <c r="N4" s="11" t="s">
        <v>18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>
      <c r="A5" s="16" t="s">
        <v>22</v>
      </c>
      <c r="B5" s="17">
        <v>1.0</v>
      </c>
      <c r="C5" s="17">
        <v>1.0</v>
      </c>
      <c r="D5" s="17">
        <v>1154.0</v>
      </c>
      <c r="E5" s="17">
        <v>1.0</v>
      </c>
      <c r="F5" s="17" t="s">
        <v>23</v>
      </c>
      <c r="G5" s="18">
        <v>45623.0</v>
      </c>
      <c r="H5" s="18"/>
      <c r="I5" s="18">
        <v>45629.0</v>
      </c>
      <c r="J5" s="21"/>
      <c r="K5" s="22" t="str">
        <f t="shared" ref="K5:K26" si="1">CONCATENATE(A5, "; ", B5, ".", D5, ".", E5, ".", F5, "; 1o6, p2, GO")</f>
        <v>Y3.2 pten -/- ; Luc/GFP; 1.1154.1.A1; 1o6, p2, GO</v>
      </c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>
      <c r="A6" s="25" t="s">
        <v>22</v>
      </c>
      <c r="B6" s="26">
        <v>1.0</v>
      </c>
      <c r="C6" s="26">
        <v>1.0</v>
      </c>
      <c r="D6" s="26">
        <v>1154.0</v>
      </c>
      <c r="E6" s="26">
        <v>1.0</v>
      </c>
      <c r="F6" s="26" t="s">
        <v>25</v>
      </c>
      <c r="G6" s="27">
        <v>45623.0</v>
      </c>
      <c r="H6" s="27"/>
      <c r="I6" s="28"/>
      <c r="J6" s="27">
        <v>45632.0</v>
      </c>
      <c r="K6" s="29" t="str">
        <f t="shared" si="1"/>
        <v>Y3.2 pten -/- ; Luc/GFP; 1.1154.1.A2; 1o6, p2, GO</v>
      </c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</row>
    <row r="7">
      <c r="A7" s="16" t="s">
        <v>22</v>
      </c>
      <c r="B7" s="17">
        <v>1.0</v>
      </c>
      <c r="C7" s="17">
        <v>1.0</v>
      </c>
      <c r="D7" s="17">
        <v>1154.0</v>
      </c>
      <c r="E7" s="17">
        <v>1.0</v>
      </c>
      <c r="F7" s="17" t="s">
        <v>26</v>
      </c>
      <c r="G7" s="18">
        <v>45623.0</v>
      </c>
      <c r="H7" s="18"/>
      <c r="I7" s="18">
        <v>45630.0</v>
      </c>
      <c r="J7" s="21"/>
      <c r="K7" s="22" t="str">
        <f t="shared" si="1"/>
        <v>Y3.2 pten -/- ; Luc/GFP; 1.1154.1.A3; 1o6, p2, GO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>
      <c r="A8" s="25" t="s">
        <v>22</v>
      </c>
      <c r="B8" s="26">
        <v>1.0</v>
      </c>
      <c r="C8" s="26">
        <v>1.0</v>
      </c>
      <c r="D8" s="26">
        <v>1154.0</v>
      </c>
      <c r="E8" s="26">
        <v>1.0</v>
      </c>
      <c r="F8" s="26" t="s">
        <v>28</v>
      </c>
      <c r="G8" s="27">
        <v>45623.0</v>
      </c>
      <c r="H8" s="27">
        <v>45632.0</v>
      </c>
      <c r="I8" s="28"/>
      <c r="J8" s="28"/>
      <c r="K8" s="29" t="str">
        <f t="shared" si="1"/>
        <v>Y3.2 pten -/- ; Luc/GFP; 1.1154.1.A4; 1o6, p2, GO</v>
      </c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</row>
    <row r="9">
      <c r="A9" s="16" t="s">
        <v>22</v>
      </c>
      <c r="B9" s="17">
        <v>1.0</v>
      </c>
      <c r="C9" s="17">
        <v>1.0</v>
      </c>
      <c r="D9" s="17">
        <v>1154.0</v>
      </c>
      <c r="E9" s="17">
        <v>1.0</v>
      </c>
      <c r="F9" s="17" t="s">
        <v>30</v>
      </c>
      <c r="G9" s="18">
        <v>45623.0</v>
      </c>
      <c r="H9" s="18"/>
      <c r="I9" s="21"/>
      <c r="J9" s="18">
        <v>45632.0</v>
      </c>
      <c r="K9" s="22" t="str">
        <f t="shared" si="1"/>
        <v>Y3.2 pten -/- ; Luc/GFP; 1.1154.1.B1; 1o6, p2, GO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>
      <c r="A10" s="25" t="s">
        <v>22</v>
      </c>
      <c r="B10" s="26">
        <v>1.0</v>
      </c>
      <c r="C10" s="26">
        <v>1.0</v>
      </c>
      <c r="D10" s="26">
        <v>1154.0</v>
      </c>
      <c r="E10" s="26">
        <v>1.0</v>
      </c>
      <c r="F10" s="26" t="s">
        <v>31</v>
      </c>
      <c r="G10" s="27">
        <v>45623.0</v>
      </c>
      <c r="H10" s="27"/>
      <c r="I10" s="27">
        <v>45631.0</v>
      </c>
      <c r="J10" s="28"/>
      <c r="K10" s="29" t="str">
        <f t="shared" si="1"/>
        <v>Y3.2 pten -/- ; Luc/GFP; 1.1154.1.B2; 1o6, p2, GO</v>
      </c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>
      <c r="A11" s="16" t="s">
        <v>22</v>
      </c>
      <c r="B11" s="17">
        <v>1.0</v>
      </c>
      <c r="C11" s="17">
        <v>1.0</v>
      </c>
      <c r="D11" s="17">
        <v>1154.0</v>
      </c>
      <c r="E11" s="17">
        <v>1.0</v>
      </c>
      <c r="F11" s="17" t="s">
        <v>33</v>
      </c>
      <c r="G11" s="18">
        <v>45623.0</v>
      </c>
      <c r="H11" s="18"/>
      <c r="I11" s="21"/>
      <c r="J11" s="18">
        <v>45632.0</v>
      </c>
      <c r="K11" s="22" t="str">
        <f t="shared" si="1"/>
        <v>Y3.2 pten -/- ; Luc/GFP; 1.1154.1.B3; 1o6, p2, GO</v>
      </c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</row>
    <row r="12">
      <c r="A12" s="25" t="s">
        <v>22</v>
      </c>
      <c r="B12" s="26">
        <v>1.0</v>
      </c>
      <c r="C12" s="26">
        <v>1.0</v>
      </c>
      <c r="D12" s="26">
        <v>1154.0</v>
      </c>
      <c r="E12" s="26">
        <v>1.0</v>
      </c>
      <c r="F12" s="26" t="s">
        <v>34</v>
      </c>
      <c r="G12" s="27">
        <v>45623.0</v>
      </c>
      <c r="H12" s="27"/>
      <c r="I12" s="27">
        <v>45630.0</v>
      </c>
      <c r="J12" s="28"/>
      <c r="K12" s="29" t="str">
        <f t="shared" si="1"/>
        <v>Y3.2 pten -/- ; Luc/GFP; 1.1154.1.B4; 1o6, p2, GO</v>
      </c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</row>
    <row r="13">
      <c r="A13" s="16" t="s">
        <v>22</v>
      </c>
      <c r="B13" s="17">
        <v>1.0</v>
      </c>
      <c r="C13" s="17">
        <v>1.0</v>
      </c>
      <c r="D13" s="17">
        <v>1154.0</v>
      </c>
      <c r="E13" s="17">
        <v>1.0</v>
      </c>
      <c r="F13" s="17" t="s">
        <v>36</v>
      </c>
      <c r="G13" s="18">
        <v>45623.0</v>
      </c>
      <c r="H13" s="18"/>
      <c r="I13" s="18">
        <v>45630.0</v>
      </c>
      <c r="J13" s="21"/>
      <c r="K13" s="22" t="str">
        <f t="shared" si="1"/>
        <v>Y3.2 pten -/- ; Luc/GFP; 1.1154.1.C1; 1o6, p2, GO</v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</row>
    <row r="14">
      <c r="A14" s="25" t="s">
        <v>22</v>
      </c>
      <c r="B14" s="26">
        <v>1.0</v>
      </c>
      <c r="C14" s="26">
        <v>1.0</v>
      </c>
      <c r="D14" s="26">
        <v>1154.0</v>
      </c>
      <c r="E14" s="26">
        <v>1.0</v>
      </c>
      <c r="F14" s="26" t="s">
        <v>38</v>
      </c>
      <c r="G14" s="27">
        <v>45623.0</v>
      </c>
      <c r="H14" s="27"/>
      <c r="I14" s="28"/>
      <c r="J14" s="27">
        <v>45632.0</v>
      </c>
      <c r="K14" s="29" t="str">
        <f t="shared" si="1"/>
        <v>Y3.2 pten -/- ; Luc/GFP; 1.1154.1.C2; 1o6, p2, GO</v>
      </c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</row>
    <row r="15">
      <c r="A15" s="16" t="s">
        <v>22</v>
      </c>
      <c r="B15" s="17">
        <v>1.0</v>
      </c>
      <c r="C15" s="17">
        <v>1.0</v>
      </c>
      <c r="D15" s="17">
        <v>1154.0</v>
      </c>
      <c r="E15" s="17">
        <v>1.0</v>
      </c>
      <c r="F15" s="17" t="s">
        <v>39</v>
      </c>
      <c r="G15" s="18">
        <v>45623.0</v>
      </c>
      <c r="H15" s="18"/>
      <c r="I15" s="18">
        <v>45631.0</v>
      </c>
      <c r="J15" s="21"/>
      <c r="K15" s="22" t="str">
        <f t="shared" si="1"/>
        <v>Y3.2 pten -/- ; Luc/GFP; 1.1154.1.C3; 1o6, p2, GO</v>
      </c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>
      <c r="A16" s="25" t="s">
        <v>22</v>
      </c>
      <c r="B16" s="26">
        <v>1.0</v>
      </c>
      <c r="C16" s="26">
        <v>1.0</v>
      </c>
      <c r="D16" s="26">
        <v>1154.0</v>
      </c>
      <c r="E16" s="26">
        <v>1.0</v>
      </c>
      <c r="F16" s="26" t="s">
        <v>41</v>
      </c>
      <c r="G16" s="27">
        <v>45623.0</v>
      </c>
      <c r="H16" s="27"/>
      <c r="I16" s="27">
        <v>45629.0</v>
      </c>
      <c r="J16" s="28"/>
      <c r="K16" s="29" t="str">
        <f t="shared" si="1"/>
        <v>Y3.2 pten -/- ; Luc/GFP; 1.1154.1.C4; 1o6, p2, GO</v>
      </c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>
      <c r="A17" s="16" t="s">
        <v>22</v>
      </c>
      <c r="B17" s="17">
        <v>1.0</v>
      </c>
      <c r="C17" s="17">
        <v>1.0</v>
      </c>
      <c r="D17" s="17">
        <v>1154.0</v>
      </c>
      <c r="E17" s="17">
        <v>2.0</v>
      </c>
      <c r="F17" s="17" t="s">
        <v>23</v>
      </c>
      <c r="G17" s="18">
        <v>45623.0</v>
      </c>
      <c r="H17" s="18">
        <v>45632.0</v>
      </c>
      <c r="I17" s="21"/>
      <c r="J17" s="21"/>
      <c r="K17" s="22" t="str">
        <f t="shared" si="1"/>
        <v>Y3.2 pten -/- ; Luc/GFP; 1.1154.2.A1; 1o6, p2, GO</v>
      </c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>
      <c r="A18" s="25" t="s">
        <v>22</v>
      </c>
      <c r="B18" s="26">
        <v>1.0</v>
      </c>
      <c r="C18" s="26">
        <v>1.0</v>
      </c>
      <c r="D18" s="26">
        <v>1154.0</v>
      </c>
      <c r="E18" s="26">
        <v>2.0</v>
      </c>
      <c r="F18" s="26" t="s">
        <v>25</v>
      </c>
      <c r="G18" s="27">
        <v>45623.0</v>
      </c>
      <c r="H18" s="27"/>
      <c r="I18" s="28"/>
      <c r="J18" s="27">
        <v>45632.0</v>
      </c>
      <c r="K18" s="29" t="str">
        <f t="shared" si="1"/>
        <v>Y3.2 pten -/- ; Luc/GFP; 1.1154.2.A2; 1o6, p2, GO</v>
      </c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</row>
    <row r="19">
      <c r="A19" s="16" t="s">
        <v>22</v>
      </c>
      <c r="B19" s="17">
        <v>1.0</v>
      </c>
      <c r="C19" s="17">
        <v>1.0</v>
      </c>
      <c r="D19" s="17">
        <v>1154.0</v>
      </c>
      <c r="E19" s="17">
        <v>2.0</v>
      </c>
      <c r="F19" s="17" t="s">
        <v>26</v>
      </c>
      <c r="G19" s="18">
        <v>45623.0</v>
      </c>
      <c r="H19" s="18">
        <v>45632.0</v>
      </c>
      <c r="I19" s="21"/>
      <c r="J19" s="21"/>
      <c r="K19" s="22" t="str">
        <f t="shared" si="1"/>
        <v>Y3.2 pten -/- ; Luc/GFP; 1.1154.2.A3; 1o6, p2, GO</v>
      </c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</row>
    <row r="20">
      <c r="A20" s="25" t="s">
        <v>22</v>
      </c>
      <c r="B20" s="26">
        <v>1.0</v>
      </c>
      <c r="C20" s="26">
        <v>1.0</v>
      </c>
      <c r="D20" s="26">
        <v>1154.0</v>
      </c>
      <c r="E20" s="26">
        <v>2.0</v>
      </c>
      <c r="F20" s="26" t="s">
        <v>28</v>
      </c>
      <c r="G20" s="27">
        <v>45623.0</v>
      </c>
      <c r="H20" s="27"/>
      <c r="I20" s="27">
        <v>45630.0</v>
      </c>
      <c r="J20" s="28"/>
      <c r="K20" s="29" t="str">
        <f t="shared" si="1"/>
        <v>Y3.2 pten -/- ; Luc/GFP; 1.1154.2.A4; 1o6, p2, GO</v>
      </c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>
      <c r="A21" s="16" t="s">
        <v>22</v>
      </c>
      <c r="B21" s="17">
        <v>1.0</v>
      </c>
      <c r="C21" s="17">
        <v>1.0</v>
      </c>
      <c r="D21" s="17">
        <v>1154.0</v>
      </c>
      <c r="E21" s="17">
        <v>2.0</v>
      </c>
      <c r="F21" s="17" t="s">
        <v>30</v>
      </c>
      <c r="G21" s="18">
        <v>45623.0</v>
      </c>
      <c r="H21" s="18"/>
      <c r="I21" s="18">
        <v>45631.0</v>
      </c>
      <c r="J21" s="21"/>
      <c r="K21" s="22" t="str">
        <f t="shared" si="1"/>
        <v>Y3.2 pten -/- ; Luc/GFP; 1.1154.2.B1; 1o6, p2, GO</v>
      </c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</row>
    <row r="22">
      <c r="A22" s="25" t="s">
        <v>22</v>
      </c>
      <c r="B22" s="26">
        <v>1.0</v>
      </c>
      <c r="C22" s="26">
        <v>1.0</v>
      </c>
      <c r="D22" s="26">
        <v>1154.0</v>
      </c>
      <c r="E22" s="26">
        <v>2.0</v>
      </c>
      <c r="F22" s="26" t="s">
        <v>31</v>
      </c>
      <c r="G22" s="27">
        <v>45623.0</v>
      </c>
      <c r="H22" s="27"/>
      <c r="I22" s="27">
        <v>45631.0</v>
      </c>
      <c r="J22" s="28"/>
      <c r="K22" s="29" t="str">
        <f t="shared" si="1"/>
        <v>Y3.2 pten -/- ; Luc/GFP; 1.1154.2.B2; 1o6, p2, GO</v>
      </c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</row>
    <row r="23">
      <c r="A23" s="16" t="s">
        <v>22</v>
      </c>
      <c r="B23" s="17">
        <v>1.0</v>
      </c>
      <c r="C23" s="17">
        <v>1.0</v>
      </c>
      <c r="D23" s="17">
        <v>1154.0</v>
      </c>
      <c r="E23" s="17">
        <v>2.0</v>
      </c>
      <c r="F23" s="17" t="s">
        <v>33</v>
      </c>
      <c r="G23" s="18">
        <v>45623.0</v>
      </c>
      <c r="H23" s="18"/>
      <c r="I23" s="18">
        <v>45629.0</v>
      </c>
      <c r="J23" s="21"/>
      <c r="K23" s="22" t="str">
        <f t="shared" si="1"/>
        <v>Y3.2 pten -/- ; Luc/GFP; 1.1154.2.B3; 1o6, p2, GO</v>
      </c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</row>
    <row r="24">
      <c r="A24" s="25" t="s">
        <v>22</v>
      </c>
      <c r="B24" s="26">
        <v>1.0</v>
      </c>
      <c r="C24" s="26">
        <v>1.0</v>
      </c>
      <c r="D24" s="26">
        <v>1154.0</v>
      </c>
      <c r="E24" s="26">
        <v>2.0</v>
      </c>
      <c r="F24" s="26" t="s">
        <v>34</v>
      </c>
      <c r="G24" s="27">
        <v>45623.0</v>
      </c>
      <c r="H24" s="27"/>
      <c r="I24" s="27">
        <v>45631.0</v>
      </c>
      <c r="J24" s="28"/>
      <c r="K24" s="29" t="str">
        <f t="shared" si="1"/>
        <v>Y3.2 pten -/- ; Luc/GFP; 1.1154.2.B4; 1o6, p2, GO</v>
      </c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</row>
    <row r="25">
      <c r="A25" s="16" t="s">
        <v>22</v>
      </c>
      <c r="B25" s="17">
        <v>1.0</v>
      </c>
      <c r="C25" s="17">
        <v>1.0</v>
      </c>
      <c r="D25" s="17">
        <v>1154.0</v>
      </c>
      <c r="E25" s="17">
        <v>2.0</v>
      </c>
      <c r="F25" s="17" t="s">
        <v>36</v>
      </c>
      <c r="G25" s="18">
        <v>45623.0</v>
      </c>
      <c r="H25" s="18"/>
      <c r="I25" s="21"/>
      <c r="J25" s="18">
        <v>45632.0</v>
      </c>
      <c r="K25" s="22" t="str">
        <f t="shared" si="1"/>
        <v>Y3.2 pten -/- ; Luc/GFP; 1.1154.2.C1; 1o6, p2, GO</v>
      </c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</row>
    <row r="26">
      <c r="A26" s="25" t="s">
        <v>22</v>
      </c>
      <c r="B26" s="26">
        <v>1.0</v>
      </c>
      <c r="C26" s="26">
        <v>1.0</v>
      </c>
      <c r="D26" s="26">
        <v>1154.0</v>
      </c>
      <c r="E26" s="26">
        <v>2.0</v>
      </c>
      <c r="F26" s="26" t="s">
        <v>38</v>
      </c>
      <c r="G26" s="27">
        <v>45623.0</v>
      </c>
      <c r="H26" s="27"/>
      <c r="I26" s="27">
        <v>45629.0</v>
      </c>
      <c r="J26" s="28"/>
      <c r="K26" s="29" t="str">
        <f t="shared" si="1"/>
        <v>Y3.2 pten -/- ; Luc/GFP; 1.1154.2.C2; 1o6, p2, GO</v>
      </c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</sheetData>
  <autoFilter ref="$A$4:$AE$26">
    <sortState ref="A4:AE26">
      <sortCondition ref="J4:J26"/>
    </sortState>
  </autoFilter>
  <conditionalFormatting sqref="F1:F26">
    <cfRule type="containsText" dxfId="0" priority="1" operator="containsText" text="a">
      <formula>NOT(ISERROR(SEARCH(("a"),(F1))))</formula>
    </cfRule>
  </conditionalFormatting>
  <conditionalFormatting sqref="F1:F26">
    <cfRule type="containsText" dxfId="1" priority="2" operator="containsText" text="b">
      <formula>NOT(ISERROR(SEARCH(("b"),(F1))))</formula>
    </cfRule>
  </conditionalFormatting>
  <conditionalFormatting sqref="F1:F26">
    <cfRule type="containsText" dxfId="2" priority="3" operator="containsText" text="c">
      <formula>NOT(ISERROR(SEARCH(("c"),(F1))))</formula>
    </cfRule>
  </conditionalFormatting>
  <conditionalFormatting sqref="E1:E26">
    <cfRule type="containsText" dxfId="0" priority="4" operator="containsText" text="1">
      <formula>NOT(ISERROR(SEARCH(("1"),(E1))))</formula>
    </cfRule>
  </conditionalFormatting>
  <conditionalFormatting sqref="E1:E26">
    <cfRule type="containsText" dxfId="1" priority="5" operator="containsText" text="2">
      <formula>NOT(ISERROR(SEARCH(("2"),(E1))))</formula>
    </cfRule>
  </conditionalFormatting>
  <conditionalFormatting sqref="E1:E26">
    <cfRule type="containsText" dxfId="2" priority="6" operator="containsText" text="3">
      <formula>NOT(ISERROR(SEARCH(("3"),(E1))))</formula>
    </cfRule>
  </conditionalFormatting>
  <conditionalFormatting sqref="E1:E26">
    <cfRule type="containsText" dxfId="3" priority="7" operator="containsText" text="4">
      <formula>NOT(ISERROR(SEARCH(("4"),(E1))))</formula>
    </cfRule>
  </conditionalFormatting>
  <conditionalFormatting sqref="D1:D26">
    <cfRule type="containsText" dxfId="4" priority="8" operator="containsText" text="54">
      <formula>NOT(ISERROR(SEARCH(("54"),(D1))))</formula>
    </cfRule>
  </conditionalFormatting>
  <conditionalFormatting sqref="D1:D26">
    <cfRule type="containsText" dxfId="5" priority="9" operator="containsText" text="55">
      <formula>NOT(ISERROR(SEARCH(("55"),(D1))))</formula>
    </cfRule>
  </conditionalFormatting>
  <conditionalFormatting sqref="D1:D26">
    <cfRule type="containsText" dxfId="2" priority="10" operator="containsText" text="56">
      <formula>NOT(ISERROR(SEARCH(("56"),(D1))))</formula>
    </cfRule>
  </conditionalFormatting>
  <conditionalFormatting sqref="D1:D26">
    <cfRule type="containsText" dxfId="6" priority="11" operator="containsText" text="57">
      <formula>NOT(ISERROR(SEARCH(("57"),(D1))))</formula>
    </cfRule>
  </conditionalFormatting>
  <conditionalFormatting sqref="D1:D26">
    <cfRule type="containsText" dxfId="3" priority="12" operator="containsText" text="58">
      <formula>NOT(ISERROR(SEARCH(("58"),(D1))))</formula>
    </cfRule>
  </conditionalFormatting>
  <conditionalFormatting sqref="I5:I26">
    <cfRule type="colorScale" priority="13">
      <colorScale>
        <cfvo type="min"/>
        <cfvo type="percentile" val="50"/>
        <cfvo type="max"/>
        <color rgb="FFD9EAD3"/>
        <color rgb="FFFFF2CC"/>
        <color rgb="FFF4CCCC"/>
      </colorScale>
    </cfRule>
  </conditionalFormatting>
  <dataValidations>
    <dataValidation type="custom" allowBlank="1" showDropDown="1" sqref="H5:K26">
      <formula1>OR(NOT(ISERROR(DATEVALUE(H5))), AND(ISNUMBER(H5), LEFT(CELL("format", H5))="D"))</formula1>
    </dataValidation>
  </dataValidations>
  <printOptions gridLines="1" horizontalCentered="1"/>
  <pageMargins bottom="0.75" footer="0.0" header="0.0" left="0.7" right="0.7" top="0.75"/>
  <pageSetup scale="75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0.13"/>
    <col customWidth="1" min="2" max="3" width="2.88"/>
    <col customWidth="1" min="4" max="4" width="5.38"/>
    <col customWidth="1" min="5" max="5" width="3.13"/>
    <col customWidth="1" min="6" max="6" width="4.0"/>
    <col customWidth="1" min="7" max="7" width="5.63"/>
    <col customWidth="1" min="8" max="10" width="5.75"/>
    <col hidden="1" min="13" max="13" width="12.63"/>
    <col customWidth="1" min="14" max="15" width="23.38"/>
  </cols>
  <sheetData>
    <row r="1">
      <c r="A1" s="6"/>
      <c r="B1" s="2"/>
      <c r="C1" s="2"/>
      <c r="D1" s="2"/>
      <c r="E1" s="2"/>
      <c r="F1" s="2"/>
      <c r="G1" s="1" t="s">
        <v>0</v>
      </c>
      <c r="H1" s="1"/>
      <c r="I1" s="1">
        <f>COUNT(I5:I31)</f>
        <v>20</v>
      </c>
      <c r="J1" s="6"/>
      <c r="L1" s="6"/>
      <c r="M1" s="7"/>
      <c r="N1" s="6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>
      <c r="A2" s="6"/>
      <c r="B2" s="2"/>
      <c r="C2" s="2"/>
      <c r="D2" s="2"/>
      <c r="E2" s="2"/>
      <c r="F2" s="2"/>
      <c r="G2" s="1" t="s">
        <v>1</v>
      </c>
      <c r="H2" s="1"/>
      <c r="I2" s="45">
        <f>COUNTBLANK(I5:I31)</f>
        <v>7</v>
      </c>
      <c r="J2" s="6"/>
      <c r="L2" s="6"/>
      <c r="M2" s="7"/>
      <c r="N2" s="6"/>
      <c r="O2" s="6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>
      <c r="A3" s="6"/>
      <c r="B3" s="2"/>
      <c r="C3" s="2"/>
      <c r="D3" s="2"/>
      <c r="E3" s="2"/>
      <c r="F3" s="2"/>
      <c r="G3" s="6" t="s">
        <v>173</v>
      </c>
      <c r="H3" s="6"/>
      <c r="I3" s="6">
        <f>I1+I2</f>
        <v>27</v>
      </c>
      <c r="J3" s="6"/>
      <c r="L3" s="6"/>
      <c r="M3" s="7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>
      <c r="A4" s="11" t="s">
        <v>3</v>
      </c>
      <c r="B4" s="12" t="s">
        <v>4</v>
      </c>
      <c r="C4" s="12" t="s">
        <v>5</v>
      </c>
      <c r="D4" s="12" t="s">
        <v>6</v>
      </c>
      <c r="E4" s="12" t="s">
        <v>7</v>
      </c>
      <c r="F4" s="12" t="s">
        <v>8</v>
      </c>
      <c r="G4" s="11" t="s">
        <v>13</v>
      </c>
      <c r="H4" s="11" t="s">
        <v>14</v>
      </c>
      <c r="I4" s="11" t="s">
        <v>15</v>
      </c>
      <c r="J4" s="11" t="s">
        <v>18</v>
      </c>
      <c r="L4" s="11" t="s">
        <v>19</v>
      </c>
      <c r="M4" s="15"/>
      <c r="N4" s="11" t="s">
        <v>21</v>
      </c>
      <c r="O4" s="11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>
      <c r="A5" s="16" t="s">
        <v>22</v>
      </c>
      <c r="B5" s="17">
        <v>1.0</v>
      </c>
      <c r="C5" s="17">
        <v>1.0</v>
      </c>
      <c r="D5" s="17">
        <v>1155.0</v>
      </c>
      <c r="E5" s="17">
        <v>1.0</v>
      </c>
      <c r="F5" s="17" t="s">
        <v>23</v>
      </c>
      <c r="G5" s="18">
        <v>45623.0</v>
      </c>
      <c r="H5" s="18">
        <v>45632.0</v>
      </c>
      <c r="I5" s="21"/>
      <c r="J5" s="21"/>
      <c r="L5" s="22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</row>
    <row r="6">
      <c r="A6" s="25" t="s">
        <v>22</v>
      </c>
      <c r="B6" s="26">
        <v>1.0</v>
      </c>
      <c r="C6" s="26">
        <v>1.0</v>
      </c>
      <c r="D6" s="26">
        <v>1155.0</v>
      </c>
      <c r="E6" s="26">
        <v>1.0</v>
      </c>
      <c r="F6" s="26" t="s">
        <v>25</v>
      </c>
      <c r="G6" s="27">
        <v>45623.0</v>
      </c>
      <c r="H6" s="27"/>
      <c r="I6" s="28"/>
      <c r="J6" s="27">
        <v>45632.0</v>
      </c>
      <c r="L6" s="46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</row>
    <row r="7">
      <c r="A7" s="16" t="s">
        <v>22</v>
      </c>
      <c r="B7" s="17">
        <v>1.0</v>
      </c>
      <c r="C7" s="17">
        <v>1.0</v>
      </c>
      <c r="D7" s="17">
        <v>1155.0</v>
      </c>
      <c r="E7" s="17">
        <v>1.0</v>
      </c>
      <c r="F7" s="17" t="s">
        <v>26</v>
      </c>
      <c r="G7" s="18">
        <v>45623.0</v>
      </c>
      <c r="H7" s="18"/>
      <c r="I7" s="18">
        <v>45630.0</v>
      </c>
      <c r="J7" s="21"/>
      <c r="L7" s="47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</row>
    <row r="8">
      <c r="A8" s="25" t="s">
        <v>22</v>
      </c>
      <c r="B8" s="26">
        <v>1.0</v>
      </c>
      <c r="C8" s="26">
        <v>1.0</v>
      </c>
      <c r="D8" s="26">
        <v>1155.0</v>
      </c>
      <c r="E8" s="26">
        <v>1.0</v>
      </c>
      <c r="F8" s="26" t="s">
        <v>28</v>
      </c>
      <c r="G8" s="27">
        <v>45623.0</v>
      </c>
      <c r="H8" s="27"/>
      <c r="I8" s="27">
        <v>45631.0</v>
      </c>
      <c r="J8" s="28"/>
      <c r="L8" s="46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</row>
    <row r="9">
      <c r="A9" s="16" t="s">
        <v>22</v>
      </c>
      <c r="B9" s="17">
        <v>1.0</v>
      </c>
      <c r="C9" s="17">
        <v>1.0</v>
      </c>
      <c r="D9" s="17">
        <v>1155.0</v>
      </c>
      <c r="E9" s="17">
        <v>1.0</v>
      </c>
      <c r="F9" s="17" t="s">
        <v>30</v>
      </c>
      <c r="G9" s="18">
        <v>45623.0</v>
      </c>
      <c r="H9" s="18"/>
      <c r="I9" s="18">
        <v>45631.0</v>
      </c>
      <c r="J9" s="21"/>
      <c r="L9" s="47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</row>
    <row r="10">
      <c r="A10" s="25" t="s">
        <v>22</v>
      </c>
      <c r="B10" s="26">
        <v>1.0</v>
      </c>
      <c r="C10" s="26">
        <v>1.0</v>
      </c>
      <c r="D10" s="26">
        <v>1155.0</v>
      </c>
      <c r="E10" s="26">
        <v>1.0</v>
      </c>
      <c r="F10" s="26" t="s">
        <v>31</v>
      </c>
      <c r="G10" s="27">
        <v>45623.0</v>
      </c>
      <c r="H10" s="27">
        <v>45632.0</v>
      </c>
      <c r="I10" s="28"/>
      <c r="J10" s="28"/>
      <c r="L10" s="46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</row>
    <row r="11">
      <c r="A11" s="16" t="s">
        <v>22</v>
      </c>
      <c r="B11" s="17">
        <v>1.0</v>
      </c>
      <c r="C11" s="17">
        <v>1.0</v>
      </c>
      <c r="D11" s="17">
        <v>1155.0</v>
      </c>
      <c r="E11" s="17">
        <v>1.0</v>
      </c>
      <c r="F11" s="17" t="s">
        <v>33</v>
      </c>
      <c r="G11" s="18">
        <v>45623.0</v>
      </c>
      <c r="H11" s="18"/>
      <c r="I11" s="18">
        <v>45630.0</v>
      </c>
      <c r="J11" s="21"/>
      <c r="L11" s="47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</row>
    <row r="12">
      <c r="A12" s="25" t="s">
        <v>22</v>
      </c>
      <c r="B12" s="26">
        <v>1.0</v>
      </c>
      <c r="C12" s="26">
        <v>1.0</v>
      </c>
      <c r="D12" s="26">
        <v>1155.0</v>
      </c>
      <c r="E12" s="26">
        <v>1.0</v>
      </c>
      <c r="F12" s="26" t="s">
        <v>34</v>
      </c>
      <c r="G12" s="27">
        <v>45623.0</v>
      </c>
      <c r="H12" s="27"/>
      <c r="I12" s="27">
        <v>45629.0</v>
      </c>
      <c r="J12" s="28"/>
      <c r="L12" s="46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</row>
    <row r="13">
      <c r="A13" s="16" t="s">
        <v>22</v>
      </c>
      <c r="B13" s="17">
        <v>1.0</v>
      </c>
      <c r="C13" s="17">
        <v>1.0</v>
      </c>
      <c r="D13" s="17">
        <v>1155.0</v>
      </c>
      <c r="E13" s="17">
        <v>1.0</v>
      </c>
      <c r="F13" s="17" t="s">
        <v>36</v>
      </c>
      <c r="G13" s="18">
        <v>45623.0</v>
      </c>
      <c r="H13" s="18"/>
      <c r="I13" s="18">
        <v>45629.0</v>
      </c>
      <c r="J13" s="21"/>
      <c r="L13" s="47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</row>
    <row r="14">
      <c r="A14" s="25" t="s">
        <v>22</v>
      </c>
      <c r="B14" s="26">
        <v>1.0</v>
      </c>
      <c r="C14" s="26">
        <v>1.0</v>
      </c>
      <c r="D14" s="26">
        <v>1155.0</v>
      </c>
      <c r="E14" s="26">
        <v>1.0</v>
      </c>
      <c r="F14" s="26" t="s">
        <v>38</v>
      </c>
      <c r="G14" s="27">
        <v>45623.0</v>
      </c>
      <c r="H14" s="27"/>
      <c r="I14" s="27">
        <v>45630.0</v>
      </c>
      <c r="J14" s="28"/>
      <c r="L14" s="46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</row>
    <row r="15">
      <c r="A15" s="16" t="s">
        <v>22</v>
      </c>
      <c r="B15" s="17">
        <v>1.0</v>
      </c>
      <c r="C15" s="17">
        <v>1.0</v>
      </c>
      <c r="D15" s="17">
        <v>1155.0</v>
      </c>
      <c r="E15" s="17">
        <v>1.0</v>
      </c>
      <c r="F15" s="17" t="s">
        <v>39</v>
      </c>
      <c r="G15" s="18">
        <v>45623.0</v>
      </c>
      <c r="H15" s="18"/>
      <c r="I15" s="18">
        <v>45629.0</v>
      </c>
      <c r="J15" s="21"/>
      <c r="L15" s="47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</row>
    <row r="16">
      <c r="A16" s="25" t="s">
        <v>22</v>
      </c>
      <c r="B16" s="26">
        <v>1.0</v>
      </c>
      <c r="C16" s="26">
        <v>1.0</v>
      </c>
      <c r="D16" s="26">
        <v>1155.0</v>
      </c>
      <c r="E16" s="26">
        <v>1.0</v>
      </c>
      <c r="F16" s="26" t="s">
        <v>41</v>
      </c>
      <c r="G16" s="27">
        <v>45623.0</v>
      </c>
      <c r="H16" s="27">
        <v>45632.0</v>
      </c>
      <c r="I16" s="28"/>
      <c r="J16" s="28"/>
      <c r="L16" s="46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</row>
    <row r="17">
      <c r="A17" s="16" t="s">
        <v>22</v>
      </c>
      <c r="B17" s="17">
        <v>1.0</v>
      </c>
      <c r="C17" s="17">
        <v>1.0</v>
      </c>
      <c r="D17" s="17">
        <v>1155.0</v>
      </c>
      <c r="E17" s="17">
        <v>2.0</v>
      </c>
      <c r="F17" s="17" t="s">
        <v>23</v>
      </c>
      <c r="G17" s="18">
        <v>45623.0</v>
      </c>
      <c r="H17" s="18"/>
      <c r="I17" s="18">
        <v>45630.0</v>
      </c>
      <c r="J17" s="21"/>
      <c r="L17" s="47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8">
      <c r="A18" s="25" t="s">
        <v>22</v>
      </c>
      <c r="B18" s="26">
        <v>1.0</v>
      </c>
      <c r="C18" s="26">
        <v>1.0</v>
      </c>
      <c r="D18" s="26">
        <v>1155.0</v>
      </c>
      <c r="E18" s="26">
        <v>2.0</v>
      </c>
      <c r="F18" s="26" t="s">
        <v>25</v>
      </c>
      <c r="G18" s="27">
        <v>45623.0</v>
      </c>
      <c r="H18" s="27"/>
      <c r="I18" s="27">
        <v>45631.0</v>
      </c>
      <c r="J18" s="28"/>
      <c r="L18" s="46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</row>
    <row r="19">
      <c r="A19" s="16" t="s">
        <v>22</v>
      </c>
      <c r="B19" s="17">
        <v>1.0</v>
      </c>
      <c r="C19" s="17">
        <v>1.0</v>
      </c>
      <c r="D19" s="17">
        <v>1155.0</v>
      </c>
      <c r="E19" s="17">
        <v>2.0</v>
      </c>
      <c r="F19" s="17" t="s">
        <v>26</v>
      </c>
      <c r="G19" s="18">
        <v>45623.0</v>
      </c>
      <c r="H19" s="18"/>
      <c r="I19" s="18">
        <v>45630.0</v>
      </c>
      <c r="J19" s="21"/>
      <c r="L19" s="47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</row>
    <row r="20">
      <c r="A20" s="25" t="s">
        <v>22</v>
      </c>
      <c r="B20" s="26">
        <v>1.0</v>
      </c>
      <c r="C20" s="26">
        <v>1.0</v>
      </c>
      <c r="D20" s="26">
        <v>1155.0</v>
      </c>
      <c r="E20" s="26">
        <v>2.0</v>
      </c>
      <c r="F20" s="26" t="s">
        <v>28</v>
      </c>
      <c r="G20" s="27">
        <v>45623.0</v>
      </c>
      <c r="H20" s="27"/>
      <c r="I20" s="28"/>
      <c r="J20" s="27">
        <v>45632.0</v>
      </c>
      <c r="L20" s="46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</row>
    <row r="21">
      <c r="A21" s="16" t="s">
        <v>22</v>
      </c>
      <c r="B21" s="17">
        <v>1.0</v>
      </c>
      <c r="C21" s="17">
        <v>1.0</v>
      </c>
      <c r="D21" s="17">
        <v>1155.0</v>
      </c>
      <c r="E21" s="17">
        <v>2.0</v>
      </c>
      <c r="F21" s="17" t="s">
        <v>30</v>
      </c>
      <c r="G21" s="18">
        <v>45623.0</v>
      </c>
      <c r="H21" s="18">
        <v>45632.0</v>
      </c>
      <c r="I21" s="21"/>
      <c r="J21" s="21"/>
      <c r="L21" s="47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</row>
    <row r="22">
      <c r="A22" s="25" t="s">
        <v>22</v>
      </c>
      <c r="B22" s="26">
        <v>1.0</v>
      </c>
      <c r="C22" s="26">
        <v>1.0</v>
      </c>
      <c r="D22" s="26">
        <v>1155.0</v>
      </c>
      <c r="E22" s="26">
        <v>2.0</v>
      </c>
      <c r="F22" s="26" t="s">
        <v>31</v>
      </c>
      <c r="G22" s="27">
        <v>45623.0</v>
      </c>
      <c r="H22" s="27"/>
      <c r="I22" s="27">
        <v>45630.0</v>
      </c>
      <c r="J22" s="28"/>
      <c r="L22" s="46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</row>
    <row r="23">
      <c r="A23" s="16" t="s">
        <v>22</v>
      </c>
      <c r="B23" s="17">
        <v>1.0</v>
      </c>
      <c r="C23" s="17">
        <v>1.0</v>
      </c>
      <c r="D23" s="17">
        <v>1155.0</v>
      </c>
      <c r="E23" s="17">
        <v>2.0</v>
      </c>
      <c r="F23" s="17" t="s">
        <v>33</v>
      </c>
      <c r="G23" s="18">
        <v>45623.0</v>
      </c>
      <c r="H23" s="18"/>
      <c r="I23" s="18">
        <v>45629.0</v>
      </c>
      <c r="J23" s="21"/>
      <c r="L23" s="47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</row>
    <row r="24">
      <c r="A24" s="25" t="s">
        <v>22</v>
      </c>
      <c r="B24" s="26">
        <v>1.0</v>
      </c>
      <c r="C24" s="26">
        <v>1.0</v>
      </c>
      <c r="D24" s="26">
        <v>1155.0</v>
      </c>
      <c r="E24" s="26">
        <v>2.0</v>
      </c>
      <c r="F24" s="26" t="s">
        <v>34</v>
      </c>
      <c r="G24" s="27">
        <v>45623.0</v>
      </c>
      <c r="H24" s="27"/>
      <c r="I24" s="27">
        <v>45629.0</v>
      </c>
      <c r="J24" s="28"/>
      <c r="L24" s="46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</row>
    <row r="25">
      <c r="A25" s="16" t="s">
        <v>22</v>
      </c>
      <c r="B25" s="17">
        <v>1.0</v>
      </c>
      <c r="C25" s="17">
        <v>1.0</v>
      </c>
      <c r="D25" s="17">
        <v>1155.0</v>
      </c>
      <c r="E25" s="17">
        <v>2.0</v>
      </c>
      <c r="F25" s="17" t="s">
        <v>36</v>
      </c>
      <c r="G25" s="18">
        <v>45623.0</v>
      </c>
      <c r="H25" s="18"/>
      <c r="I25" s="18">
        <v>45629.0</v>
      </c>
      <c r="J25" s="21"/>
      <c r="L25" s="47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</row>
    <row r="26">
      <c r="A26" s="25" t="s">
        <v>22</v>
      </c>
      <c r="B26" s="26">
        <v>1.0</v>
      </c>
      <c r="C26" s="26">
        <v>1.0</v>
      </c>
      <c r="D26" s="26">
        <v>1155.0</v>
      </c>
      <c r="E26" s="26">
        <v>2.0</v>
      </c>
      <c r="F26" s="26" t="s">
        <v>38</v>
      </c>
      <c r="G26" s="27">
        <v>45623.0</v>
      </c>
      <c r="H26" s="27"/>
      <c r="I26" s="27">
        <v>45629.0</v>
      </c>
      <c r="J26" s="28"/>
      <c r="L26" s="46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</row>
    <row r="27">
      <c r="A27" s="16" t="s">
        <v>22</v>
      </c>
      <c r="B27" s="17">
        <v>1.0</v>
      </c>
      <c r="C27" s="17">
        <v>1.0</v>
      </c>
      <c r="D27" s="17">
        <v>1155.0</v>
      </c>
      <c r="E27" s="17">
        <v>2.0</v>
      </c>
      <c r="F27" s="17" t="s">
        <v>39</v>
      </c>
      <c r="G27" s="18">
        <v>45623.0</v>
      </c>
      <c r="H27" s="18"/>
      <c r="I27" s="18">
        <v>45629.0</v>
      </c>
      <c r="J27" s="21"/>
      <c r="L27" s="47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</row>
    <row r="28">
      <c r="A28" s="25" t="s">
        <v>22</v>
      </c>
      <c r="B28" s="26">
        <v>1.0</v>
      </c>
      <c r="C28" s="26">
        <v>1.0</v>
      </c>
      <c r="D28" s="26">
        <v>1155.0</v>
      </c>
      <c r="E28" s="26">
        <v>2.0</v>
      </c>
      <c r="F28" s="26" t="s">
        <v>41</v>
      </c>
      <c r="G28" s="27">
        <v>45623.0</v>
      </c>
      <c r="H28" s="27"/>
      <c r="I28" s="27">
        <v>45629.0</v>
      </c>
      <c r="J28" s="28"/>
      <c r="L28" s="46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</row>
    <row r="29">
      <c r="A29" s="16" t="s">
        <v>22</v>
      </c>
      <c r="B29" s="17">
        <v>1.0</v>
      </c>
      <c r="C29" s="17">
        <v>1.0</v>
      </c>
      <c r="D29" s="17">
        <v>1155.0</v>
      </c>
      <c r="E29" s="17">
        <v>3.0</v>
      </c>
      <c r="F29" s="17" t="s">
        <v>23</v>
      </c>
      <c r="G29" s="18">
        <v>45623.0</v>
      </c>
      <c r="H29" s="18"/>
      <c r="I29" s="18">
        <v>45629.0</v>
      </c>
      <c r="J29" s="21"/>
      <c r="L29" s="47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</row>
    <row r="30">
      <c r="A30" s="25" t="s">
        <v>22</v>
      </c>
      <c r="B30" s="26">
        <v>1.0</v>
      </c>
      <c r="C30" s="26">
        <v>1.0</v>
      </c>
      <c r="D30" s="26">
        <v>1155.0</v>
      </c>
      <c r="E30" s="26">
        <v>3.0</v>
      </c>
      <c r="F30" s="26" t="s">
        <v>25</v>
      </c>
      <c r="G30" s="27">
        <v>45623.0</v>
      </c>
      <c r="H30" s="27"/>
      <c r="I30" s="28"/>
      <c r="J30" s="27">
        <v>45632.0</v>
      </c>
      <c r="L30" s="46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</row>
    <row r="31">
      <c r="A31" s="16" t="s">
        <v>22</v>
      </c>
      <c r="B31" s="17">
        <v>1.0</v>
      </c>
      <c r="C31" s="17">
        <v>1.0</v>
      </c>
      <c r="D31" s="17">
        <v>1155.0</v>
      </c>
      <c r="E31" s="17">
        <v>3.0</v>
      </c>
      <c r="F31" s="17" t="s">
        <v>26</v>
      </c>
      <c r="G31" s="18">
        <v>45623.0</v>
      </c>
      <c r="H31" s="18"/>
      <c r="I31" s="18">
        <v>45629.0</v>
      </c>
      <c r="J31" s="21"/>
      <c r="L31" s="47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</row>
  </sheetData>
  <autoFilter ref="$A$4:$AF$31"/>
  <conditionalFormatting sqref="F1:F31">
    <cfRule type="containsText" dxfId="0" priority="1" operator="containsText" text="a">
      <formula>NOT(ISERROR(SEARCH(("a"),(F1))))</formula>
    </cfRule>
  </conditionalFormatting>
  <conditionalFormatting sqref="F1:F31">
    <cfRule type="containsText" dxfId="1" priority="2" operator="containsText" text="b">
      <formula>NOT(ISERROR(SEARCH(("b"),(F1))))</formula>
    </cfRule>
  </conditionalFormatting>
  <conditionalFormatting sqref="F1:F31">
    <cfRule type="containsText" dxfId="2" priority="3" operator="containsText" text="c">
      <formula>NOT(ISERROR(SEARCH(("c"),(F1))))</formula>
    </cfRule>
  </conditionalFormatting>
  <conditionalFormatting sqref="E1:E31">
    <cfRule type="containsText" dxfId="0" priority="4" operator="containsText" text="1">
      <formula>NOT(ISERROR(SEARCH(("1"),(E1))))</formula>
    </cfRule>
  </conditionalFormatting>
  <conditionalFormatting sqref="E1:E31">
    <cfRule type="containsText" dxfId="1" priority="5" operator="containsText" text="2">
      <formula>NOT(ISERROR(SEARCH(("2"),(E1))))</formula>
    </cfRule>
  </conditionalFormatting>
  <conditionalFormatting sqref="E1:E31">
    <cfRule type="containsText" dxfId="2" priority="6" operator="containsText" text="3">
      <formula>NOT(ISERROR(SEARCH(("3"),(E1))))</formula>
    </cfRule>
  </conditionalFormatting>
  <conditionalFormatting sqref="E1:E31">
    <cfRule type="containsText" dxfId="3" priority="7" operator="containsText" text="4">
      <formula>NOT(ISERROR(SEARCH(("4"),(E1))))</formula>
    </cfRule>
  </conditionalFormatting>
  <conditionalFormatting sqref="D1:D31">
    <cfRule type="containsText" dxfId="4" priority="8" operator="containsText" text="54">
      <formula>NOT(ISERROR(SEARCH(("54"),(D1))))</formula>
    </cfRule>
  </conditionalFormatting>
  <conditionalFormatting sqref="D1:D31">
    <cfRule type="containsText" dxfId="5" priority="9" operator="containsText" text="55">
      <formula>NOT(ISERROR(SEARCH(("55"),(D1))))</formula>
    </cfRule>
  </conditionalFormatting>
  <conditionalFormatting sqref="D1:D31">
    <cfRule type="containsText" dxfId="2" priority="10" operator="containsText" text="56">
      <formula>NOT(ISERROR(SEARCH(("56"),(D1))))</formula>
    </cfRule>
  </conditionalFormatting>
  <conditionalFormatting sqref="D1:D31">
    <cfRule type="containsText" dxfId="6" priority="11" operator="containsText" text="57">
      <formula>NOT(ISERROR(SEARCH(("57"),(D1))))</formula>
    </cfRule>
  </conditionalFormatting>
  <conditionalFormatting sqref="D1:D31">
    <cfRule type="containsText" dxfId="3" priority="12" operator="containsText" text="58">
      <formula>NOT(ISERROR(SEARCH(("58"),(D1))))</formula>
    </cfRule>
  </conditionalFormatting>
  <conditionalFormatting sqref="I5:I31">
    <cfRule type="colorScale" priority="13">
      <colorScale>
        <cfvo type="min"/>
        <cfvo type="percentile" val="50"/>
        <cfvo type="max"/>
        <color rgb="FFD9EAD3"/>
        <color rgb="FFFFF2CC"/>
        <color rgb="FFF4CCCC"/>
      </colorScale>
    </cfRule>
  </conditionalFormatting>
  <dataValidations>
    <dataValidation type="custom" allowBlank="1" showDropDown="1" sqref="G5:J31">
      <formula1>OR(NOT(ISERROR(DATEVALUE(G5))), AND(ISNUMBER(G5), LEFT(CELL("format", G5))="D"))</formula1>
    </dataValidation>
  </dataValidations>
  <printOptions gridLines="1" horizontalCentered="1"/>
  <pageMargins bottom="0.75" footer="0.0" header="0.0" left="0.7" right="0.7" top="0.75"/>
  <pageSetup scale="75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0.13"/>
    <col customWidth="1" min="2" max="3" width="2.88"/>
    <col customWidth="1" min="4" max="4" width="5.38"/>
    <col customWidth="1" min="5" max="5" width="3.13"/>
    <col customWidth="1" min="6" max="6" width="4.0"/>
    <col customWidth="1" min="7" max="7" width="9.5"/>
    <col customWidth="1" min="8" max="8" width="8.13"/>
    <col customWidth="1" min="11" max="11" width="23.38"/>
    <col hidden="1" min="12" max="30" width="12.63"/>
  </cols>
  <sheetData>
    <row r="1">
      <c r="A1" s="6"/>
      <c r="B1" s="2"/>
      <c r="C1" s="2"/>
      <c r="D1" s="2"/>
      <c r="E1" s="2"/>
      <c r="F1" s="2"/>
      <c r="G1" s="1" t="s">
        <v>0</v>
      </c>
      <c r="H1" s="1">
        <f>COUNT(H5:H40)</f>
        <v>24</v>
      </c>
      <c r="I1" s="6"/>
      <c r="J1" s="6"/>
      <c r="K1" s="6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6"/>
      <c r="B2" s="2"/>
      <c r="C2" s="2"/>
      <c r="D2" s="2"/>
      <c r="E2" s="2"/>
      <c r="F2" s="2"/>
      <c r="G2" s="1" t="s">
        <v>1</v>
      </c>
      <c r="H2" s="45">
        <f>COUNTBLANK(H5:H40)</f>
        <v>12</v>
      </c>
      <c r="I2" s="6"/>
      <c r="J2" s="6"/>
      <c r="K2" s="6"/>
      <c r="L2" s="6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>
      <c r="A3" s="6"/>
      <c r="B3" s="2"/>
      <c r="C3" s="2"/>
      <c r="D3" s="2"/>
      <c r="E3" s="2"/>
      <c r="F3" s="2"/>
      <c r="G3" s="6" t="s">
        <v>173</v>
      </c>
      <c r="H3" s="6">
        <f>H1+H2</f>
        <v>36</v>
      </c>
      <c r="I3" s="6"/>
      <c r="J3" s="6"/>
      <c r="K3" s="6"/>
      <c r="L3" s="6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11" t="s">
        <v>3</v>
      </c>
      <c r="B4" s="12" t="s">
        <v>4</v>
      </c>
      <c r="C4" s="12" t="s">
        <v>5</v>
      </c>
      <c r="D4" s="12" t="s">
        <v>6</v>
      </c>
      <c r="E4" s="12" t="s">
        <v>7</v>
      </c>
      <c r="F4" s="12" t="s">
        <v>8</v>
      </c>
      <c r="G4" s="11" t="s">
        <v>13</v>
      </c>
      <c r="H4" s="11" t="s">
        <v>14</v>
      </c>
      <c r="I4" s="11" t="s">
        <v>15</v>
      </c>
      <c r="J4" s="11" t="s">
        <v>18</v>
      </c>
      <c r="K4" s="11" t="s">
        <v>21</v>
      </c>
      <c r="L4" s="11" t="s">
        <v>18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>
      <c r="A5" s="16" t="s">
        <v>22</v>
      </c>
      <c r="B5" s="17">
        <v>1.0</v>
      </c>
      <c r="C5" s="17">
        <v>1.0</v>
      </c>
      <c r="D5" s="17">
        <v>1156.0</v>
      </c>
      <c r="E5" s="17">
        <v>1.0</v>
      </c>
      <c r="F5" s="17" t="s">
        <v>23</v>
      </c>
      <c r="G5" s="48">
        <v>45623.0</v>
      </c>
      <c r="H5" s="47"/>
      <c r="I5" s="47"/>
      <c r="J5" s="47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</row>
    <row r="6">
      <c r="A6" s="25" t="s">
        <v>22</v>
      </c>
      <c r="B6" s="26">
        <v>1.0</v>
      </c>
      <c r="C6" s="26">
        <v>1.0</v>
      </c>
      <c r="D6" s="26">
        <v>1156.0</v>
      </c>
      <c r="E6" s="26">
        <v>1.0</v>
      </c>
      <c r="F6" s="26" t="s">
        <v>25</v>
      </c>
      <c r="G6" s="49">
        <v>45623.0</v>
      </c>
      <c r="H6" s="46"/>
      <c r="I6" s="46"/>
      <c r="J6" s="46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>
      <c r="A7" s="16" t="s">
        <v>22</v>
      </c>
      <c r="B7" s="17">
        <v>1.0</v>
      </c>
      <c r="C7" s="17">
        <v>1.0</v>
      </c>
      <c r="D7" s="17">
        <v>1156.0</v>
      </c>
      <c r="E7" s="17">
        <v>1.0</v>
      </c>
      <c r="F7" s="17" t="s">
        <v>26</v>
      </c>
      <c r="G7" s="48">
        <v>45623.0</v>
      </c>
      <c r="H7" s="47"/>
      <c r="I7" s="47"/>
      <c r="J7" s="47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>
      <c r="A8" s="25" t="s">
        <v>22</v>
      </c>
      <c r="B8" s="26">
        <v>1.0</v>
      </c>
      <c r="C8" s="26">
        <v>1.0</v>
      </c>
      <c r="D8" s="26">
        <v>1156.0</v>
      </c>
      <c r="E8" s="26">
        <v>1.0</v>
      </c>
      <c r="F8" s="26" t="s">
        <v>28</v>
      </c>
      <c r="G8" s="49">
        <v>45623.0</v>
      </c>
      <c r="H8" s="46"/>
      <c r="I8" s="46"/>
      <c r="J8" s="46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>
      <c r="A9" s="16" t="s">
        <v>22</v>
      </c>
      <c r="B9" s="17">
        <v>1.0</v>
      </c>
      <c r="C9" s="17">
        <v>1.0</v>
      </c>
      <c r="D9" s="17">
        <v>1156.0</v>
      </c>
      <c r="E9" s="17">
        <v>1.0</v>
      </c>
      <c r="F9" s="17" t="s">
        <v>30</v>
      </c>
      <c r="G9" s="48">
        <v>45623.0</v>
      </c>
      <c r="H9" s="50">
        <v>45629.0</v>
      </c>
      <c r="I9" s="47"/>
      <c r="J9" s="47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</row>
    <row r="10">
      <c r="A10" s="25" t="s">
        <v>22</v>
      </c>
      <c r="B10" s="26">
        <v>1.0</v>
      </c>
      <c r="C10" s="26">
        <v>1.0</v>
      </c>
      <c r="D10" s="26">
        <v>1156.0</v>
      </c>
      <c r="E10" s="26">
        <v>1.0</v>
      </c>
      <c r="F10" s="26" t="s">
        <v>31</v>
      </c>
      <c r="G10" s="49">
        <v>45623.0</v>
      </c>
      <c r="H10" s="51">
        <v>45630.0</v>
      </c>
      <c r="I10" s="46"/>
      <c r="J10" s="46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>
      <c r="A11" s="16" t="s">
        <v>22</v>
      </c>
      <c r="B11" s="17">
        <v>1.0</v>
      </c>
      <c r="C11" s="17">
        <v>1.0</v>
      </c>
      <c r="D11" s="17">
        <v>1156.0</v>
      </c>
      <c r="E11" s="17">
        <v>1.0</v>
      </c>
      <c r="F11" s="17" t="s">
        <v>33</v>
      </c>
      <c r="G11" s="48">
        <v>45623.0</v>
      </c>
      <c r="H11" s="50">
        <v>45631.0</v>
      </c>
      <c r="I11" s="47"/>
      <c r="J11" s="47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>
      <c r="A12" s="25" t="s">
        <v>22</v>
      </c>
      <c r="B12" s="26">
        <v>1.0</v>
      </c>
      <c r="C12" s="26">
        <v>1.0</v>
      </c>
      <c r="D12" s="26">
        <v>1156.0</v>
      </c>
      <c r="E12" s="26">
        <v>1.0</v>
      </c>
      <c r="F12" s="26" t="s">
        <v>34</v>
      </c>
      <c r="G12" s="49">
        <v>45623.0</v>
      </c>
      <c r="H12" s="51">
        <v>45631.0</v>
      </c>
      <c r="I12" s="46"/>
      <c r="J12" s="46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>
      <c r="A13" s="16" t="s">
        <v>22</v>
      </c>
      <c r="B13" s="17">
        <v>1.0</v>
      </c>
      <c r="C13" s="17">
        <v>1.0</v>
      </c>
      <c r="D13" s="17">
        <v>1156.0</v>
      </c>
      <c r="E13" s="17">
        <v>1.0</v>
      </c>
      <c r="F13" s="17" t="s">
        <v>36</v>
      </c>
      <c r="G13" s="48">
        <v>45623.0</v>
      </c>
      <c r="H13" s="47"/>
      <c r="I13" s="47"/>
      <c r="J13" s="47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>
      <c r="A14" s="25" t="s">
        <v>22</v>
      </c>
      <c r="B14" s="26">
        <v>1.0</v>
      </c>
      <c r="C14" s="26">
        <v>1.0</v>
      </c>
      <c r="D14" s="26">
        <v>1156.0</v>
      </c>
      <c r="E14" s="26">
        <v>1.0</v>
      </c>
      <c r="F14" s="26" t="s">
        <v>38</v>
      </c>
      <c r="G14" s="49">
        <v>45623.0</v>
      </c>
      <c r="H14" s="51">
        <v>45630.0</v>
      </c>
      <c r="I14" s="46"/>
      <c r="J14" s="46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>
      <c r="A15" s="16" t="s">
        <v>22</v>
      </c>
      <c r="B15" s="17">
        <v>1.0</v>
      </c>
      <c r="C15" s="17">
        <v>1.0</v>
      </c>
      <c r="D15" s="17">
        <v>1156.0</v>
      </c>
      <c r="E15" s="17">
        <v>1.0</v>
      </c>
      <c r="F15" s="17" t="s">
        <v>39</v>
      </c>
      <c r="G15" s="48">
        <v>45623.0</v>
      </c>
      <c r="H15" s="47"/>
      <c r="I15" s="47"/>
      <c r="J15" s="47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>
      <c r="A16" s="25" t="s">
        <v>22</v>
      </c>
      <c r="B16" s="26">
        <v>1.0</v>
      </c>
      <c r="C16" s="26">
        <v>1.0</v>
      </c>
      <c r="D16" s="26">
        <v>1156.0</v>
      </c>
      <c r="E16" s="26">
        <v>1.0</v>
      </c>
      <c r="F16" s="26" t="s">
        <v>41</v>
      </c>
      <c r="G16" s="49">
        <v>45623.0</v>
      </c>
      <c r="H16" s="46"/>
      <c r="I16" s="46"/>
      <c r="J16" s="46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>
      <c r="A17" s="16" t="s">
        <v>22</v>
      </c>
      <c r="B17" s="17">
        <v>1.0</v>
      </c>
      <c r="C17" s="17">
        <v>1.0</v>
      </c>
      <c r="D17" s="17">
        <v>1156.0</v>
      </c>
      <c r="E17" s="17">
        <v>2.0</v>
      </c>
      <c r="F17" s="17" t="s">
        <v>23</v>
      </c>
      <c r="G17" s="48">
        <v>45623.0</v>
      </c>
      <c r="H17" s="50">
        <v>45631.0</v>
      </c>
      <c r="I17" s="47"/>
      <c r="J17" s="47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8">
      <c r="A18" s="25" t="s">
        <v>22</v>
      </c>
      <c r="B18" s="26">
        <v>1.0</v>
      </c>
      <c r="C18" s="26">
        <v>1.0</v>
      </c>
      <c r="D18" s="26">
        <v>1156.0</v>
      </c>
      <c r="E18" s="26">
        <v>2.0</v>
      </c>
      <c r="F18" s="26" t="s">
        <v>25</v>
      </c>
      <c r="G18" s="49">
        <v>45623.0</v>
      </c>
      <c r="H18" s="51">
        <v>45629.0</v>
      </c>
      <c r="I18" s="46"/>
      <c r="J18" s="46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>
      <c r="A19" s="16" t="s">
        <v>22</v>
      </c>
      <c r="B19" s="17">
        <v>1.0</v>
      </c>
      <c r="C19" s="17">
        <v>1.0</v>
      </c>
      <c r="D19" s="17">
        <v>1156.0</v>
      </c>
      <c r="E19" s="17">
        <v>2.0</v>
      </c>
      <c r="F19" s="17" t="s">
        <v>26</v>
      </c>
      <c r="G19" s="48">
        <v>45623.0</v>
      </c>
      <c r="H19" s="50">
        <v>45630.0</v>
      </c>
      <c r="I19" s="47"/>
      <c r="J19" s="47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</row>
    <row r="20">
      <c r="A20" s="25" t="s">
        <v>22</v>
      </c>
      <c r="B20" s="26">
        <v>1.0</v>
      </c>
      <c r="C20" s="26">
        <v>1.0</v>
      </c>
      <c r="D20" s="26">
        <v>1156.0</v>
      </c>
      <c r="E20" s="26">
        <v>2.0</v>
      </c>
      <c r="F20" s="26" t="s">
        <v>28</v>
      </c>
      <c r="G20" s="49">
        <v>45623.0</v>
      </c>
      <c r="H20" s="51">
        <v>45629.0</v>
      </c>
      <c r="I20" s="46"/>
      <c r="J20" s="46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>
      <c r="A21" s="16" t="s">
        <v>22</v>
      </c>
      <c r="B21" s="17">
        <v>1.0</v>
      </c>
      <c r="C21" s="17">
        <v>1.0</v>
      </c>
      <c r="D21" s="17">
        <v>1156.0</v>
      </c>
      <c r="E21" s="17">
        <v>2.0</v>
      </c>
      <c r="F21" s="17" t="s">
        <v>30</v>
      </c>
      <c r="G21" s="48">
        <v>45623.0</v>
      </c>
      <c r="H21" s="47"/>
      <c r="I21" s="47"/>
      <c r="J21" s="47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</row>
    <row r="22">
      <c r="A22" s="25" t="s">
        <v>22</v>
      </c>
      <c r="B22" s="26">
        <v>1.0</v>
      </c>
      <c r="C22" s="26">
        <v>1.0</v>
      </c>
      <c r="D22" s="26">
        <v>1156.0</v>
      </c>
      <c r="E22" s="26">
        <v>2.0</v>
      </c>
      <c r="F22" s="26" t="s">
        <v>31</v>
      </c>
      <c r="G22" s="49">
        <v>45623.0</v>
      </c>
      <c r="H22" s="51">
        <v>45629.0</v>
      </c>
      <c r="I22" s="46"/>
      <c r="J22" s="46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>
      <c r="A23" s="16" t="s">
        <v>22</v>
      </c>
      <c r="B23" s="17">
        <v>1.0</v>
      </c>
      <c r="C23" s="17">
        <v>1.0</v>
      </c>
      <c r="D23" s="17">
        <v>1156.0</v>
      </c>
      <c r="E23" s="17">
        <v>2.0</v>
      </c>
      <c r="F23" s="17" t="s">
        <v>33</v>
      </c>
      <c r="G23" s="48">
        <v>45623.0</v>
      </c>
      <c r="H23" s="50">
        <v>45630.0</v>
      </c>
      <c r="I23" s="47"/>
      <c r="J23" s="47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</row>
    <row r="24">
      <c r="A24" s="25" t="s">
        <v>22</v>
      </c>
      <c r="B24" s="26">
        <v>1.0</v>
      </c>
      <c r="C24" s="26">
        <v>1.0</v>
      </c>
      <c r="D24" s="26">
        <v>1156.0</v>
      </c>
      <c r="E24" s="26">
        <v>2.0</v>
      </c>
      <c r="F24" s="26" t="s">
        <v>34</v>
      </c>
      <c r="G24" s="49">
        <v>45623.0</v>
      </c>
      <c r="H24" s="46"/>
      <c r="I24" s="46"/>
      <c r="J24" s="46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>
      <c r="A25" s="16" t="s">
        <v>22</v>
      </c>
      <c r="B25" s="17">
        <v>1.0</v>
      </c>
      <c r="C25" s="17">
        <v>1.0</v>
      </c>
      <c r="D25" s="17">
        <v>1156.0</v>
      </c>
      <c r="E25" s="17">
        <v>2.0</v>
      </c>
      <c r="F25" s="17" t="s">
        <v>36</v>
      </c>
      <c r="G25" s="48">
        <v>45623.0</v>
      </c>
      <c r="H25" s="50">
        <v>45630.0</v>
      </c>
      <c r="I25" s="47"/>
      <c r="J25" s="47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</row>
    <row r="26">
      <c r="A26" s="25" t="s">
        <v>22</v>
      </c>
      <c r="B26" s="26">
        <v>1.0</v>
      </c>
      <c r="C26" s="26">
        <v>1.0</v>
      </c>
      <c r="D26" s="26">
        <v>1156.0</v>
      </c>
      <c r="E26" s="26">
        <v>2.0</v>
      </c>
      <c r="F26" s="26" t="s">
        <v>38</v>
      </c>
      <c r="G26" s="49">
        <v>45623.0</v>
      </c>
      <c r="H26" s="51">
        <v>45629.0</v>
      </c>
      <c r="I26" s="46"/>
      <c r="J26" s="46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>
      <c r="A27" s="16" t="s">
        <v>22</v>
      </c>
      <c r="B27" s="17">
        <v>1.0</v>
      </c>
      <c r="C27" s="17">
        <v>1.0</v>
      </c>
      <c r="D27" s="17">
        <v>1156.0</v>
      </c>
      <c r="E27" s="17">
        <v>2.0</v>
      </c>
      <c r="F27" s="17" t="s">
        <v>39</v>
      </c>
      <c r="G27" s="48">
        <v>45623.0</v>
      </c>
      <c r="H27" s="47"/>
      <c r="I27" s="47"/>
      <c r="J27" s="47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</row>
    <row r="28">
      <c r="A28" s="25" t="s">
        <v>22</v>
      </c>
      <c r="B28" s="26">
        <v>1.0</v>
      </c>
      <c r="C28" s="26">
        <v>1.0</v>
      </c>
      <c r="D28" s="26">
        <v>1156.0</v>
      </c>
      <c r="E28" s="26">
        <v>2.0</v>
      </c>
      <c r="F28" s="26" t="s">
        <v>41</v>
      </c>
      <c r="G28" s="49">
        <v>45623.0</v>
      </c>
      <c r="H28" s="51">
        <v>45629.0</v>
      </c>
      <c r="I28" s="46"/>
      <c r="J28" s="46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>
      <c r="A29" s="16" t="s">
        <v>22</v>
      </c>
      <c r="B29" s="17">
        <v>1.0</v>
      </c>
      <c r="C29" s="17">
        <v>1.0</v>
      </c>
      <c r="D29" s="17">
        <v>1156.0</v>
      </c>
      <c r="E29" s="17">
        <v>3.0</v>
      </c>
      <c r="F29" s="17" t="s">
        <v>23</v>
      </c>
      <c r="G29" s="48">
        <v>45623.0</v>
      </c>
      <c r="H29" s="50">
        <v>45630.0</v>
      </c>
      <c r="I29" s="47"/>
      <c r="J29" s="47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</row>
    <row r="30">
      <c r="A30" s="25" t="s">
        <v>22</v>
      </c>
      <c r="B30" s="26">
        <v>1.0</v>
      </c>
      <c r="C30" s="26">
        <v>1.0</v>
      </c>
      <c r="D30" s="26">
        <v>1156.0</v>
      </c>
      <c r="E30" s="26">
        <v>3.0</v>
      </c>
      <c r="F30" s="26" t="s">
        <v>25</v>
      </c>
      <c r="G30" s="49">
        <v>45623.0</v>
      </c>
      <c r="H30" s="51">
        <v>45630.0</v>
      </c>
      <c r="I30" s="46"/>
      <c r="J30" s="46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>
      <c r="A31" s="16" t="s">
        <v>22</v>
      </c>
      <c r="B31" s="17">
        <v>1.0</v>
      </c>
      <c r="C31" s="17">
        <v>1.0</v>
      </c>
      <c r="D31" s="17">
        <v>1156.0</v>
      </c>
      <c r="E31" s="17">
        <v>3.0</v>
      </c>
      <c r="F31" s="17" t="s">
        <v>26</v>
      </c>
      <c r="G31" s="48">
        <v>45623.0</v>
      </c>
      <c r="H31" s="50">
        <v>45629.0</v>
      </c>
      <c r="I31" s="47"/>
      <c r="J31" s="47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</row>
    <row r="32">
      <c r="A32" s="25" t="s">
        <v>22</v>
      </c>
      <c r="B32" s="26">
        <v>1.0</v>
      </c>
      <c r="C32" s="26">
        <v>1.0</v>
      </c>
      <c r="D32" s="26">
        <v>1156.0</v>
      </c>
      <c r="E32" s="26">
        <v>3.0</v>
      </c>
      <c r="F32" s="26" t="s">
        <v>28</v>
      </c>
      <c r="G32" s="49">
        <v>45623.0</v>
      </c>
      <c r="H32" s="51">
        <v>45629.0</v>
      </c>
      <c r="I32" s="46"/>
      <c r="J32" s="46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>
      <c r="A33" s="16" t="s">
        <v>22</v>
      </c>
      <c r="B33" s="17">
        <v>1.0</v>
      </c>
      <c r="C33" s="17">
        <v>1.0</v>
      </c>
      <c r="D33" s="17">
        <v>1156.0</v>
      </c>
      <c r="E33" s="17">
        <v>3.0</v>
      </c>
      <c r="F33" s="17" t="s">
        <v>30</v>
      </c>
      <c r="G33" s="48">
        <v>45623.0</v>
      </c>
      <c r="H33" s="47"/>
      <c r="I33" s="47"/>
      <c r="J33" s="47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>
      <c r="A34" s="25" t="s">
        <v>22</v>
      </c>
      <c r="B34" s="26">
        <v>1.0</v>
      </c>
      <c r="C34" s="26">
        <v>1.0</v>
      </c>
      <c r="D34" s="26">
        <v>1156.0</v>
      </c>
      <c r="E34" s="26">
        <v>3.0</v>
      </c>
      <c r="F34" s="26" t="s">
        <v>31</v>
      </c>
      <c r="G34" s="49">
        <v>45623.0</v>
      </c>
      <c r="H34" s="51">
        <v>45631.0</v>
      </c>
      <c r="I34" s="46"/>
      <c r="J34" s="46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r="35">
      <c r="A35" s="16" t="s">
        <v>22</v>
      </c>
      <c r="B35" s="17">
        <v>1.0</v>
      </c>
      <c r="C35" s="17">
        <v>1.0</v>
      </c>
      <c r="D35" s="17">
        <v>1156.0</v>
      </c>
      <c r="E35" s="17">
        <v>3.0</v>
      </c>
      <c r="F35" s="17" t="s">
        <v>33</v>
      </c>
      <c r="G35" s="48">
        <v>45623.0</v>
      </c>
      <c r="H35" s="50">
        <v>45631.0</v>
      </c>
      <c r="I35" s="47"/>
      <c r="J35" s="47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>
      <c r="A36" s="25" t="s">
        <v>22</v>
      </c>
      <c r="B36" s="26">
        <v>1.0</v>
      </c>
      <c r="C36" s="26">
        <v>1.0</v>
      </c>
      <c r="D36" s="26">
        <v>1156.0</v>
      </c>
      <c r="E36" s="26">
        <v>3.0</v>
      </c>
      <c r="F36" s="26" t="s">
        <v>34</v>
      </c>
      <c r="G36" s="49">
        <v>45623.0</v>
      </c>
      <c r="H36" s="51">
        <v>45630.0</v>
      </c>
      <c r="I36" s="46"/>
      <c r="J36" s="46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r="37">
      <c r="A37" s="16" t="s">
        <v>22</v>
      </c>
      <c r="B37" s="17">
        <v>1.0</v>
      </c>
      <c r="C37" s="17">
        <v>1.0</v>
      </c>
      <c r="D37" s="17">
        <v>1156.0</v>
      </c>
      <c r="E37" s="17">
        <v>3.0</v>
      </c>
      <c r="F37" s="17" t="s">
        <v>36</v>
      </c>
      <c r="G37" s="48">
        <v>45623.0</v>
      </c>
      <c r="H37" s="50">
        <v>45630.0</v>
      </c>
      <c r="I37" s="47"/>
      <c r="J37" s="47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>
      <c r="A38" s="25" t="s">
        <v>22</v>
      </c>
      <c r="B38" s="26">
        <v>1.0</v>
      </c>
      <c r="C38" s="26">
        <v>1.0</v>
      </c>
      <c r="D38" s="26">
        <v>1156.0</v>
      </c>
      <c r="E38" s="26">
        <v>3.0</v>
      </c>
      <c r="F38" s="26" t="s">
        <v>38</v>
      </c>
      <c r="G38" s="49">
        <v>45623.0</v>
      </c>
      <c r="H38" s="51">
        <v>45630.0</v>
      </c>
      <c r="I38" s="46"/>
      <c r="J38" s="46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>
      <c r="A39" s="16" t="s">
        <v>22</v>
      </c>
      <c r="B39" s="17">
        <v>1.0</v>
      </c>
      <c r="C39" s="17">
        <v>1.0</v>
      </c>
      <c r="D39" s="17">
        <v>1156.0</v>
      </c>
      <c r="E39" s="17">
        <v>3.0</v>
      </c>
      <c r="F39" s="17" t="s">
        <v>39</v>
      </c>
      <c r="G39" s="48">
        <v>45623.0</v>
      </c>
      <c r="H39" s="50">
        <v>45629.0</v>
      </c>
      <c r="I39" s="47"/>
      <c r="J39" s="47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>
      <c r="A40" s="25" t="s">
        <v>22</v>
      </c>
      <c r="B40" s="26">
        <v>1.0</v>
      </c>
      <c r="C40" s="26">
        <v>1.0</v>
      </c>
      <c r="D40" s="26">
        <v>1156.0</v>
      </c>
      <c r="E40" s="26">
        <v>3.0</v>
      </c>
      <c r="F40" s="26" t="s">
        <v>41</v>
      </c>
      <c r="G40" s="49">
        <v>45623.0</v>
      </c>
      <c r="H40" s="46"/>
      <c r="I40" s="46"/>
      <c r="J40" s="46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</sheetData>
  <autoFilter ref="$A$4:$AD$40">
    <sortState ref="A4:AD40">
      <sortCondition ref="L4:L40"/>
    </sortState>
  </autoFilter>
  <conditionalFormatting sqref="F1:F40">
    <cfRule type="containsText" dxfId="0" priority="1" operator="containsText" text="a">
      <formula>NOT(ISERROR(SEARCH(("a"),(F1))))</formula>
    </cfRule>
  </conditionalFormatting>
  <conditionalFormatting sqref="F1:F40">
    <cfRule type="containsText" dxfId="1" priority="2" operator="containsText" text="b">
      <formula>NOT(ISERROR(SEARCH(("b"),(F1))))</formula>
    </cfRule>
  </conditionalFormatting>
  <conditionalFormatting sqref="F1:F40">
    <cfRule type="containsText" dxfId="2" priority="3" operator="containsText" text="c">
      <formula>NOT(ISERROR(SEARCH(("c"),(F1))))</formula>
    </cfRule>
  </conditionalFormatting>
  <conditionalFormatting sqref="E1:E40">
    <cfRule type="containsText" dxfId="0" priority="4" operator="containsText" text="1">
      <formula>NOT(ISERROR(SEARCH(("1"),(E1))))</formula>
    </cfRule>
  </conditionalFormatting>
  <conditionalFormatting sqref="E1:E40">
    <cfRule type="containsText" dxfId="1" priority="5" operator="containsText" text="2">
      <formula>NOT(ISERROR(SEARCH(("2"),(E1))))</formula>
    </cfRule>
  </conditionalFormatting>
  <conditionalFormatting sqref="E1:E40">
    <cfRule type="containsText" dxfId="2" priority="6" operator="containsText" text="3">
      <formula>NOT(ISERROR(SEARCH(("3"),(E1))))</formula>
    </cfRule>
  </conditionalFormatting>
  <conditionalFormatting sqref="E1:E40">
    <cfRule type="containsText" dxfId="3" priority="7" operator="containsText" text="4">
      <formula>NOT(ISERROR(SEARCH(("4"),(E1))))</formula>
    </cfRule>
  </conditionalFormatting>
  <conditionalFormatting sqref="D1:D40">
    <cfRule type="containsText" dxfId="4" priority="8" operator="containsText" text="54">
      <formula>NOT(ISERROR(SEARCH(("54"),(D1))))</formula>
    </cfRule>
  </conditionalFormatting>
  <conditionalFormatting sqref="D1:D40">
    <cfRule type="containsText" dxfId="5" priority="9" operator="containsText" text="55">
      <formula>NOT(ISERROR(SEARCH(("55"),(D1))))</formula>
    </cfRule>
  </conditionalFormatting>
  <conditionalFormatting sqref="D1:D40">
    <cfRule type="containsText" dxfId="2" priority="10" operator="containsText" text="56">
      <formula>NOT(ISERROR(SEARCH(("56"),(D1))))</formula>
    </cfRule>
  </conditionalFormatting>
  <conditionalFormatting sqref="D1:D40">
    <cfRule type="containsText" dxfId="6" priority="11" operator="containsText" text="57">
      <formula>NOT(ISERROR(SEARCH(("57"),(D1))))</formula>
    </cfRule>
  </conditionalFormatting>
  <conditionalFormatting sqref="D1:D40">
    <cfRule type="containsText" dxfId="3" priority="12" operator="containsText" text="58">
      <formula>NOT(ISERROR(SEARCH(("58"),(D1))))</formula>
    </cfRule>
  </conditionalFormatting>
  <conditionalFormatting sqref="H5:H40">
    <cfRule type="colorScale" priority="13">
      <colorScale>
        <cfvo type="min"/>
        <cfvo type="percentile" val="50"/>
        <cfvo type="max"/>
        <color rgb="FFD9EAD3"/>
        <color rgb="FFFFF2CC"/>
        <color rgb="FFF4CCCC"/>
      </colorScale>
    </cfRule>
  </conditionalFormatting>
  <dataValidations>
    <dataValidation type="custom" allowBlank="1" showDropDown="1" sqref="H5:J40">
      <formula1>OR(NOT(ISERROR(DATEVALUE(H5))), AND(ISNUMBER(H5), LEFT(CELL("format", H5))="D"))</formula1>
    </dataValidation>
  </dataValidations>
  <printOptions gridLines="1" horizontalCentered="1"/>
  <pageMargins bottom="0.75" footer="0.0" header="0.0" left="0.7" right="0.7" top="0.75"/>
  <pageSetup scale="75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0.13"/>
    <col customWidth="1" min="2" max="3" width="2.88"/>
    <col customWidth="1" min="4" max="4" width="5.38"/>
    <col customWidth="1" min="5" max="5" width="3.13"/>
    <col customWidth="1" min="6" max="6" width="4.0"/>
    <col customWidth="1" min="7" max="7" width="9.5"/>
    <col customWidth="1" min="8" max="8" width="8.13"/>
    <col customWidth="1" min="11" max="11" width="23.38"/>
    <col hidden="1" min="12" max="30" width="12.63"/>
  </cols>
  <sheetData>
    <row r="1">
      <c r="A1" s="6"/>
      <c r="B1" s="2"/>
      <c r="C1" s="2"/>
      <c r="D1" s="2"/>
      <c r="E1" s="2"/>
      <c r="F1" s="2"/>
      <c r="G1" s="1" t="s">
        <v>0</v>
      </c>
      <c r="H1" s="1">
        <f>COUNT(H5:H52)</f>
        <v>37</v>
      </c>
      <c r="I1" s="6"/>
      <c r="J1" s="6"/>
      <c r="K1" s="6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6"/>
      <c r="B2" s="2"/>
      <c r="C2" s="2"/>
      <c r="D2" s="2"/>
      <c r="E2" s="2"/>
      <c r="F2" s="2"/>
      <c r="G2" s="1" t="s">
        <v>1</v>
      </c>
      <c r="H2" s="45">
        <f>COUNTBLANK(H5:H52)</f>
        <v>11</v>
      </c>
      <c r="I2" s="6"/>
      <c r="J2" s="6"/>
      <c r="K2" s="6"/>
      <c r="L2" s="6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>
      <c r="A3" s="6"/>
      <c r="B3" s="2"/>
      <c r="C3" s="2"/>
      <c r="D3" s="2"/>
      <c r="E3" s="2"/>
      <c r="F3" s="2"/>
      <c r="G3" s="6" t="s">
        <v>173</v>
      </c>
      <c r="H3" s="6">
        <f>H1+H2</f>
        <v>48</v>
      </c>
      <c r="I3" s="6"/>
      <c r="J3" s="6"/>
      <c r="K3" s="6"/>
      <c r="L3" s="6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11" t="s">
        <v>3</v>
      </c>
      <c r="B4" s="12" t="s">
        <v>4</v>
      </c>
      <c r="C4" s="12" t="s">
        <v>5</v>
      </c>
      <c r="D4" s="12" t="s">
        <v>6</v>
      </c>
      <c r="E4" s="12" t="s">
        <v>7</v>
      </c>
      <c r="F4" s="12" t="s">
        <v>8</v>
      </c>
      <c r="G4" s="11" t="s">
        <v>13</v>
      </c>
      <c r="H4" s="11" t="s">
        <v>15</v>
      </c>
      <c r="I4" s="11" t="s">
        <v>19</v>
      </c>
      <c r="J4" s="11" t="s">
        <v>19</v>
      </c>
      <c r="K4" s="11" t="s">
        <v>21</v>
      </c>
      <c r="L4" s="11" t="s">
        <v>18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>
      <c r="A5" s="16" t="s">
        <v>22</v>
      </c>
      <c r="B5" s="17">
        <v>1.0</v>
      </c>
      <c r="C5" s="17">
        <v>1.0</v>
      </c>
      <c r="D5" s="17">
        <v>1157.0</v>
      </c>
      <c r="E5" s="17">
        <v>1.0</v>
      </c>
      <c r="F5" s="17" t="s">
        <v>23</v>
      </c>
      <c r="G5" s="48">
        <v>45623.0</v>
      </c>
      <c r="H5" s="50">
        <v>45630.0</v>
      </c>
      <c r="I5" s="47"/>
      <c r="J5" s="47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</row>
    <row r="6">
      <c r="A6" s="25" t="s">
        <v>22</v>
      </c>
      <c r="B6" s="26">
        <v>1.0</v>
      </c>
      <c r="C6" s="26">
        <v>1.0</v>
      </c>
      <c r="D6" s="26">
        <v>1157.0</v>
      </c>
      <c r="E6" s="26">
        <v>1.0</v>
      </c>
      <c r="F6" s="26" t="s">
        <v>25</v>
      </c>
      <c r="G6" s="49">
        <v>45623.0</v>
      </c>
      <c r="H6" s="46"/>
      <c r="I6" s="46"/>
      <c r="J6" s="46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>
      <c r="A7" s="16" t="s">
        <v>22</v>
      </c>
      <c r="B7" s="17">
        <v>1.0</v>
      </c>
      <c r="C7" s="17">
        <v>1.0</v>
      </c>
      <c r="D7" s="17">
        <v>1157.0</v>
      </c>
      <c r="E7" s="17">
        <v>1.0</v>
      </c>
      <c r="F7" s="17" t="s">
        <v>26</v>
      </c>
      <c r="G7" s="48">
        <v>45623.0</v>
      </c>
      <c r="H7" s="47"/>
      <c r="I7" s="47"/>
      <c r="J7" s="47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>
      <c r="A8" s="25" t="s">
        <v>22</v>
      </c>
      <c r="B8" s="26">
        <v>1.0</v>
      </c>
      <c r="C8" s="26">
        <v>1.0</v>
      </c>
      <c r="D8" s="26">
        <v>1157.0</v>
      </c>
      <c r="E8" s="26">
        <v>1.0</v>
      </c>
      <c r="F8" s="26" t="s">
        <v>28</v>
      </c>
      <c r="G8" s="49">
        <v>45623.0</v>
      </c>
      <c r="H8" s="51">
        <v>45629.0</v>
      </c>
      <c r="I8" s="46"/>
      <c r="J8" s="46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hidden="1">
      <c r="A9" s="16" t="s">
        <v>22</v>
      </c>
      <c r="B9" s="17">
        <v>1.0</v>
      </c>
      <c r="C9" s="17">
        <v>1.0</v>
      </c>
      <c r="D9" s="17">
        <v>1157.0</v>
      </c>
      <c r="E9" s="17">
        <v>1.0</v>
      </c>
      <c r="F9" s="17" t="s">
        <v>30</v>
      </c>
      <c r="G9" s="48">
        <v>45623.0</v>
      </c>
      <c r="H9" s="24"/>
      <c r="I9" s="24"/>
      <c r="J9" s="24"/>
      <c r="K9" s="16" t="s">
        <v>174</v>
      </c>
      <c r="L9" s="48">
        <v>45624.0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</row>
    <row r="10">
      <c r="A10" s="25" t="s">
        <v>22</v>
      </c>
      <c r="B10" s="26">
        <v>1.0</v>
      </c>
      <c r="C10" s="26">
        <v>1.0</v>
      </c>
      <c r="D10" s="26">
        <v>1157.0</v>
      </c>
      <c r="E10" s="26">
        <v>1.0</v>
      </c>
      <c r="F10" s="26" t="s">
        <v>31</v>
      </c>
      <c r="G10" s="49">
        <v>45623.0</v>
      </c>
      <c r="H10" s="51">
        <v>45631.0</v>
      </c>
      <c r="I10" s="46"/>
      <c r="J10" s="46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>
      <c r="A11" s="16" t="s">
        <v>22</v>
      </c>
      <c r="B11" s="17">
        <v>1.0</v>
      </c>
      <c r="C11" s="17">
        <v>1.0</v>
      </c>
      <c r="D11" s="17">
        <v>1157.0</v>
      </c>
      <c r="E11" s="17">
        <v>1.0</v>
      </c>
      <c r="F11" s="17" t="s">
        <v>33</v>
      </c>
      <c r="G11" s="48">
        <v>45623.0</v>
      </c>
      <c r="H11" s="47"/>
      <c r="I11" s="47"/>
      <c r="J11" s="47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>
      <c r="A12" s="25" t="s">
        <v>22</v>
      </c>
      <c r="B12" s="26">
        <v>1.0</v>
      </c>
      <c r="C12" s="26">
        <v>1.0</v>
      </c>
      <c r="D12" s="26">
        <v>1157.0</v>
      </c>
      <c r="E12" s="26">
        <v>1.0</v>
      </c>
      <c r="F12" s="26" t="s">
        <v>34</v>
      </c>
      <c r="G12" s="49">
        <v>45623.0</v>
      </c>
      <c r="H12" s="51">
        <v>45629.0</v>
      </c>
      <c r="I12" s="46"/>
      <c r="J12" s="46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>
      <c r="A13" s="16" t="s">
        <v>22</v>
      </c>
      <c r="B13" s="17">
        <v>1.0</v>
      </c>
      <c r="C13" s="17">
        <v>1.0</v>
      </c>
      <c r="D13" s="17">
        <v>1157.0</v>
      </c>
      <c r="E13" s="17">
        <v>1.0</v>
      </c>
      <c r="F13" s="17" t="s">
        <v>36</v>
      </c>
      <c r="G13" s="48">
        <v>45623.0</v>
      </c>
      <c r="H13" s="50">
        <v>45631.0</v>
      </c>
      <c r="I13" s="47"/>
      <c r="J13" s="47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>
      <c r="A14" s="25" t="s">
        <v>22</v>
      </c>
      <c r="B14" s="26">
        <v>1.0</v>
      </c>
      <c r="C14" s="26">
        <v>1.0</v>
      </c>
      <c r="D14" s="26">
        <v>1157.0</v>
      </c>
      <c r="E14" s="26">
        <v>1.0</v>
      </c>
      <c r="F14" s="26" t="s">
        <v>38</v>
      </c>
      <c r="G14" s="49">
        <v>45623.0</v>
      </c>
      <c r="H14" s="46"/>
      <c r="I14" s="46"/>
      <c r="J14" s="46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>
      <c r="A15" s="16" t="s">
        <v>22</v>
      </c>
      <c r="B15" s="17">
        <v>1.0</v>
      </c>
      <c r="C15" s="17">
        <v>1.0</v>
      </c>
      <c r="D15" s="17">
        <v>1157.0</v>
      </c>
      <c r="E15" s="17">
        <v>1.0</v>
      </c>
      <c r="F15" s="17" t="s">
        <v>39</v>
      </c>
      <c r="G15" s="48">
        <v>45623.0</v>
      </c>
      <c r="H15" s="50">
        <v>45630.0</v>
      </c>
      <c r="I15" s="47"/>
      <c r="J15" s="47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>
      <c r="A16" s="25" t="s">
        <v>22</v>
      </c>
      <c r="B16" s="26">
        <v>1.0</v>
      </c>
      <c r="C16" s="26">
        <v>1.0</v>
      </c>
      <c r="D16" s="26">
        <v>1157.0</v>
      </c>
      <c r="E16" s="26">
        <v>1.0</v>
      </c>
      <c r="F16" s="26" t="s">
        <v>41</v>
      </c>
      <c r="G16" s="49">
        <v>45623.0</v>
      </c>
      <c r="H16" s="51">
        <v>45630.0</v>
      </c>
      <c r="I16" s="46"/>
      <c r="J16" s="46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>
      <c r="A17" s="16" t="s">
        <v>22</v>
      </c>
      <c r="B17" s="17">
        <v>1.0</v>
      </c>
      <c r="C17" s="17">
        <v>1.0</v>
      </c>
      <c r="D17" s="17">
        <v>1157.0</v>
      </c>
      <c r="E17" s="17">
        <v>2.0</v>
      </c>
      <c r="F17" s="17" t="s">
        <v>23</v>
      </c>
      <c r="G17" s="48">
        <v>45623.0</v>
      </c>
      <c r="H17" s="50">
        <v>45630.0</v>
      </c>
      <c r="I17" s="47"/>
      <c r="J17" s="47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8">
      <c r="A18" s="25" t="s">
        <v>22</v>
      </c>
      <c r="B18" s="26">
        <v>1.0</v>
      </c>
      <c r="C18" s="26">
        <v>1.0</v>
      </c>
      <c r="D18" s="26">
        <v>1157.0</v>
      </c>
      <c r="E18" s="26">
        <v>2.0</v>
      </c>
      <c r="F18" s="26" t="s">
        <v>25</v>
      </c>
      <c r="G18" s="49">
        <v>45623.0</v>
      </c>
      <c r="H18" s="51">
        <v>45630.0</v>
      </c>
      <c r="I18" s="46"/>
      <c r="J18" s="46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>
      <c r="A19" s="16" t="s">
        <v>22</v>
      </c>
      <c r="B19" s="17">
        <v>1.0</v>
      </c>
      <c r="C19" s="17">
        <v>1.0</v>
      </c>
      <c r="D19" s="17">
        <v>1157.0</v>
      </c>
      <c r="E19" s="17">
        <v>2.0</v>
      </c>
      <c r="F19" s="17" t="s">
        <v>26</v>
      </c>
      <c r="G19" s="48">
        <v>45623.0</v>
      </c>
      <c r="H19" s="47"/>
      <c r="I19" s="47"/>
      <c r="J19" s="47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</row>
    <row r="20">
      <c r="A20" s="25" t="s">
        <v>22</v>
      </c>
      <c r="B20" s="26">
        <v>1.0</v>
      </c>
      <c r="C20" s="26">
        <v>1.0</v>
      </c>
      <c r="D20" s="26">
        <v>1157.0</v>
      </c>
      <c r="E20" s="26">
        <v>2.0</v>
      </c>
      <c r="F20" s="26" t="s">
        <v>28</v>
      </c>
      <c r="G20" s="49">
        <v>45623.0</v>
      </c>
      <c r="H20" s="51">
        <v>45630.0</v>
      </c>
      <c r="I20" s="46"/>
      <c r="J20" s="46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>
      <c r="A21" s="16" t="s">
        <v>22</v>
      </c>
      <c r="B21" s="17">
        <v>1.0</v>
      </c>
      <c r="C21" s="17">
        <v>1.0</v>
      </c>
      <c r="D21" s="17">
        <v>1157.0</v>
      </c>
      <c r="E21" s="17">
        <v>2.0</v>
      </c>
      <c r="F21" s="17" t="s">
        <v>30</v>
      </c>
      <c r="G21" s="48">
        <v>45623.0</v>
      </c>
      <c r="H21" s="47"/>
      <c r="I21" s="47"/>
      <c r="J21" s="47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</row>
    <row r="22">
      <c r="A22" s="25" t="s">
        <v>22</v>
      </c>
      <c r="B22" s="26">
        <v>1.0</v>
      </c>
      <c r="C22" s="26">
        <v>1.0</v>
      </c>
      <c r="D22" s="26">
        <v>1157.0</v>
      </c>
      <c r="E22" s="26">
        <v>2.0</v>
      </c>
      <c r="F22" s="26" t="s">
        <v>31</v>
      </c>
      <c r="G22" s="49">
        <v>45623.0</v>
      </c>
      <c r="H22" s="51">
        <v>45630.0</v>
      </c>
      <c r="I22" s="46"/>
      <c r="J22" s="46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>
      <c r="A23" s="16" t="s">
        <v>22</v>
      </c>
      <c r="B23" s="17">
        <v>1.0</v>
      </c>
      <c r="C23" s="17">
        <v>1.0</v>
      </c>
      <c r="D23" s="17">
        <v>1157.0</v>
      </c>
      <c r="E23" s="17">
        <v>2.0</v>
      </c>
      <c r="F23" s="17" t="s">
        <v>33</v>
      </c>
      <c r="G23" s="48">
        <v>45623.0</v>
      </c>
      <c r="H23" s="50">
        <v>45630.0</v>
      </c>
      <c r="I23" s="47"/>
      <c r="J23" s="47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</row>
    <row r="24">
      <c r="A24" s="25" t="s">
        <v>22</v>
      </c>
      <c r="B24" s="26">
        <v>1.0</v>
      </c>
      <c r="C24" s="26">
        <v>1.0</v>
      </c>
      <c r="D24" s="26">
        <v>1157.0</v>
      </c>
      <c r="E24" s="26">
        <v>2.0</v>
      </c>
      <c r="F24" s="26" t="s">
        <v>34</v>
      </c>
      <c r="G24" s="49">
        <v>45623.0</v>
      </c>
      <c r="H24" s="51">
        <v>45631.0</v>
      </c>
      <c r="I24" s="46"/>
      <c r="J24" s="46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>
      <c r="A25" s="16" t="s">
        <v>22</v>
      </c>
      <c r="B25" s="17">
        <v>1.0</v>
      </c>
      <c r="C25" s="17">
        <v>1.0</v>
      </c>
      <c r="D25" s="17">
        <v>1157.0</v>
      </c>
      <c r="E25" s="17">
        <v>2.0</v>
      </c>
      <c r="F25" s="17" t="s">
        <v>36</v>
      </c>
      <c r="G25" s="48">
        <v>45623.0</v>
      </c>
      <c r="H25" s="50">
        <v>45629.0</v>
      </c>
      <c r="I25" s="47"/>
      <c r="J25" s="47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</row>
    <row r="26">
      <c r="A26" s="25" t="s">
        <v>22</v>
      </c>
      <c r="B26" s="26">
        <v>1.0</v>
      </c>
      <c r="C26" s="26">
        <v>1.0</v>
      </c>
      <c r="D26" s="26">
        <v>1157.0</v>
      </c>
      <c r="E26" s="26">
        <v>2.0</v>
      </c>
      <c r="F26" s="26" t="s">
        <v>38</v>
      </c>
      <c r="G26" s="49">
        <v>45623.0</v>
      </c>
      <c r="H26" s="51">
        <v>45629.0</v>
      </c>
      <c r="I26" s="46"/>
      <c r="J26" s="46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>
      <c r="A27" s="16" t="s">
        <v>22</v>
      </c>
      <c r="B27" s="17">
        <v>1.0</v>
      </c>
      <c r="C27" s="17">
        <v>1.0</v>
      </c>
      <c r="D27" s="17">
        <v>1157.0</v>
      </c>
      <c r="E27" s="17">
        <v>2.0</v>
      </c>
      <c r="F27" s="17" t="s">
        <v>39</v>
      </c>
      <c r="G27" s="48">
        <v>45623.0</v>
      </c>
      <c r="H27" s="47"/>
      <c r="I27" s="47"/>
      <c r="J27" s="47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</row>
    <row r="28">
      <c r="A28" s="25" t="s">
        <v>22</v>
      </c>
      <c r="B28" s="26">
        <v>1.0</v>
      </c>
      <c r="C28" s="26">
        <v>1.0</v>
      </c>
      <c r="D28" s="26">
        <v>1157.0</v>
      </c>
      <c r="E28" s="26">
        <v>2.0</v>
      </c>
      <c r="F28" s="26" t="s">
        <v>41</v>
      </c>
      <c r="G28" s="49">
        <v>45623.0</v>
      </c>
      <c r="H28" s="51">
        <v>45630.0</v>
      </c>
      <c r="I28" s="46"/>
      <c r="J28" s="46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>
      <c r="A29" s="16" t="s">
        <v>22</v>
      </c>
      <c r="B29" s="17">
        <v>1.0</v>
      </c>
      <c r="C29" s="17">
        <v>1.0</v>
      </c>
      <c r="D29" s="17">
        <v>1157.0</v>
      </c>
      <c r="E29" s="17">
        <v>3.0</v>
      </c>
      <c r="F29" s="17" t="s">
        <v>23</v>
      </c>
      <c r="G29" s="48">
        <v>45623.0</v>
      </c>
      <c r="H29" s="50">
        <v>45630.0</v>
      </c>
      <c r="I29" s="47"/>
      <c r="J29" s="47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</row>
    <row r="30">
      <c r="A30" s="25" t="s">
        <v>22</v>
      </c>
      <c r="B30" s="26">
        <v>1.0</v>
      </c>
      <c r="C30" s="26">
        <v>1.0</v>
      </c>
      <c r="D30" s="26">
        <v>1157.0</v>
      </c>
      <c r="E30" s="26">
        <v>3.0</v>
      </c>
      <c r="F30" s="26" t="s">
        <v>25</v>
      </c>
      <c r="G30" s="49">
        <v>45623.0</v>
      </c>
      <c r="H30" s="51">
        <v>45631.0</v>
      </c>
      <c r="I30" s="46"/>
      <c r="J30" s="46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>
      <c r="A31" s="16" t="s">
        <v>22</v>
      </c>
      <c r="B31" s="17">
        <v>1.0</v>
      </c>
      <c r="C31" s="17">
        <v>1.0</v>
      </c>
      <c r="D31" s="17">
        <v>1157.0</v>
      </c>
      <c r="E31" s="17">
        <v>3.0</v>
      </c>
      <c r="F31" s="17" t="s">
        <v>26</v>
      </c>
      <c r="G31" s="48">
        <v>45623.0</v>
      </c>
      <c r="H31" s="50">
        <v>45630.0</v>
      </c>
      <c r="I31" s="47"/>
      <c r="J31" s="47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</row>
    <row r="32">
      <c r="A32" s="25" t="s">
        <v>22</v>
      </c>
      <c r="B32" s="26">
        <v>1.0</v>
      </c>
      <c r="C32" s="26">
        <v>1.0</v>
      </c>
      <c r="D32" s="26">
        <v>1157.0</v>
      </c>
      <c r="E32" s="26">
        <v>3.0</v>
      </c>
      <c r="F32" s="26" t="s">
        <v>28</v>
      </c>
      <c r="G32" s="49">
        <v>45623.0</v>
      </c>
      <c r="H32" s="51">
        <v>45630.0</v>
      </c>
      <c r="I32" s="46"/>
      <c r="J32" s="46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>
      <c r="A33" s="16" t="s">
        <v>22</v>
      </c>
      <c r="B33" s="17">
        <v>1.0</v>
      </c>
      <c r="C33" s="17">
        <v>1.0</v>
      </c>
      <c r="D33" s="17">
        <v>1157.0</v>
      </c>
      <c r="E33" s="17">
        <v>3.0</v>
      </c>
      <c r="F33" s="17" t="s">
        <v>30</v>
      </c>
      <c r="G33" s="48">
        <v>45623.0</v>
      </c>
      <c r="H33" s="50">
        <v>45630.0</v>
      </c>
      <c r="I33" s="47"/>
      <c r="J33" s="47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>
      <c r="A34" s="25" t="s">
        <v>22</v>
      </c>
      <c r="B34" s="26">
        <v>1.0</v>
      </c>
      <c r="C34" s="26">
        <v>1.0</v>
      </c>
      <c r="D34" s="26">
        <v>1157.0</v>
      </c>
      <c r="E34" s="26">
        <v>3.0</v>
      </c>
      <c r="F34" s="26" t="s">
        <v>31</v>
      </c>
      <c r="G34" s="49">
        <v>45623.0</v>
      </c>
      <c r="H34" s="46"/>
      <c r="I34" s="46"/>
      <c r="J34" s="46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r="35">
      <c r="A35" s="16" t="s">
        <v>22</v>
      </c>
      <c r="B35" s="17">
        <v>1.0</v>
      </c>
      <c r="C35" s="17">
        <v>1.0</v>
      </c>
      <c r="D35" s="17">
        <v>1157.0</v>
      </c>
      <c r="E35" s="17">
        <v>3.0</v>
      </c>
      <c r="F35" s="17" t="s">
        <v>33</v>
      </c>
      <c r="G35" s="48">
        <v>45623.0</v>
      </c>
      <c r="H35" s="50">
        <v>45630.0</v>
      </c>
      <c r="I35" s="47"/>
      <c r="J35" s="47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>
      <c r="A36" s="25" t="s">
        <v>22</v>
      </c>
      <c r="B36" s="26">
        <v>1.0</v>
      </c>
      <c r="C36" s="26">
        <v>1.0</v>
      </c>
      <c r="D36" s="26">
        <v>1157.0</v>
      </c>
      <c r="E36" s="26">
        <v>3.0</v>
      </c>
      <c r="F36" s="26" t="s">
        <v>34</v>
      </c>
      <c r="G36" s="49">
        <v>45623.0</v>
      </c>
      <c r="H36" s="51">
        <v>45629.0</v>
      </c>
      <c r="I36" s="46"/>
      <c r="J36" s="46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r="37">
      <c r="A37" s="16" t="s">
        <v>22</v>
      </c>
      <c r="B37" s="17">
        <v>1.0</v>
      </c>
      <c r="C37" s="17">
        <v>1.0</v>
      </c>
      <c r="D37" s="17">
        <v>1157.0</v>
      </c>
      <c r="E37" s="17">
        <v>3.0</v>
      </c>
      <c r="F37" s="17" t="s">
        <v>36</v>
      </c>
      <c r="G37" s="48">
        <v>45623.0</v>
      </c>
      <c r="H37" s="50">
        <v>45631.0</v>
      </c>
      <c r="I37" s="47"/>
      <c r="J37" s="47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>
      <c r="A38" s="25" t="s">
        <v>22</v>
      </c>
      <c r="B38" s="26">
        <v>1.0</v>
      </c>
      <c r="C38" s="26">
        <v>1.0</v>
      </c>
      <c r="D38" s="26">
        <v>1157.0</v>
      </c>
      <c r="E38" s="26">
        <v>3.0</v>
      </c>
      <c r="F38" s="26" t="s">
        <v>38</v>
      </c>
      <c r="G38" s="49">
        <v>45623.0</v>
      </c>
      <c r="H38" s="51">
        <v>45631.0</v>
      </c>
      <c r="I38" s="46"/>
      <c r="J38" s="46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>
      <c r="A39" s="16" t="s">
        <v>22</v>
      </c>
      <c r="B39" s="17">
        <v>1.0</v>
      </c>
      <c r="C39" s="17">
        <v>1.0</v>
      </c>
      <c r="D39" s="17">
        <v>1157.0</v>
      </c>
      <c r="E39" s="17">
        <v>3.0</v>
      </c>
      <c r="F39" s="17" t="s">
        <v>39</v>
      </c>
      <c r="G39" s="48">
        <v>45623.0</v>
      </c>
      <c r="H39" s="50">
        <v>45630.0</v>
      </c>
      <c r="I39" s="47"/>
      <c r="J39" s="47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>
      <c r="A40" s="25" t="s">
        <v>22</v>
      </c>
      <c r="B40" s="26">
        <v>1.0</v>
      </c>
      <c r="C40" s="26">
        <v>1.0</v>
      </c>
      <c r="D40" s="26">
        <v>1157.0</v>
      </c>
      <c r="E40" s="26">
        <v>3.0</v>
      </c>
      <c r="F40" s="26" t="s">
        <v>41</v>
      </c>
      <c r="G40" s="49">
        <v>45623.0</v>
      </c>
      <c r="H40" s="51">
        <v>45631.0</v>
      </c>
      <c r="I40" s="46"/>
      <c r="J40" s="46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r="41">
      <c r="A41" s="16" t="s">
        <v>22</v>
      </c>
      <c r="B41" s="17">
        <v>1.0</v>
      </c>
      <c r="C41" s="17">
        <v>1.0</v>
      </c>
      <c r="D41" s="17">
        <v>1157.0</v>
      </c>
      <c r="E41" s="17">
        <v>4.0</v>
      </c>
      <c r="F41" s="17" t="s">
        <v>23</v>
      </c>
      <c r="G41" s="48">
        <v>45623.0</v>
      </c>
      <c r="H41" s="50">
        <v>45630.0</v>
      </c>
      <c r="I41" s="47"/>
      <c r="J41" s="47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>
      <c r="A42" s="25" t="s">
        <v>22</v>
      </c>
      <c r="B42" s="26">
        <v>1.0</v>
      </c>
      <c r="C42" s="26">
        <v>1.0</v>
      </c>
      <c r="D42" s="26">
        <v>1157.0</v>
      </c>
      <c r="E42" s="26">
        <v>4.0</v>
      </c>
      <c r="F42" s="26" t="s">
        <v>25</v>
      </c>
      <c r="G42" s="49">
        <v>45623.0</v>
      </c>
      <c r="H42" s="51">
        <v>45631.0</v>
      </c>
      <c r="I42" s="46"/>
      <c r="J42" s="46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>
      <c r="A43" s="16" t="s">
        <v>22</v>
      </c>
      <c r="B43" s="17">
        <v>1.0</v>
      </c>
      <c r="C43" s="17">
        <v>1.0</v>
      </c>
      <c r="D43" s="17">
        <v>1157.0</v>
      </c>
      <c r="E43" s="17">
        <v>4.0</v>
      </c>
      <c r="F43" s="17" t="s">
        <v>26</v>
      </c>
      <c r="G43" s="48">
        <v>45623.0</v>
      </c>
      <c r="H43" s="50">
        <v>45631.0</v>
      </c>
      <c r="I43" s="47"/>
      <c r="J43" s="47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>
      <c r="A44" s="25" t="s">
        <v>22</v>
      </c>
      <c r="B44" s="26">
        <v>1.0</v>
      </c>
      <c r="C44" s="26">
        <v>1.0</v>
      </c>
      <c r="D44" s="26">
        <v>1157.0</v>
      </c>
      <c r="E44" s="26">
        <v>4.0</v>
      </c>
      <c r="F44" s="26" t="s">
        <v>28</v>
      </c>
      <c r="G44" s="49">
        <v>45623.0</v>
      </c>
      <c r="H44" s="51">
        <v>45631.0</v>
      </c>
      <c r="I44" s="46"/>
      <c r="J44" s="46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r="45">
      <c r="A45" s="16" t="s">
        <v>22</v>
      </c>
      <c r="B45" s="17">
        <v>1.0</v>
      </c>
      <c r="C45" s="17">
        <v>1.0</v>
      </c>
      <c r="D45" s="17">
        <v>1157.0</v>
      </c>
      <c r="E45" s="17">
        <v>4.0</v>
      </c>
      <c r="F45" s="17" t="s">
        <v>30</v>
      </c>
      <c r="G45" s="48">
        <v>45623.0</v>
      </c>
      <c r="H45" s="50">
        <v>45630.0</v>
      </c>
      <c r="I45" s="47"/>
      <c r="J45" s="47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>
      <c r="A46" s="25" t="s">
        <v>22</v>
      </c>
      <c r="B46" s="26">
        <v>1.0</v>
      </c>
      <c r="C46" s="26">
        <v>1.0</v>
      </c>
      <c r="D46" s="26">
        <v>1157.0</v>
      </c>
      <c r="E46" s="26">
        <v>4.0</v>
      </c>
      <c r="F46" s="26" t="s">
        <v>31</v>
      </c>
      <c r="G46" s="49">
        <v>45623.0</v>
      </c>
      <c r="H46" s="51">
        <v>45629.0</v>
      </c>
      <c r="I46" s="46"/>
      <c r="J46" s="46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r="47">
      <c r="A47" s="16" t="s">
        <v>22</v>
      </c>
      <c r="B47" s="17">
        <v>1.0</v>
      </c>
      <c r="C47" s="17">
        <v>1.0</v>
      </c>
      <c r="D47" s="17">
        <v>1157.0</v>
      </c>
      <c r="E47" s="17">
        <v>4.0</v>
      </c>
      <c r="F47" s="17" t="s">
        <v>33</v>
      </c>
      <c r="G47" s="48">
        <v>45623.0</v>
      </c>
      <c r="H47" s="50">
        <v>45629.0</v>
      </c>
      <c r="I47" s="47"/>
      <c r="J47" s="47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</row>
    <row r="48">
      <c r="A48" s="25" t="s">
        <v>22</v>
      </c>
      <c r="B48" s="26">
        <v>1.0</v>
      </c>
      <c r="C48" s="26">
        <v>1.0</v>
      </c>
      <c r="D48" s="26">
        <v>1157.0</v>
      </c>
      <c r="E48" s="26">
        <v>4.0</v>
      </c>
      <c r="F48" s="26" t="s">
        <v>34</v>
      </c>
      <c r="G48" s="49">
        <v>45623.0</v>
      </c>
      <c r="H48" s="46"/>
      <c r="I48" s="46"/>
      <c r="J48" s="46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>
      <c r="A49" s="16" t="s">
        <v>22</v>
      </c>
      <c r="B49" s="17">
        <v>1.0</v>
      </c>
      <c r="C49" s="17">
        <v>1.0</v>
      </c>
      <c r="D49" s="17">
        <v>1157.0</v>
      </c>
      <c r="E49" s="17">
        <v>4.0</v>
      </c>
      <c r="F49" s="17" t="s">
        <v>36</v>
      </c>
      <c r="G49" s="48">
        <v>45623.0</v>
      </c>
      <c r="H49" s="50">
        <v>45631.0</v>
      </c>
      <c r="I49" s="47"/>
      <c r="J49" s="47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</row>
    <row r="50">
      <c r="A50" s="25" t="s">
        <v>22</v>
      </c>
      <c r="B50" s="26">
        <v>1.0</v>
      </c>
      <c r="C50" s="26">
        <v>1.0</v>
      </c>
      <c r="D50" s="26">
        <v>1157.0</v>
      </c>
      <c r="E50" s="26">
        <v>4.0</v>
      </c>
      <c r="F50" s="26" t="s">
        <v>38</v>
      </c>
      <c r="G50" s="49">
        <v>45623.0</v>
      </c>
      <c r="H50" s="51">
        <v>45630.0</v>
      </c>
      <c r="I50" s="46"/>
      <c r="J50" s="46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r="51">
      <c r="A51" s="16" t="s">
        <v>22</v>
      </c>
      <c r="B51" s="17">
        <v>1.0</v>
      </c>
      <c r="C51" s="17">
        <v>1.0</v>
      </c>
      <c r="D51" s="17">
        <v>1157.0</v>
      </c>
      <c r="E51" s="17">
        <v>4.0</v>
      </c>
      <c r="F51" s="17" t="s">
        <v>39</v>
      </c>
      <c r="G51" s="48">
        <v>45623.0</v>
      </c>
      <c r="H51" s="50">
        <v>45631.0</v>
      </c>
      <c r="I51" s="47"/>
      <c r="J51" s="47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</row>
    <row r="52">
      <c r="A52" s="25" t="s">
        <v>22</v>
      </c>
      <c r="B52" s="26">
        <v>1.0</v>
      </c>
      <c r="C52" s="26">
        <v>1.0</v>
      </c>
      <c r="D52" s="26">
        <v>1157.0</v>
      </c>
      <c r="E52" s="26">
        <v>4.0</v>
      </c>
      <c r="F52" s="26" t="s">
        <v>41</v>
      </c>
      <c r="G52" s="49">
        <v>45623.0</v>
      </c>
      <c r="H52" s="46"/>
      <c r="I52" s="46"/>
      <c r="J52" s="46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</sheetData>
  <autoFilter ref="$A$4:$AD$52">
    <filterColumn colId="11">
      <filters blank="1"/>
    </filterColumn>
  </autoFilter>
  <conditionalFormatting sqref="F1:F52">
    <cfRule type="containsText" dxfId="0" priority="1" operator="containsText" text="a">
      <formula>NOT(ISERROR(SEARCH(("a"),(F1))))</formula>
    </cfRule>
  </conditionalFormatting>
  <conditionalFormatting sqref="F1:F52">
    <cfRule type="containsText" dxfId="1" priority="2" operator="containsText" text="b">
      <formula>NOT(ISERROR(SEARCH(("b"),(F1))))</formula>
    </cfRule>
  </conditionalFormatting>
  <conditionalFormatting sqref="F1:F52">
    <cfRule type="containsText" dxfId="2" priority="3" operator="containsText" text="c">
      <formula>NOT(ISERROR(SEARCH(("c"),(F1))))</formula>
    </cfRule>
  </conditionalFormatting>
  <conditionalFormatting sqref="E1:E52">
    <cfRule type="containsText" dxfId="0" priority="4" operator="containsText" text="1">
      <formula>NOT(ISERROR(SEARCH(("1"),(E1))))</formula>
    </cfRule>
  </conditionalFormatting>
  <conditionalFormatting sqref="E1:E52">
    <cfRule type="containsText" dxfId="1" priority="5" operator="containsText" text="2">
      <formula>NOT(ISERROR(SEARCH(("2"),(E1))))</formula>
    </cfRule>
  </conditionalFormatting>
  <conditionalFormatting sqref="E1:E52">
    <cfRule type="containsText" dxfId="2" priority="6" operator="containsText" text="3">
      <formula>NOT(ISERROR(SEARCH(("3"),(E1))))</formula>
    </cfRule>
  </conditionalFormatting>
  <conditionalFormatting sqref="E1:E52">
    <cfRule type="containsText" dxfId="3" priority="7" operator="containsText" text="4">
      <formula>NOT(ISERROR(SEARCH(("4"),(E1))))</formula>
    </cfRule>
  </conditionalFormatting>
  <conditionalFormatting sqref="D1:D52">
    <cfRule type="containsText" dxfId="4" priority="8" operator="containsText" text="54">
      <formula>NOT(ISERROR(SEARCH(("54"),(D1))))</formula>
    </cfRule>
  </conditionalFormatting>
  <conditionalFormatting sqref="D1:D52">
    <cfRule type="containsText" dxfId="5" priority="9" operator="containsText" text="55">
      <formula>NOT(ISERROR(SEARCH(("55"),(D1))))</formula>
    </cfRule>
  </conditionalFormatting>
  <conditionalFormatting sqref="D1:D52">
    <cfRule type="containsText" dxfId="2" priority="10" operator="containsText" text="56">
      <formula>NOT(ISERROR(SEARCH(("56"),(D1))))</formula>
    </cfRule>
  </conditionalFormatting>
  <conditionalFormatting sqref="D1:D52">
    <cfRule type="containsText" dxfId="6" priority="11" operator="containsText" text="57">
      <formula>NOT(ISERROR(SEARCH(("57"),(D1))))</formula>
    </cfRule>
  </conditionalFormatting>
  <conditionalFormatting sqref="D1:D52">
    <cfRule type="containsText" dxfId="3" priority="12" operator="containsText" text="58">
      <formula>NOT(ISERROR(SEARCH(("58"),(D1))))</formula>
    </cfRule>
  </conditionalFormatting>
  <conditionalFormatting sqref="H5:H52">
    <cfRule type="colorScale" priority="13">
      <colorScale>
        <cfvo type="min"/>
        <cfvo type="percentile" val="50"/>
        <cfvo type="max"/>
        <color rgb="FFD9EAD3"/>
        <color rgb="FFFFF2CC"/>
        <color rgb="FFF4CCCC"/>
      </colorScale>
    </cfRule>
  </conditionalFormatting>
  <dataValidations>
    <dataValidation type="custom" allowBlank="1" showDropDown="1" sqref="H5:J52">
      <formula1>OR(NOT(ISERROR(DATEVALUE(H5))), AND(ISNUMBER(H5), LEFT(CELL("format", H5))="D"))</formula1>
    </dataValidation>
  </dataValidations>
  <printOptions gridLines="1" horizontalCentered="1"/>
  <pageMargins bottom="0.75" footer="0.0" header="0.0" left="0.7" right="0.7" top="0.75"/>
  <pageSetup scale="75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0.13"/>
    <col customWidth="1" min="2" max="3" width="2.88"/>
    <col customWidth="1" min="4" max="4" width="5.38"/>
    <col customWidth="1" min="5" max="5" width="3.13"/>
    <col customWidth="1" min="6" max="6" width="4.0"/>
    <col customWidth="1" min="7" max="7" width="9.5"/>
    <col customWidth="1" min="8" max="8" width="8.13"/>
    <col customWidth="1" min="11" max="11" width="23.38"/>
    <col hidden="1" min="12" max="30" width="12.63"/>
  </cols>
  <sheetData>
    <row r="1">
      <c r="A1" s="6"/>
      <c r="B1" s="2"/>
      <c r="C1" s="2"/>
      <c r="D1" s="2"/>
      <c r="E1" s="2"/>
      <c r="F1" s="2"/>
      <c r="G1" s="1" t="s">
        <v>0</v>
      </c>
      <c r="H1" s="1">
        <f>COUNT(H5:H30)</f>
        <v>22</v>
      </c>
      <c r="I1" s="6"/>
      <c r="J1" s="6"/>
      <c r="K1" s="6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6"/>
      <c r="B2" s="2"/>
      <c r="C2" s="2"/>
      <c r="D2" s="2"/>
      <c r="E2" s="2"/>
      <c r="F2" s="2"/>
      <c r="G2" s="1" t="s">
        <v>1</v>
      </c>
      <c r="H2" s="45">
        <f>COUNTBLANK(H5:H30)</f>
        <v>4</v>
      </c>
      <c r="I2" s="6"/>
      <c r="J2" s="6"/>
      <c r="K2" s="6"/>
      <c r="L2" s="6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>
      <c r="A3" s="6"/>
      <c r="B3" s="2"/>
      <c r="C3" s="2"/>
      <c r="D3" s="2"/>
      <c r="E3" s="2"/>
      <c r="F3" s="2"/>
      <c r="G3" s="6" t="s">
        <v>173</v>
      </c>
      <c r="H3" s="6">
        <f>H1+H2</f>
        <v>26</v>
      </c>
      <c r="I3" s="6"/>
      <c r="J3" s="6"/>
      <c r="K3" s="6"/>
      <c r="L3" s="6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11" t="s">
        <v>3</v>
      </c>
      <c r="B4" s="12" t="s">
        <v>4</v>
      </c>
      <c r="C4" s="12" t="s">
        <v>5</v>
      </c>
      <c r="D4" s="12" t="s">
        <v>6</v>
      </c>
      <c r="E4" s="12" t="s">
        <v>7</v>
      </c>
      <c r="F4" s="12" t="s">
        <v>8</v>
      </c>
      <c r="G4" s="11" t="s">
        <v>13</v>
      </c>
      <c r="H4" s="11" t="s">
        <v>15</v>
      </c>
      <c r="I4" s="11" t="s">
        <v>19</v>
      </c>
      <c r="J4" s="11" t="s">
        <v>19</v>
      </c>
      <c r="K4" s="11" t="s">
        <v>21</v>
      </c>
      <c r="L4" s="11" t="s">
        <v>18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>
      <c r="A5" s="16" t="s">
        <v>22</v>
      </c>
      <c r="B5" s="17">
        <v>1.0</v>
      </c>
      <c r="C5" s="17">
        <v>1.0</v>
      </c>
      <c r="D5" s="17">
        <v>1158.0</v>
      </c>
      <c r="E5" s="17">
        <v>1.0</v>
      </c>
      <c r="F5" s="17" t="s">
        <v>23</v>
      </c>
      <c r="G5" s="48">
        <v>45623.0</v>
      </c>
      <c r="H5" s="47"/>
      <c r="I5" s="47"/>
      <c r="J5" s="47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</row>
    <row r="6">
      <c r="A6" s="25" t="s">
        <v>22</v>
      </c>
      <c r="B6" s="26">
        <v>1.0</v>
      </c>
      <c r="C6" s="26">
        <v>1.0</v>
      </c>
      <c r="D6" s="26">
        <v>1158.0</v>
      </c>
      <c r="E6" s="26">
        <v>1.0</v>
      </c>
      <c r="F6" s="26" t="s">
        <v>25</v>
      </c>
      <c r="G6" s="49">
        <v>45623.0</v>
      </c>
      <c r="H6" s="51">
        <v>45630.0</v>
      </c>
      <c r="I6" s="46"/>
      <c r="J6" s="46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>
      <c r="A7" s="16" t="s">
        <v>22</v>
      </c>
      <c r="B7" s="17">
        <v>1.0</v>
      </c>
      <c r="C7" s="17">
        <v>1.0</v>
      </c>
      <c r="D7" s="17">
        <v>1158.0</v>
      </c>
      <c r="E7" s="17">
        <v>1.0</v>
      </c>
      <c r="F7" s="17" t="s">
        <v>26</v>
      </c>
      <c r="G7" s="48">
        <v>45623.0</v>
      </c>
      <c r="H7" s="47"/>
      <c r="I7" s="47"/>
      <c r="J7" s="47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>
      <c r="A8" s="25" t="s">
        <v>22</v>
      </c>
      <c r="B8" s="26">
        <v>1.0</v>
      </c>
      <c r="C8" s="26">
        <v>1.0</v>
      </c>
      <c r="D8" s="26">
        <v>1158.0</v>
      </c>
      <c r="E8" s="26">
        <v>1.0</v>
      </c>
      <c r="F8" s="26" t="s">
        <v>28</v>
      </c>
      <c r="G8" s="49">
        <v>45623.0</v>
      </c>
      <c r="H8" s="51">
        <v>45631.0</v>
      </c>
      <c r="I8" s="46"/>
      <c r="J8" s="46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>
      <c r="A9" s="16" t="s">
        <v>22</v>
      </c>
      <c r="B9" s="17">
        <v>1.0</v>
      </c>
      <c r="C9" s="17">
        <v>1.0</v>
      </c>
      <c r="D9" s="17">
        <v>1158.0</v>
      </c>
      <c r="E9" s="17">
        <v>1.0</v>
      </c>
      <c r="F9" s="17" t="s">
        <v>30</v>
      </c>
      <c r="G9" s="48">
        <v>45623.0</v>
      </c>
      <c r="H9" s="47"/>
      <c r="I9" s="47"/>
      <c r="J9" s="47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</row>
    <row r="10">
      <c r="A10" s="25" t="s">
        <v>22</v>
      </c>
      <c r="B10" s="26">
        <v>1.0</v>
      </c>
      <c r="C10" s="26">
        <v>1.0</v>
      </c>
      <c r="D10" s="26">
        <v>1158.0</v>
      </c>
      <c r="E10" s="26">
        <v>1.0</v>
      </c>
      <c r="F10" s="26" t="s">
        <v>31</v>
      </c>
      <c r="G10" s="49">
        <v>45623.0</v>
      </c>
      <c r="H10" s="51">
        <v>45631.0</v>
      </c>
      <c r="I10" s="46"/>
      <c r="J10" s="46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>
      <c r="A11" s="16" t="s">
        <v>22</v>
      </c>
      <c r="B11" s="17">
        <v>1.0</v>
      </c>
      <c r="C11" s="17">
        <v>1.0</v>
      </c>
      <c r="D11" s="17">
        <v>1158.0</v>
      </c>
      <c r="E11" s="17">
        <v>1.0</v>
      </c>
      <c r="F11" s="17" t="s">
        <v>33</v>
      </c>
      <c r="G11" s="48">
        <v>45623.0</v>
      </c>
      <c r="H11" s="50">
        <v>45631.0</v>
      </c>
      <c r="I11" s="47"/>
      <c r="J11" s="47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>
      <c r="A12" s="25" t="s">
        <v>22</v>
      </c>
      <c r="B12" s="26">
        <v>1.0</v>
      </c>
      <c r="C12" s="26">
        <v>1.0</v>
      </c>
      <c r="D12" s="26">
        <v>1158.0</v>
      </c>
      <c r="E12" s="26">
        <v>1.0</v>
      </c>
      <c r="F12" s="26" t="s">
        <v>34</v>
      </c>
      <c r="G12" s="49">
        <v>45623.0</v>
      </c>
      <c r="H12" s="51">
        <v>45629.0</v>
      </c>
      <c r="I12" s="46"/>
      <c r="J12" s="46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>
      <c r="A13" s="16" t="s">
        <v>22</v>
      </c>
      <c r="B13" s="17">
        <v>1.0</v>
      </c>
      <c r="C13" s="17">
        <v>1.0</v>
      </c>
      <c r="D13" s="17">
        <v>1158.0</v>
      </c>
      <c r="E13" s="17">
        <v>1.0</v>
      </c>
      <c r="F13" s="17" t="s">
        <v>36</v>
      </c>
      <c r="G13" s="48">
        <v>45623.0</v>
      </c>
      <c r="H13" s="50">
        <v>45630.0</v>
      </c>
      <c r="I13" s="47"/>
      <c r="J13" s="47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>
      <c r="A14" s="25" t="s">
        <v>22</v>
      </c>
      <c r="B14" s="26">
        <v>1.0</v>
      </c>
      <c r="C14" s="26">
        <v>1.0</v>
      </c>
      <c r="D14" s="26">
        <v>1158.0</v>
      </c>
      <c r="E14" s="26">
        <v>1.0</v>
      </c>
      <c r="F14" s="26" t="s">
        <v>38</v>
      </c>
      <c r="G14" s="49">
        <v>45623.0</v>
      </c>
      <c r="H14" s="51">
        <v>45629.0</v>
      </c>
      <c r="I14" s="46"/>
      <c r="J14" s="46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>
      <c r="A15" s="16" t="s">
        <v>22</v>
      </c>
      <c r="B15" s="17">
        <v>1.0</v>
      </c>
      <c r="C15" s="17">
        <v>1.0</v>
      </c>
      <c r="D15" s="17">
        <v>1158.0</v>
      </c>
      <c r="E15" s="17">
        <v>1.0</v>
      </c>
      <c r="F15" s="17" t="s">
        <v>39</v>
      </c>
      <c r="G15" s="48">
        <v>45623.0</v>
      </c>
      <c r="H15" s="50">
        <v>45629.0</v>
      </c>
      <c r="I15" s="47"/>
      <c r="J15" s="47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>
      <c r="A16" s="25" t="s">
        <v>22</v>
      </c>
      <c r="B16" s="26">
        <v>1.0</v>
      </c>
      <c r="C16" s="26">
        <v>1.0</v>
      </c>
      <c r="D16" s="26">
        <v>1158.0</v>
      </c>
      <c r="E16" s="26">
        <v>1.0</v>
      </c>
      <c r="F16" s="26" t="s">
        <v>41</v>
      </c>
      <c r="G16" s="49">
        <v>45623.0</v>
      </c>
      <c r="H16" s="51">
        <v>45629.0</v>
      </c>
      <c r="I16" s="46"/>
      <c r="J16" s="46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>
      <c r="A17" s="16" t="s">
        <v>22</v>
      </c>
      <c r="B17" s="17">
        <v>1.0</v>
      </c>
      <c r="C17" s="17">
        <v>1.0</v>
      </c>
      <c r="D17" s="17">
        <v>1158.0</v>
      </c>
      <c r="E17" s="17">
        <v>2.0</v>
      </c>
      <c r="F17" s="17" t="s">
        <v>23</v>
      </c>
      <c r="G17" s="48">
        <v>45623.0</v>
      </c>
      <c r="H17" s="50">
        <v>45629.0</v>
      </c>
      <c r="I17" s="47"/>
      <c r="J17" s="47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8">
      <c r="A18" s="25" t="s">
        <v>22</v>
      </c>
      <c r="B18" s="26">
        <v>1.0</v>
      </c>
      <c r="C18" s="26">
        <v>1.0</v>
      </c>
      <c r="D18" s="26">
        <v>1158.0</v>
      </c>
      <c r="E18" s="26">
        <v>2.0</v>
      </c>
      <c r="F18" s="26" t="s">
        <v>25</v>
      </c>
      <c r="G18" s="49">
        <v>45623.0</v>
      </c>
      <c r="H18" s="51">
        <v>45630.0</v>
      </c>
      <c r="I18" s="46"/>
      <c r="J18" s="46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>
      <c r="A19" s="16" t="s">
        <v>22</v>
      </c>
      <c r="B19" s="17">
        <v>1.0</v>
      </c>
      <c r="C19" s="17">
        <v>1.0</v>
      </c>
      <c r="D19" s="17">
        <v>1158.0</v>
      </c>
      <c r="E19" s="17">
        <v>2.0</v>
      </c>
      <c r="F19" s="17" t="s">
        <v>26</v>
      </c>
      <c r="G19" s="48">
        <v>45623.0</v>
      </c>
      <c r="H19" s="50">
        <v>45630.0</v>
      </c>
      <c r="I19" s="47"/>
      <c r="J19" s="47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</row>
    <row r="20">
      <c r="A20" s="25" t="s">
        <v>22</v>
      </c>
      <c r="B20" s="26">
        <v>1.0</v>
      </c>
      <c r="C20" s="26">
        <v>1.0</v>
      </c>
      <c r="D20" s="26">
        <v>1158.0</v>
      </c>
      <c r="E20" s="26">
        <v>2.0</v>
      </c>
      <c r="F20" s="26" t="s">
        <v>28</v>
      </c>
      <c r="G20" s="49">
        <v>45623.0</v>
      </c>
      <c r="H20" s="46"/>
      <c r="I20" s="46"/>
      <c r="J20" s="46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>
      <c r="A21" s="16" t="s">
        <v>22</v>
      </c>
      <c r="B21" s="17">
        <v>1.0</v>
      </c>
      <c r="C21" s="17">
        <v>1.0</v>
      </c>
      <c r="D21" s="17">
        <v>1158.0</v>
      </c>
      <c r="E21" s="17">
        <v>2.0</v>
      </c>
      <c r="F21" s="17" t="s">
        <v>30</v>
      </c>
      <c r="G21" s="48">
        <v>45623.0</v>
      </c>
      <c r="H21" s="50">
        <v>45629.0</v>
      </c>
      <c r="I21" s="47"/>
      <c r="J21" s="47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</row>
    <row r="22">
      <c r="A22" s="25" t="s">
        <v>22</v>
      </c>
      <c r="B22" s="26">
        <v>1.0</v>
      </c>
      <c r="C22" s="26">
        <v>1.0</v>
      </c>
      <c r="D22" s="26">
        <v>1158.0</v>
      </c>
      <c r="E22" s="26">
        <v>2.0</v>
      </c>
      <c r="F22" s="26" t="s">
        <v>31</v>
      </c>
      <c r="G22" s="49">
        <v>45623.0</v>
      </c>
      <c r="H22" s="51">
        <v>45630.0</v>
      </c>
      <c r="I22" s="46"/>
      <c r="J22" s="46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>
      <c r="A23" s="16" t="s">
        <v>22</v>
      </c>
      <c r="B23" s="17">
        <v>1.0</v>
      </c>
      <c r="C23" s="17">
        <v>1.0</v>
      </c>
      <c r="D23" s="17">
        <v>1158.0</v>
      </c>
      <c r="E23" s="17">
        <v>2.0</v>
      </c>
      <c r="F23" s="17" t="s">
        <v>33</v>
      </c>
      <c r="G23" s="48">
        <v>45623.0</v>
      </c>
      <c r="H23" s="50">
        <v>45630.0</v>
      </c>
      <c r="I23" s="47"/>
      <c r="J23" s="47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</row>
    <row r="24">
      <c r="A24" s="25" t="s">
        <v>22</v>
      </c>
      <c r="B24" s="26">
        <v>1.0</v>
      </c>
      <c r="C24" s="26">
        <v>1.0</v>
      </c>
      <c r="D24" s="26">
        <v>1158.0</v>
      </c>
      <c r="E24" s="26">
        <v>2.0</v>
      </c>
      <c r="F24" s="26" t="s">
        <v>34</v>
      </c>
      <c r="G24" s="49">
        <v>45623.0</v>
      </c>
      <c r="H24" s="51">
        <v>45631.0</v>
      </c>
      <c r="I24" s="46"/>
      <c r="J24" s="46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>
      <c r="A25" s="16" t="s">
        <v>22</v>
      </c>
      <c r="B25" s="17">
        <v>1.0</v>
      </c>
      <c r="C25" s="17">
        <v>1.0</v>
      </c>
      <c r="D25" s="17">
        <v>1158.0</v>
      </c>
      <c r="E25" s="17">
        <v>2.0</v>
      </c>
      <c r="F25" s="17" t="s">
        <v>36</v>
      </c>
      <c r="G25" s="48">
        <v>45623.0</v>
      </c>
      <c r="H25" s="50">
        <v>45631.0</v>
      </c>
      <c r="I25" s="47"/>
      <c r="J25" s="47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</row>
    <row r="26">
      <c r="A26" s="25" t="s">
        <v>22</v>
      </c>
      <c r="B26" s="26">
        <v>1.0</v>
      </c>
      <c r="C26" s="26">
        <v>1.0</v>
      </c>
      <c r="D26" s="26">
        <v>1158.0</v>
      </c>
      <c r="E26" s="26">
        <v>2.0</v>
      </c>
      <c r="F26" s="26" t="s">
        <v>38</v>
      </c>
      <c r="G26" s="49">
        <v>45623.0</v>
      </c>
      <c r="H26" s="51">
        <v>45630.0</v>
      </c>
      <c r="I26" s="46"/>
      <c r="J26" s="46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>
      <c r="A27" s="16" t="s">
        <v>22</v>
      </c>
      <c r="B27" s="17">
        <v>1.0</v>
      </c>
      <c r="C27" s="17">
        <v>1.0</v>
      </c>
      <c r="D27" s="17">
        <v>1158.0</v>
      </c>
      <c r="E27" s="17">
        <v>2.0</v>
      </c>
      <c r="F27" s="17" t="s">
        <v>39</v>
      </c>
      <c r="G27" s="48">
        <v>45623.0</v>
      </c>
      <c r="H27" s="50">
        <v>45630.0</v>
      </c>
      <c r="I27" s="47"/>
      <c r="J27" s="47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</row>
    <row r="28">
      <c r="A28" s="25" t="s">
        <v>22</v>
      </c>
      <c r="B28" s="26">
        <v>1.0</v>
      </c>
      <c r="C28" s="26">
        <v>1.0</v>
      </c>
      <c r="D28" s="26">
        <v>1158.0</v>
      </c>
      <c r="E28" s="26">
        <v>2.0</v>
      </c>
      <c r="F28" s="26" t="s">
        <v>41</v>
      </c>
      <c r="G28" s="49">
        <v>45623.0</v>
      </c>
      <c r="H28" s="51">
        <v>45631.0</v>
      </c>
      <c r="I28" s="46"/>
      <c r="J28" s="46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>
      <c r="A29" s="16" t="s">
        <v>22</v>
      </c>
      <c r="B29" s="17">
        <v>1.0</v>
      </c>
      <c r="C29" s="17">
        <v>1.0</v>
      </c>
      <c r="D29" s="17">
        <v>1158.0</v>
      </c>
      <c r="E29" s="17">
        <v>3.0</v>
      </c>
      <c r="F29" s="17" t="s">
        <v>23</v>
      </c>
      <c r="G29" s="48">
        <v>45623.0</v>
      </c>
      <c r="H29" s="50">
        <v>45630.0</v>
      </c>
      <c r="I29" s="47"/>
      <c r="J29" s="47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</row>
    <row r="30">
      <c r="A30" s="25" t="s">
        <v>22</v>
      </c>
      <c r="B30" s="26">
        <v>1.0</v>
      </c>
      <c r="C30" s="26">
        <v>1.0</v>
      </c>
      <c r="D30" s="26">
        <v>1158.0</v>
      </c>
      <c r="E30" s="26">
        <v>3.0</v>
      </c>
      <c r="F30" s="26" t="s">
        <v>25</v>
      </c>
      <c r="G30" s="49">
        <v>45623.0</v>
      </c>
      <c r="H30" s="51">
        <v>45631.0</v>
      </c>
      <c r="I30" s="46"/>
      <c r="J30" s="46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</sheetData>
  <autoFilter ref="$A$4:$AD$30"/>
  <conditionalFormatting sqref="F1:F30">
    <cfRule type="containsText" dxfId="0" priority="1" operator="containsText" text="a">
      <formula>NOT(ISERROR(SEARCH(("a"),(F1))))</formula>
    </cfRule>
  </conditionalFormatting>
  <conditionalFormatting sqref="F1:F30">
    <cfRule type="containsText" dxfId="1" priority="2" operator="containsText" text="b">
      <formula>NOT(ISERROR(SEARCH(("b"),(F1))))</formula>
    </cfRule>
  </conditionalFormatting>
  <conditionalFormatting sqref="F1:F30">
    <cfRule type="containsText" dxfId="2" priority="3" operator="containsText" text="c">
      <formula>NOT(ISERROR(SEARCH(("c"),(F1))))</formula>
    </cfRule>
  </conditionalFormatting>
  <conditionalFormatting sqref="E1:E30">
    <cfRule type="containsText" dxfId="0" priority="4" operator="containsText" text="1">
      <formula>NOT(ISERROR(SEARCH(("1"),(E1))))</formula>
    </cfRule>
  </conditionalFormatting>
  <conditionalFormatting sqref="E1:E30">
    <cfRule type="containsText" dxfId="1" priority="5" operator="containsText" text="2">
      <formula>NOT(ISERROR(SEARCH(("2"),(E1))))</formula>
    </cfRule>
  </conditionalFormatting>
  <conditionalFormatting sqref="E1:E30">
    <cfRule type="containsText" dxfId="2" priority="6" operator="containsText" text="3">
      <formula>NOT(ISERROR(SEARCH(("3"),(E1))))</formula>
    </cfRule>
  </conditionalFormatting>
  <conditionalFormatting sqref="E1:E30">
    <cfRule type="containsText" dxfId="3" priority="7" operator="containsText" text="4">
      <formula>NOT(ISERROR(SEARCH(("4"),(E1))))</formula>
    </cfRule>
  </conditionalFormatting>
  <conditionalFormatting sqref="D1:D30">
    <cfRule type="containsText" dxfId="4" priority="8" operator="containsText" text="54">
      <formula>NOT(ISERROR(SEARCH(("54"),(D1))))</formula>
    </cfRule>
  </conditionalFormatting>
  <conditionalFormatting sqref="D1:D30">
    <cfRule type="containsText" dxfId="5" priority="9" operator="containsText" text="55">
      <formula>NOT(ISERROR(SEARCH(("55"),(D1))))</formula>
    </cfRule>
  </conditionalFormatting>
  <conditionalFormatting sqref="D1:D30">
    <cfRule type="containsText" dxfId="2" priority="10" operator="containsText" text="56">
      <formula>NOT(ISERROR(SEARCH(("56"),(D1))))</formula>
    </cfRule>
  </conditionalFormatting>
  <conditionalFormatting sqref="D1:D30">
    <cfRule type="containsText" dxfId="6" priority="11" operator="containsText" text="57">
      <formula>NOT(ISERROR(SEARCH(("57"),(D1))))</formula>
    </cfRule>
  </conditionalFormatting>
  <conditionalFormatting sqref="D1:D30">
    <cfRule type="containsText" dxfId="3" priority="12" operator="containsText" text="58">
      <formula>NOT(ISERROR(SEARCH(("58"),(D1))))</formula>
    </cfRule>
  </conditionalFormatting>
  <conditionalFormatting sqref="H5:H30">
    <cfRule type="colorScale" priority="13">
      <colorScale>
        <cfvo type="min"/>
        <cfvo type="percentile" val="50"/>
        <cfvo type="max"/>
        <color rgb="FFD9EAD3"/>
        <color rgb="FFFFF2CC"/>
        <color rgb="FFF4CCCC"/>
      </colorScale>
    </cfRule>
  </conditionalFormatting>
  <dataValidations>
    <dataValidation type="custom" allowBlank="1" showDropDown="1" sqref="H5:J30">
      <formula1>OR(NOT(ISERROR(DATEVALUE(H5))), AND(ISNUMBER(H5), LEFT(CELL("format", H5))="D"))</formula1>
    </dataValidation>
  </dataValidations>
  <printOptions gridLines="1" horizontalCentered="1"/>
  <pageMargins bottom="0.75" footer="0.0" header="0.0" left="0.7" right="0.7" top="0.75"/>
  <pageSetup scale="75" cellComments="atEnd" orientation="portrait" pageOrder="overThenDown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2921E31622BA47A5BEE7A2CE318F26" ma:contentTypeVersion="12" ma:contentTypeDescription="Create a new document." ma:contentTypeScope="" ma:versionID="bbbe4ce2f8fe09d1c797aa555d1ed32a">
  <xsd:schema xmlns:xsd="http://www.w3.org/2001/XMLSchema" xmlns:xs="http://www.w3.org/2001/XMLSchema" xmlns:p="http://schemas.microsoft.com/office/2006/metadata/properties" xmlns:ns2="98fb7176-381e-4eb6-825b-93e64c92b6ea" xmlns:ns3="fe56dbcb-f404-42a8-8006-471f9c1a2fc9" targetNamespace="http://schemas.microsoft.com/office/2006/metadata/properties" ma:root="true" ma:fieldsID="1e562a0e15c5e5c6d0c89a0f84659810" ns2:_="" ns3:_="">
    <xsd:import namespace="98fb7176-381e-4eb6-825b-93e64c92b6ea"/>
    <xsd:import namespace="fe56dbcb-f404-42a8-8006-471f9c1a2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b7176-381e-4eb6-825b-93e64c92b6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573f668-f3c2-41a3-9de5-80cf810034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56dbcb-f404-42a8-8006-471f9c1a2fc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4dca289-5305-4332-8e1d-5ed49a3557f2}" ma:internalName="TaxCatchAll" ma:showField="CatchAllData" ma:web="fe56dbcb-f404-42a8-8006-471f9c1a2f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56dbcb-f404-42a8-8006-471f9c1a2fc9" xsi:nil="true"/>
    <lcf76f155ced4ddcb4097134ff3c332f xmlns="98fb7176-381e-4eb6-825b-93e64c92b6e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2A40AA2-3308-48D3-B4A1-3653382C86B2}"/>
</file>

<file path=customXml/itemProps2.xml><?xml version="1.0" encoding="utf-8"?>
<ds:datastoreItem xmlns:ds="http://schemas.openxmlformats.org/officeDocument/2006/customXml" ds:itemID="{973DDE0B-C123-4CF8-A111-01B52ECD841B}"/>
</file>

<file path=customXml/itemProps3.xml><?xml version="1.0" encoding="utf-8"?>
<ds:datastoreItem xmlns:ds="http://schemas.openxmlformats.org/officeDocument/2006/customXml" ds:itemID="{0905593F-FA02-41B1-BA52-DCA50B8A4345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0x010100A52921E31622BA47A5BEE7A2CE318F26</vt:lpwstr>
  </property>
</Properties>
</file>