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商品リスト" sheetId="3" r:id="rId1"/>
    <sheet name="見積書" sheetId="4" r:id="rId2"/>
    <sheet name="納品書" sheetId="5" r:id="rId3"/>
    <sheet name="請求書" sheetId="2" r:id="rId4"/>
  </sheets>
  <calcPr calcId="152511"/>
</workbook>
</file>

<file path=xl/calcChain.xml><?xml version="1.0" encoding="utf-8"?>
<calcChain xmlns="http://schemas.openxmlformats.org/spreadsheetml/2006/main">
  <c r="E16" i="5" l="1"/>
  <c r="C16" i="5"/>
  <c r="B16" i="5"/>
  <c r="C15" i="5"/>
  <c r="E15" i="5" s="1"/>
  <c r="B15" i="5"/>
  <c r="C14" i="5"/>
  <c r="E14" i="5" s="1"/>
  <c r="B14" i="5"/>
  <c r="E13" i="5"/>
  <c r="C13" i="5"/>
  <c r="B13" i="5"/>
  <c r="C12" i="5"/>
  <c r="E12" i="5" s="1"/>
  <c r="B12" i="5"/>
  <c r="C11" i="5"/>
  <c r="E11" i="5" s="1"/>
  <c r="B11" i="5"/>
  <c r="D4" i="5"/>
  <c r="E16" i="4"/>
  <c r="C16" i="4"/>
  <c r="B16" i="4"/>
  <c r="C15" i="4"/>
  <c r="E15" i="4" s="1"/>
  <c r="B15" i="4"/>
  <c r="C14" i="4"/>
  <c r="E14" i="4" s="1"/>
  <c r="B14" i="4"/>
  <c r="E13" i="4"/>
  <c r="C13" i="4"/>
  <c r="B13" i="4"/>
  <c r="C12" i="4"/>
  <c r="E12" i="4" s="1"/>
  <c r="B12" i="4"/>
  <c r="C11" i="4"/>
  <c r="E11" i="4" s="1"/>
  <c r="B11" i="4"/>
  <c r="D4" i="4"/>
  <c r="D4" i="2"/>
  <c r="C12" i="2"/>
  <c r="E12" i="2" s="1"/>
  <c r="C13" i="2"/>
  <c r="E13" i="2" s="1"/>
  <c r="C14" i="2"/>
  <c r="E14" i="2" s="1"/>
  <c r="C15" i="2"/>
  <c r="E15" i="2" s="1"/>
  <c r="C16" i="2"/>
  <c r="B12" i="2"/>
  <c r="B13" i="2"/>
  <c r="B14" i="2"/>
  <c r="B15" i="2"/>
  <c r="B16" i="2"/>
  <c r="E16" i="2"/>
  <c r="C11" i="2"/>
  <c r="E11" i="2" s="1"/>
  <c r="B11" i="2"/>
  <c r="E17" i="5" l="1"/>
  <c r="E17" i="4"/>
  <c r="E17" i="2"/>
  <c r="E18" i="2" s="1"/>
  <c r="E19" i="2" s="1"/>
  <c r="A7" i="2" s="1"/>
  <c r="E18" i="5" l="1"/>
  <c r="E19" i="5" s="1"/>
  <c r="E18" i="4"/>
  <c r="E19" i="4" s="1"/>
  <c r="A7" i="4" s="1"/>
</calcChain>
</file>

<file path=xl/sharedStrings.xml><?xml version="1.0" encoding="utf-8"?>
<sst xmlns="http://schemas.openxmlformats.org/spreadsheetml/2006/main" count="71" uniqueCount="42">
  <si>
    <t>請求書</t>
    <rPh sb="0" eb="3">
      <t>セイキュウショ</t>
    </rPh>
    <phoneticPr fontId="2"/>
  </si>
  <si>
    <t xml:space="preserve"> 様</t>
    <rPh sb="1" eb="2">
      <t>サマ</t>
    </rPh>
    <phoneticPr fontId="2"/>
  </si>
  <si>
    <t>下記のとおり、ご請求申し上げます。</t>
    <rPh sb="0" eb="2">
      <t>カキ</t>
    </rPh>
    <rPh sb="8" eb="10">
      <t>セイキュウ</t>
    </rPh>
    <rPh sb="10" eb="11">
      <t>モウ</t>
    </rPh>
    <rPh sb="12" eb="13">
      <t>ア</t>
    </rPh>
    <phoneticPr fontId="2"/>
  </si>
  <si>
    <t>東京都品川区西五反田x-xx-x</t>
    <rPh sb="0" eb="3">
      <t>トウキョウト</t>
    </rPh>
    <rPh sb="3" eb="6">
      <t>シナガワク</t>
    </rPh>
    <rPh sb="6" eb="10">
      <t>ニシゴタンダ</t>
    </rPh>
    <phoneticPr fontId="2"/>
  </si>
  <si>
    <t>注文番号</t>
    <rPh sb="0" eb="4">
      <t>チュウモンバンゴウ</t>
    </rPh>
    <phoneticPr fontId="2"/>
  </si>
  <si>
    <t>商品番号</t>
    <rPh sb="0" eb="4">
      <t>ショウヒンバンゴウ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</si>
  <si>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</si>
  <si>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</si>
  <si>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</si>
  <si>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普通 xxxxxxx</t>
    <rPh sb="0" eb="2">
      <t>フツウ</t>
    </rPh>
    <phoneticPr fontId="2"/>
  </si>
  <si>
    <t>小計</t>
    <rPh sb="0" eb="2">
      <t>ショウケイ</t>
    </rPh>
    <phoneticPr fontId="2"/>
  </si>
  <si>
    <t>消費税額</t>
    <rPh sb="0" eb="3">
      <t>ショウヒゼイ</t>
    </rPh>
    <rPh sb="3" eb="4">
      <t>ガク</t>
    </rPh>
    <phoneticPr fontId="2"/>
  </si>
  <si>
    <t>税込合計金額</t>
    <rPh sb="0" eb="2">
      <t>ゼイコミ</t>
    </rPh>
    <rPh sb="2" eb="4">
      <t>ゴウケイ</t>
    </rPh>
    <rPh sb="4" eb="6">
      <t>キンガク</t>
    </rPh>
    <phoneticPr fontId="2"/>
  </si>
  <si>
    <t>商品名</t>
    <rPh sb="0" eb="3">
      <t>ショウヒンメイ</t>
    </rPh>
    <phoneticPr fontId="2"/>
  </si>
  <si>
    <t>本体価格</t>
    <rPh sb="0" eb="4">
      <t>ホンタイカカク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</si>
  <si>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</si>
  <si>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</si>
  <si>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</si>
  <si>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</si>
  <si>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</si>
  <si>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</si>
  <si>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</si>
  <si>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</si>
  <si>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</si>
  <si>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株式会社 学研オフィス什器販売</t>
    <rPh sb="0" eb="2">
      <t>カブシキ</t>
    </rPh>
    <rPh sb="2" eb="4">
      <t>ガイシャ</t>
    </rPh>
    <rPh sb="5" eb="7">
      <t>ガッケン</t>
    </rPh>
    <rPh sb="11" eb="13">
      <t>ジュウキ</t>
    </rPh>
    <rPh sb="13" eb="15">
      <t>ハンバイ</t>
    </rPh>
    <phoneticPr fontId="2"/>
  </si>
  <si>
    <t>〒141-0000</t>
    <phoneticPr fontId="2"/>
  </si>
  <si>
    <t>【振込先】　</t>
    <rPh sb="1" eb="3">
      <t>フリコミ</t>
    </rPh>
    <rPh sb="3" eb="4">
      <t>サキ</t>
    </rPh>
    <phoneticPr fontId="2"/>
  </si>
  <si>
    <t>○○銀行　五反田支店</t>
    <phoneticPr fontId="2"/>
  </si>
  <si>
    <t xml:space="preserve"> ← TODAY()</t>
    <phoneticPr fontId="2"/>
  </si>
  <si>
    <t xml:space="preserve"> ← [Ctrl] + 「；」</t>
    <phoneticPr fontId="2"/>
  </si>
  <si>
    <t>見積書</t>
    <rPh sb="0" eb="3">
      <t>ミツモリショ</t>
    </rPh>
    <phoneticPr fontId="2"/>
  </si>
  <si>
    <t>下記のとおり、御見積もり申し上げます。</t>
    <rPh sb="0" eb="2">
      <t>カキ</t>
    </rPh>
    <rPh sb="7" eb="10">
      <t>オミツ</t>
    </rPh>
    <rPh sb="12" eb="13">
      <t>モウ</t>
    </rPh>
    <rPh sb="14" eb="15">
      <t>ア</t>
    </rPh>
    <phoneticPr fontId="2"/>
  </si>
  <si>
    <t>見積番号：</t>
    <rPh sb="0" eb="2">
      <t>ミツモリ</t>
    </rPh>
    <rPh sb="2" eb="4">
      <t>バンゴウ</t>
    </rPh>
    <phoneticPr fontId="2"/>
  </si>
  <si>
    <t>請求番号：</t>
    <rPh sb="0" eb="2">
      <t>セイキュウ</t>
    </rPh>
    <rPh sb="2" eb="4">
      <t>バンゴウ</t>
    </rPh>
    <phoneticPr fontId="2"/>
  </si>
  <si>
    <t>納品場所：</t>
    <rPh sb="0" eb="4">
      <t>ノウヒンバショ</t>
    </rPh>
    <phoneticPr fontId="2"/>
  </si>
  <si>
    <t>有効期限：</t>
    <rPh sb="0" eb="4">
      <t>ユウコウキゲン</t>
    </rPh>
    <phoneticPr fontId="2"/>
  </si>
  <si>
    <t>発行日から30日</t>
    <rPh sb="0" eb="2">
      <t>ハッコウ</t>
    </rPh>
    <rPh sb="2" eb="3">
      <t>ヒ</t>
    </rPh>
    <rPh sb="7" eb="8">
      <t>ニチ</t>
    </rPh>
    <phoneticPr fontId="2"/>
  </si>
  <si>
    <t>納品書</t>
    <rPh sb="0" eb="3">
      <t>ノウヒンショ</t>
    </rPh>
    <phoneticPr fontId="2"/>
  </si>
  <si>
    <t>納品番号：</t>
    <rPh sb="0" eb="2">
      <t>ノウヒン</t>
    </rPh>
    <rPh sb="2" eb="4">
      <t>バンゴウ</t>
    </rPh>
    <phoneticPr fontId="2"/>
  </si>
  <si>
    <t>下記のとおり、納品いたしました。</t>
    <rPh sb="0" eb="2">
      <t>カキ</t>
    </rPh>
    <rPh sb="7" eb="9">
      <t>ノウヒン</t>
    </rPh>
    <phoneticPr fontId="2"/>
  </si>
  <si>
    <t>摘要：</t>
    <rPh sb="0" eb="2">
      <t>テキヨウ</t>
    </rPh>
    <phoneticPr fontId="2"/>
  </si>
  <si>
    <t>毎度ありがとうございます。</t>
    <rPh sb="0" eb="2">
      <t>マイド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</si>
</sst>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);[Red]\(#,##0\)"/>
    <numFmt numFmtId="179" formatCode="#,##0&quot;円&quot;"/>
    <numFmt numFmtId="181" formatCode="[$-411]ggge&quot;年&quot;m&quot;月&quot;d&quot;日&quot;;@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0"/>
      <name val="ＭＳ Ｐゴシック"/>
      <family val="3"/>
      <charset val="128"/>
      <scheme val="major"/>
    </font>
    <font>
      <sz val="14"/>
      <color theme="1"/>
      <name val="ＭＳ Ｐゴシック"/>
      <family val="2"/>
      <scheme val="minor"/>
    </font>
    <font>
      <sz val="14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Font="1" applyBorder="1" applyAlignment="1"/>
    <xf numFmtId="0" fontId="3" fillId="0" borderId="2" xfId="0" applyFont="1" applyBorder="1" applyAlignment="1"/>
    <xf numFmtId="176" fontId="0" fillId="0" borderId="0" xfId="0" applyNumberFormat="1"/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181" fontId="0" fillId="0" borderId="0" xfId="0" applyNumberFormat="1"/>
    <xf numFmtId="181" fontId="0" fillId="0" borderId="5" xfId="0" applyNumberFormat="1" applyBorder="1"/>
    <xf numFmtId="0" fontId="9" fillId="0" borderId="0" xfId="0" applyFont="1"/>
    <xf numFmtId="0" fontId="10" fillId="0" borderId="0" xfId="0" applyFont="1"/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5" borderId="1" xfId="1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1" fillId="5" borderId="4" xfId="1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  <xf numFmtId="179" fontId="8" fillId="0" borderId="0" xfId="0" applyNumberFormat="1" applyFont="1" applyFill="1" applyAlignment="1">
      <alignment vertical="center"/>
    </xf>
    <xf numFmtId="179" fontId="8" fillId="7" borderId="0" xfId="0" applyNumberFormat="1" applyFont="1" applyFill="1" applyAlignment="1">
      <alignment horizontal="center" vertical="center"/>
    </xf>
    <xf numFmtId="0" fontId="1" fillId="7" borderId="1" xfId="1" applyFill="1" applyBorder="1" applyAlignment="1">
      <alignment horizontal="center"/>
    </xf>
    <xf numFmtId="0" fontId="1" fillId="7" borderId="3" xfId="1" applyFill="1" applyBorder="1" applyAlignment="1">
      <alignment horizontal="center"/>
    </xf>
    <xf numFmtId="0" fontId="1" fillId="7" borderId="4" xfId="1" applyFill="1" applyBorder="1" applyAlignment="1">
      <alignment horizontal="center"/>
    </xf>
    <xf numFmtId="179" fontId="8" fillId="8" borderId="0" xfId="0" applyNumberFormat="1" applyFont="1" applyFill="1" applyAlignment="1">
      <alignment horizontal="center" vertical="center"/>
    </xf>
    <xf numFmtId="0" fontId="1" fillId="8" borderId="1" xfId="1" applyFill="1" applyBorder="1" applyAlignment="1">
      <alignment horizontal="center"/>
    </xf>
    <xf numFmtId="0" fontId="1" fillId="8" borderId="3" xfId="1" applyFill="1" applyBorder="1" applyAlignment="1">
      <alignment horizontal="center"/>
    </xf>
    <xf numFmtId="0" fontId="1" fillId="8" borderId="4" xfId="1" applyFill="1" applyBorder="1" applyAlignment="1">
      <alignment horizontal="center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right"/>
      <protection locked="0"/>
    </xf>
  </cellXfs>
  <cellStyles count="2">
    <cellStyle name="20% - アクセント 3" xfId="1" builtinId="38"/>
    <cellStyle name="標準" xfId="0" builtinId="0"/>
  </cellStyles>
  <dxfs count="2">
    <dxf>
      <alignment horizontal="center" vertical="bottom" textRotation="0" wrapText="0" indent="0" justifyLastLine="0" shrinkToFit="0" readingOrder="0"/>
    </dxf>
    <dxf>
      <numFmt numFmtId="176" formatCode="#,##0_);[Red]\(#,##0\)"/>
    </dxf>
  </dxfs>
  <tableStyles count="0" defaultTableStyle="TableStyleMedium2" defaultPivotStyle="PivotStyleMedium9"/>
  <colors>
    <mruColors>
      <color rgb="FFCCFF99"/>
      <color rgb="FFCCFF66"/>
      <color rgb="FF99FF66"/>
      <color rgb="FFFFCC99"/>
      <color rgb="FFFF9966"/>
      <color rgb="FFFFCC00"/>
      <color rgb="FFFFFF66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A1:C10" totalsRowShown="0">
  <autoFilter ref="A1:C10"/>
  <tableColumns count="3">
    <tableColumn id="1" name="注文番号" dataDxfId="0"/>
    <tableColumn id="2" name="商品名"/>
    <tableColumn id="3" name="本体価格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20" zoomScaleNormal="120" workbookViewId="0"/>
  </sheetViews>
  <sheetFormatPr defaultRowHeight="13.2" x14ac:dyDescent="0.2"/>
  <cols>
    <col min="1" max="1" width="12.21875" style="13" bestFit="1" customWidth="1"/>
    <col min="2" max="2" width="19.88671875" bestFit="1" customWidth="1"/>
    <col min="3" max="3" width="12.21875" bestFit="1" customWidth="1"/>
  </cols>
  <sheetData>
    <row r="1" spans="1:3" x14ac:dyDescent="0.2">
      <c r="A1" s="14" t="s">
        <v>4</v>
      </c>
      <c r="B1" t="s">
        <v>13</v>
      </c>
      <c r="C1" t="s">
        <v>14</v>
      </c>
    </row>
    <row r="2" spans="1:3" x14ac:dyDescent="0.2">
      <c r="A2" s="13">
        <v>1001</v>
      </c>
      <c r="B2" t="s">
        <v>15</v>
      </c>
      <c r="C2" s="5">
        <v>15900</v>
      </c>
    </row>
    <row r="3" spans="1:3" x14ac:dyDescent="0.2">
      <c r="A3" s="13">
        <v>1002</v>
      </c>
      <c r="B3" t="s">
        <v>16</v>
      </c>
      <c r="C3" s="5">
        <v>19900</v>
      </c>
    </row>
    <row r="4" spans="1:3" x14ac:dyDescent="0.2">
      <c r="A4" s="13">
        <v>1003</v>
      </c>
      <c r="B4" t="s">
        <v>17</v>
      </c>
      <c r="C4" s="5">
        <v>49400</v>
      </c>
    </row>
    <row r="5" spans="1:3" x14ac:dyDescent="0.2">
      <c r="A5" s="13">
        <v>2001</v>
      </c>
      <c r="B5" t="s">
        <v>18</v>
      </c>
      <c r="C5" s="5">
        <v>9800</v>
      </c>
    </row>
    <row r="6" spans="1:3" x14ac:dyDescent="0.2">
      <c r="A6" s="13">
        <v>2002</v>
      </c>
      <c r="B6" t="s">
        <v>19</v>
      </c>
      <c r="C6" s="5">
        <v>14000</v>
      </c>
    </row>
    <row r="7" spans="1:3" x14ac:dyDescent="0.2">
      <c r="A7" s="13">
        <v>2003</v>
      </c>
      <c r="B7" t="s">
        <v>20</v>
      </c>
      <c r="C7" s="5">
        <v>25400</v>
      </c>
    </row>
    <row r="8" spans="1:3" x14ac:dyDescent="0.2">
      <c r="A8" s="13">
        <v>3001</v>
      </c>
      <c r="B8" t="s">
        <v>21</v>
      </c>
      <c r="C8" s="5">
        <v>12300</v>
      </c>
    </row>
    <row r="9" spans="1:3" x14ac:dyDescent="0.2">
      <c r="A9" s="13">
        <v>3002</v>
      </c>
      <c r="B9" t="s">
        <v>22</v>
      </c>
      <c r="C9" s="5">
        <v>26700</v>
      </c>
    </row>
    <row r="10" spans="1:3" x14ac:dyDescent="0.2">
      <c r="A10" s="13">
        <v>3003</v>
      </c>
      <c r="B10" t="s">
        <v>23</v>
      </c>
      <c r="C10" s="5">
        <v>3500</v>
      </c>
    </row>
  </sheetData>
  <phoneticPr fontId="2"/>
  <dataValidations count="1">
    <dataValidation imeMode="halfAlpha" allowBlank="1" showInputMessage="1" showErrorMessage="1" sqref="A2:A10 C2:C10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0" zoomScaleNormal="110" workbookViewId="0">
      <selection sqref="A1:E1"/>
    </sheetView>
  </sheetViews>
  <sheetFormatPr defaultRowHeight="13.2" x14ac:dyDescent="0.2"/>
  <cols>
    <col min="1" max="1" width="12.77734375" customWidth="1"/>
    <col min="2" max="2" width="30.77734375" customWidth="1"/>
    <col min="3" max="5" width="12.77734375" customWidth="1"/>
  </cols>
  <sheetData>
    <row r="1" spans="1:6" ht="24" customHeight="1" x14ac:dyDescent="0.2">
      <c r="A1" s="21" t="s">
        <v>30</v>
      </c>
      <c r="B1" s="21"/>
      <c r="C1" s="21"/>
      <c r="D1" s="21"/>
      <c r="E1" s="21"/>
    </row>
    <row r="3" spans="1:6" x14ac:dyDescent="0.2">
      <c r="A3" s="7" t="s">
        <v>1</v>
      </c>
      <c r="B3" s="8"/>
      <c r="D3" s="3" t="s">
        <v>32</v>
      </c>
      <c r="E3" s="4"/>
    </row>
    <row r="4" spans="1:6" x14ac:dyDescent="0.2">
      <c r="A4" s="8"/>
      <c r="B4" s="8"/>
      <c r="D4" s="18">
        <f ca="1">TODAY()</f>
        <v>44963</v>
      </c>
      <c r="E4" s="18"/>
      <c r="F4" s="19" t="s">
        <v>28</v>
      </c>
    </row>
    <row r="5" spans="1:6" x14ac:dyDescent="0.2">
      <c r="D5" s="17">
        <v>44963</v>
      </c>
      <c r="E5" s="17"/>
      <c r="F5" s="20" t="s">
        <v>29</v>
      </c>
    </row>
    <row r="6" spans="1:6" x14ac:dyDescent="0.2">
      <c r="A6" t="s">
        <v>31</v>
      </c>
      <c r="E6" s="1" t="s">
        <v>25</v>
      </c>
    </row>
    <row r="7" spans="1:6" x14ac:dyDescent="0.2">
      <c r="A7" s="28">
        <f>E19</f>
        <v>0</v>
      </c>
      <c r="B7" s="28"/>
      <c r="E7" s="1" t="s">
        <v>3</v>
      </c>
    </row>
    <row r="8" spans="1:6" x14ac:dyDescent="0.2">
      <c r="A8" s="28"/>
      <c r="B8" s="28"/>
      <c r="E8" s="1" t="s">
        <v>24</v>
      </c>
    </row>
    <row r="10" spans="1:6" x14ac:dyDescent="0.2">
      <c r="A10" s="29" t="s">
        <v>4</v>
      </c>
      <c r="B10" s="29" t="s">
        <v>5</v>
      </c>
      <c r="C10" s="29" t="s">
        <v>6</v>
      </c>
      <c r="D10" s="29" t="s">
        <v>7</v>
      </c>
      <c r="E10" s="29" t="s">
        <v>8</v>
      </c>
    </row>
    <row r="11" spans="1:6" x14ac:dyDescent="0.2">
      <c r="A11" s="9"/>
      <c r="B11" s="2" t="str">
        <f>IF(A11="","",VLOOKUP(A11,テーブル1[],2,FALSE))</f>
        <v/>
      </c>
      <c r="C11" s="15" t="str">
        <f>IFERROR(VLOOKUP(A11,テーブル1[],3,FALSE),"")</f>
        <v/>
      </c>
      <c r="D11" s="10"/>
      <c r="E11" s="15">
        <f>IFERROR(C11*D11,0)</f>
        <v>0</v>
      </c>
    </row>
    <row r="12" spans="1:6" x14ac:dyDescent="0.2">
      <c r="A12" s="9"/>
      <c r="B12" s="2" t="str">
        <f>IF(A12="","",VLOOKUP(A12,テーブル1[],2,FALSE))</f>
        <v/>
      </c>
      <c r="C12" s="15" t="str">
        <f>IFERROR(VLOOKUP(A12,テーブル1[],3,FALSE),"")</f>
        <v/>
      </c>
      <c r="D12" s="10"/>
      <c r="E12" s="15">
        <f t="shared" ref="E12:E16" si="0">IFERROR(C12*D12,0)</f>
        <v>0</v>
      </c>
    </row>
    <row r="13" spans="1:6" x14ac:dyDescent="0.2">
      <c r="A13" s="9"/>
      <c r="B13" s="2" t="str">
        <f>IF(A13="","",VLOOKUP(A13,テーブル1[],2,FALSE))</f>
        <v/>
      </c>
      <c r="C13" s="15" t="str">
        <f>IFERROR(VLOOKUP(A13,テーブル1[],3,FALSE),"")</f>
        <v/>
      </c>
      <c r="D13" s="10"/>
      <c r="E13" s="15">
        <f t="shared" si="0"/>
        <v>0</v>
      </c>
    </row>
    <row r="14" spans="1:6" x14ac:dyDescent="0.2">
      <c r="A14" s="9"/>
      <c r="B14" s="2" t="str">
        <f>IF(A14="","",VLOOKUP(A14,テーブル1[],2,FALSE))</f>
        <v/>
      </c>
      <c r="C14" s="15" t="str">
        <f>IFERROR(VLOOKUP(A14,テーブル1[],3,FALSE),"")</f>
        <v/>
      </c>
      <c r="D14" s="10"/>
      <c r="E14" s="15">
        <f t="shared" si="0"/>
        <v>0</v>
      </c>
    </row>
    <row r="15" spans="1:6" x14ac:dyDescent="0.2">
      <c r="A15" s="9"/>
      <c r="B15" s="2" t="str">
        <f>IF(A15="","",VLOOKUP(A15,テーブル1[],2,FALSE))</f>
        <v/>
      </c>
      <c r="C15" s="15" t="str">
        <f>IFERROR(VLOOKUP(A15,テーブル1[],3,FALSE),"")</f>
        <v/>
      </c>
      <c r="D15" s="10"/>
      <c r="E15" s="15">
        <f t="shared" si="0"/>
        <v>0</v>
      </c>
    </row>
    <row r="16" spans="1:6" x14ac:dyDescent="0.2">
      <c r="A16" s="9"/>
      <c r="B16" s="2" t="str">
        <f>IF(A16="","",VLOOKUP(A16,テーブル1[],2,FALSE))</f>
        <v/>
      </c>
      <c r="C16" s="15" t="str">
        <f>IFERROR(VLOOKUP(A16,テーブル1[],3,FALSE),"")</f>
        <v/>
      </c>
      <c r="D16" s="10"/>
      <c r="E16" s="15">
        <f t="shared" si="0"/>
        <v>0</v>
      </c>
    </row>
    <row r="17" spans="1:5" x14ac:dyDescent="0.2">
      <c r="C17" s="30" t="s">
        <v>10</v>
      </c>
      <c r="D17" s="31"/>
      <c r="E17" s="15">
        <f>SUM(E11:E16)</f>
        <v>0</v>
      </c>
    </row>
    <row r="18" spans="1:5" x14ac:dyDescent="0.2">
      <c r="A18" s="22" t="s">
        <v>34</v>
      </c>
      <c r="C18" s="29" t="s">
        <v>11</v>
      </c>
      <c r="D18" s="12">
        <v>0.08</v>
      </c>
      <c r="E18" s="15">
        <f>ROUNDDOWN(E17*D18,0)</f>
        <v>0</v>
      </c>
    </row>
    <row r="19" spans="1:5" x14ac:dyDescent="0.2">
      <c r="A19" s="22" t="s">
        <v>35</v>
      </c>
      <c r="B19" t="s">
        <v>36</v>
      </c>
      <c r="C19" s="30" t="s">
        <v>12</v>
      </c>
      <c r="D19" s="31"/>
      <c r="E19" s="16">
        <f>E17+E18</f>
        <v>0</v>
      </c>
    </row>
  </sheetData>
  <mergeCells count="7">
    <mergeCell ref="C19:D19"/>
    <mergeCell ref="A1:E1"/>
    <mergeCell ref="A3:B4"/>
    <mergeCell ref="D4:E4"/>
    <mergeCell ref="D5:E5"/>
    <mergeCell ref="A7:B8"/>
    <mergeCell ref="C17:D17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0" zoomScaleNormal="110" workbookViewId="0">
      <selection sqref="A1:E1"/>
    </sheetView>
  </sheetViews>
  <sheetFormatPr defaultRowHeight="13.2" x14ac:dyDescent="0.2"/>
  <cols>
    <col min="1" max="1" width="12.77734375" customWidth="1"/>
    <col min="2" max="2" width="30.77734375" customWidth="1"/>
    <col min="3" max="5" width="12.77734375" customWidth="1"/>
  </cols>
  <sheetData>
    <row r="1" spans="1:6" ht="24" customHeight="1" x14ac:dyDescent="0.2">
      <c r="A1" s="26" t="s">
        <v>37</v>
      </c>
      <c r="B1" s="26"/>
      <c r="C1" s="26"/>
      <c r="D1" s="26"/>
      <c r="E1" s="26"/>
    </row>
    <row r="3" spans="1:6" x14ac:dyDescent="0.2">
      <c r="A3" s="7" t="s">
        <v>1</v>
      </c>
      <c r="B3" s="8"/>
      <c r="D3" s="3" t="s">
        <v>38</v>
      </c>
      <c r="E3" s="4"/>
    </row>
    <row r="4" spans="1:6" x14ac:dyDescent="0.2">
      <c r="A4" s="8"/>
      <c r="B4" s="8"/>
      <c r="D4" s="18">
        <f ca="1">TODAY()</f>
        <v>44963</v>
      </c>
      <c r="E4" s="18"/>
      <c r="F4" s="19" t="s">
        <v>28</v>
      </c>
    </row>
    <row r="5" spans="1:6" x14ac:dyDescent="0.2">
      <c r="D5" s="17">
        <v>44963</v>
      </c>
      <c r="E5" s="17"/>
      <c r="F5" s="20" t="s">
        <v>29</v>
      </c>
    </row>
    <row r="6" spans="1:6" x14ac:dyDescent="0.2">
      <c r="A6" t="s">
        <v>39</v>
      </c>
      <c r="E6" s="1" t="s">
        <v>25</v>
      </c>
    </row>
    <row r="7" spans="1:6" ht="13.2" customHeight="1" x14ac:dyDescent="0.2">
      <c r="A7" s="27"/>
      <c r="B7" s="27"/>
      <c r="E7" s="1" t="s">
        <v>3</v>
      </c>
    </row>
    <row r="8" spans="1:6" ht="13.2" customHeight="1" x14ac:dyDescent="0.2">
      <c r="A8" s="27"/>
      <c r="B8" s="27"/>
      <c r="E8" s="1" t="s">
        <v>24</v>
      </c>
    </row>
    <row r="10" spans="1:6" x14ac:dyDescent="0.2">
      <c r="A10" s="23" t="s">
        <v>4</v>
      </c>
      <c r="B10" s="23" t="s">
        <v>5</v>
      </c>
      <c r="C10" s="23" t="s">
        <v>6</v>
      </c>
      <c r="D10" s="23" t="s">
        <v>7</v>
      </c>
      <c r="E10" s="23" t="s">
        <v>8</v>
      </c>
    </row>
    <row r="11" spans="1:6" x14ac:dyDescent="0.2">
      <c r="A11" s="9"/>
      <c r="B11" s="2" t="str">
        <f>IF(A11="","",VLOOKUP(A11,テーブル1[],2,FALSE))</f>
        <v/>
      </c>
      <c r="C11" s="15" t="str">
        <f>IFERROR(VLOOKUP(A11,テーブル1[],3,FALSE),"")</f>
        <v/>
      </c>
      <c r="D11" s="10"/>
      <c r="E11" s="15">
        <f>IFERROR(C11*D11,0)</f>
        <v>0</v>
      </c>
    </row>
    <row r="12" spans="1:6" x14ac:dyDescent="0.2">
      <c r="A12" s="9"/>
      <c r="B12" s="2" t="str">
        <f>IF(A12="","",VLOOKUP(A12,テーブル1[],2,FALSE))</f>
        <v/>
      </c>
      <c r="C12" s="15" t="str">
        <f>IFERROR(VLOOKUP(A12,テーブル1[],3,FALSE),"")</f>
        <v/>
      </c>
      <c r="D12" s="10"/>
      <c r="E12" s="15">
        <f t="shared" ref="E12:E16" si="0">IFERROR(C12*D12,0)</f>
        <v>0</v>
      </c>
    </row>
    <row r="13" spans="1:6" x14ac:dyDescent="0.2">
      <c r="A13" s="9"/>
      <c r="B13" s="2" t="str">
        <f>IF(A13="","",VLOOKUP(A13,テーブル1[],2,FALSE))</f>
        <v/>
      </c>
      <c r="C13" s="15" t="str">
        <f>IFERROR(VLOOKUP(A13,テーブル1[],3,FALSE),"")</f>
        <v/>
      </c>
      <c r="D13" s="10"/>
      <c r="E13" s="15">
        <f t="shared" si="0"/>
        <v>0</v>
      </c>
    </row>
    <row r="14" spans="1:6" x14ac:dyDescent="0.2">
      <c r="A14" s="9"/>
      <c r="B14" s="2" t="str">
        <f>IF(A14="","",VLOOKUP(A14,テーブル1[],2,FALSE))</f>
        <v/>
      </c>
      <c r="C14" s="15" t="str">
        <f>IFERROR(VLOOKUP(A14,テーブル1[],3,FALSE),"")</f>
        <v/>
      </c>
      <c r="D14" s="10"/>
      <c r="E14" s="15">
        <f t="shared" si="0"/>
        <v>0</v>
      </c>
    </row>
    <row r="15" spans="1:6" x14ac:dyDescent="0.2">
      <c r="A15" s="9"/>
      <c r="B15" s="2" t="str">
        <f>IF(A15="","",VLOOKUP(A15,テーブル1[],2,FALSE))</f>
        <v/>
      </c>
      <c r="C15" s="15" t="str">
        <f>IFERROR(VLOOKUP(A15,テーブル1[],3,FALSE),"")</f>
        <v/>
      </c>
      <c r="D15" s="10"/>
      <c r="E15" s="15">
        <f t="shared" si="0"/>
        <v>0</v>
      </c>
    </row>
    <row r="16" spans="1:6" x14ac:dyDescent="0.2">
      <c r="A16" s="9"/>
      <c r="B16" s="2" t="str">
        <f>IF(A16="","",VLOOKUP(A16,テーブル1[],2,FALSE))</f>
        <v/>
      </c>
      <c r="C16" s="15" t="str">
        <f>IFERROR(VLOOKUP(A16,テーブル1[],3,FALSE),"")</f>
        <v/>
      </c>
      <c r="D16" s="10"/>
      <c r="E16" s="15">
        <f t="shared" si="0"/>
        <v>0</v>
      </c>
    </row>
    <row r="17" spans="1:5" x14ac:dyDescent="0.2">
      <c r="C17" s="24" t="s">
        <v>10</v>
      </c>
      <c r="D17" s="25"/>
      <c r="E17" s="15">
        <f>SUM(E11:E16)</f>
        <v>0</v>
      </c>
    </row>
    <row r="18" spans="1:5" x14ac:dyDescent="0.2">
      <c r="A18" s="22"/>
      <c r="C18" s="23" t="s">
        <v>11</v>
      </c>
      <c r="D18" s="12">
        <v>0.08</v>
      </c>
      <c r="E18" s="15">
        <f>ROUNDDOWN(E17*D18,0)</f>
        <v>0</v>
      </c>
    </row>
    <row r="19" spans="1:5" x14ac:dyDescent="0.2">
      <c r="A19" s="22" t="s">
        <v>40</v>
      </c>
      <c r="B19" t="s">
        <v>41</v>
      </c>
      <c r="C19" s="24" t="s">
        <v>12</v>
      </c>
      <c r="D19" s="25"/>
      <c r="E19" s="16">
        <f>E17+E18</f>
        <v>0</v>
      </c>
    </row>
  </sheetData>
  <mergeCells count="6">
    <mergeCell ref="C19:D19"/>
    <mergeCell ref="A1:E1"/>
    <mergeCell ref="A3:B4"/>
    <mergeCell ref="D4:E4"/>
    <mergeCell ref="D5:E5"/>
    <mergeCell ref="C17:D17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10" zoomScaleNormal="110" workbookViewId="0">
      <selection sqref="A1:E1"/>
    </sheetView>
  </sheetViews>
  <sheetFormatPr defaultRowHeight="13.2" x14ac:dyDescent="0.2"/>
  <cols>
    <col min="1" max="1" width="12.77734375" customWidth="1"/>
    <col min="2" max="2" width="30.77734375" customWidth="1"/>
    <col min="3" max="5" width="12.77734375" customWidth="1"/>
  </cols>
  <sheetData>
    <row r="1" spans="1:6" ht="24" customHeight="1" x14ac:dyDescent="0.2">
      <c r="A1" s="6" t="s">
        <v>0</v>
      </c>
      <c r="B1" s="6"/>
      <c r="C1" s="6"/>
      <c r="D1" s="6"/>
      <c r="E1" s="6"/>
    </row>
    <row r="3" spans="1:6" x14ac:dyDescent="0.2">
      <c r="A3" s="36" t="s">
        <v>1</v>
      </c>
      <c r="B3" s="37"/>
      <c r="D3" s="3" t="s">
        <v>33</v>
      </c>
      <c r="E3" s="38"/>
    </row>
    <row r="4" spans="1:6" x14ac:dyDescent="0.2">
      <c r="A4" s="37"/>
      <c r="B4" s="37"/>
      <c r="D4" s="18">
        <f ca="1">TODAY()</f>
        <v>44963</v>
      </c>
      <c r="E4" s="18"/>
      <c r="F4" s="19" t="s">
        <v>28</v>
      </c>
    </row>
    <row r="5" spans="1:6" x14ac:dyDescent="0.2">
      <c r="D5" s="17">
        <v>44963</v>
      </c>
      <c r="E5" s="17"/>
      <c r="F5" s="20" t="s">
        <v>29</v>
      </c>
    </row>
    <row r="6" spans="1:6" x14ac:dyDescent="0.2">
      <c r="A6" t="s">
        <v>2</v>
      </c>
      <c r="E6" s="1" t="s">
        <v>25</v>
      </c>
    </row>
    <row r="7" spans="1:6" x14ac:dyDescent="0.2">
      <c r="A7" s="32">
        <f>E19</f>
        <v>64476</v>
      </c>
      <c r="B7" s="32"/>
      <c r="E7" s="1" t="s">
        <v>3</v>
      </c>
    </row>
    <row r="8" spans="1:6" x14ac:dyDescent="0.2">
      <c r="A8" s="32"/>
      <c r="B8" s="32"/>
      <c r="E8" s="1" t="s">
        <v>24</v>
      </c>
    </row>
    <row r="10" spans="1:6" x14ac:dyDescent="0.2">
      <c r="A10" s="33" t="s">
        <v>4</v>
      </c>
      <c r="B10" s="33" t="s">
        <v>5</v>
      </c>
      <c r="C10" s="33" t="s">
        <v>6</v>
      </c>
      <c r="D10" s="33" t="s">
        <v>7</v>
      </c>
      <c r="E10" s="33" t="s">
        <v>8</v>
      </c>
    </row>
    <row r="11" spans="1:6" x14ac:dyDescent="0.2">
      <c r="A11" s="39">
        <v>1002</v>
      </c>
      <c r="B11" s="2" t="str">
        <f>IF(A11="","",VLOOKUP(A11,テーブル1[],2,FALSE))</f>
        <v>ラウンドテーブル</v>
      </c>
      <c r="C11" s="15">
        <f>IFERROR(VLOOKUP(A11,テーブル1[],3,FALSE),"")</f>
        <v>19900</v>
      </c>
      <c r="D11" s="40">
        <v>3</v>
      </c>
      <c r="E11" s="15">
        <f>IFERROR(C11*D11,0)</f>
        <v>59700</v>
      </c>
    </row>
    <row r="12" spans="1:6" x14ac:dyDescent="0.2">
      <c r="A12" s="39"/>
      <c r="B12" s="2" t="str">
        <f>IF(A12="","",VLOOKUP(A12,テーブル1[],2,FALSE))</f>
        <v/>
      </c>
      <c r="C12" s="15" t="str">
        <f>IFERROR(VLOOKUP(A12,テーブル1[],3,FALSE),"")</f>
        <v/>
      </c>
      <c r="D12" s="40"/>
      <c r="E12" s="15">
        <f t="shared" ref="E12:E16" si="0">IFERROR(C12*D12,0)</f>
        <v>0</v>
      </c>
    </row>
    <row r="13" spans="1:6" x14ac:dyDescent="0.2">
      <c r="A13" s="39"/>
      <c r="B13" s="2" t="str">
        <f>IF(A13="","",VLOOKUP(A13,テーブル1[],2,FALSE))</f>
        <v/>
      </c>
      <c r="C13" s="15" t="str">
        <f>IFERROR(VLOOKUP(A13,テーブル1[],3,FALSE),"")</f>
        <v/>
      </c>
      <c r="D13" s="40"/>
      <c r="E13" s="15">
        <f t="shared" si="0"/>
        <v>0</v>
      </c>
    </row>
    <row r="14" spans="1:6" x14ac:dyDescent="0.2">
      <c r="A14" s="39"/>
      <c r="B14" s="2" t="str">
        <f>IF(A14="","",VLOOKUP(A14,テーブル1[],2,FALSE))</f>
        <v/>
      </c>
      <c r="C14" s="15" t="str">
        <f>IFERROR(VLOOKUP(A14,テーブル1[],3,FALSE),"")</f>
        <v/>
      </c>
      <c r="D14" s="40"/>
      <c r="E14" s="15">
        <f t="shared" si="0"/>
        <v>0</v>
      </c>
    </row>
    <row r="15" spans="1:6" x14ac:dyDescent="0.2">
      <c r="A15" s="39"/>
      <c r="B15" s="2" t="str">
        <f>IF(A15="","",VLOOKUP(A15,テーブル1[],2,FALSE))</f>
        <v/>
      </c>
      <c r="C15" s="15" t="str">
        <f>IFERROR(VLOOKUP(A15,テーブル1[],3,FALSE),"")</f>
        <v/>
      </c>
      <c r="D15" s="40"/>
      <c r="E15" s="15">
        <f t="shared" si="0"/>
        <v>0</v>
      </c>
    </row>
    <row r="16" spans="1:6" x14ac:dyDescent="0.2">
      <c r="A16" s="39"/>
      <c r="B16" s="2" t="str">
        <f>IF(A16="","",VLOOKUP(A16,テーブル1[],2,FALSE))</f>
        <v/>
      </c>
      <c r="C16" s="15" t="str">
        <f>IFERROR(VLOOKUP(A16,テーブル1[],3,FALSE),"")</f>
        <v/>
      </c>
      <c r="D16" s="40"/>
      <c r="E16" s="15">
        <f t="shared" si="0"/>
        <v>0</v>
      </c>
    </row>
    <row r="17" spans="1:5" x14ac:dyDescent="0.2">
      <c r="C17" s="34" t="s">
        <v>10</v>
      </c>
      <c r="D17" s="35"/>
      <c r="E17" s="15">
        <f>SUM(E11:E16)</f>
        <v>59700</v>
      </c>
    </row>
    <row r="18" spans="1:5" x14ac:dyDescent="0.2">
      <c r="A18" s="11" t="s">
        <v>26</v>
      </c>
      <c r="B18" t="s">
        <v>27</v>
      </c>
      <c r="C18" s="33" t="s">
        <v>11</v>
      </c>
      <c r="D18" s="12">
        <v>0.08</v>
      </c>
      <c r="E18" s="15">
        <f>ROUNDDOWN(E17*D18,0)</f>
        <v>4776</v>
      </c>
    </row>
    <row r="19" spans="1:5" x14ac:dyDescent="0.2">
      <c r="A19" s="11"/>
      <c r="B19" t="s">
        <v>9</v>
      </c>
      <c r="C19" s="34" t="s">
        <v>12</v>
      </c>
      <c r="D19" s="35"/>
      <c r="E19" s="16">
        <f>E17+E18</f>
        <v>64476</v>
      </c>
    </row>
  </sheetData>
  <sheetProtection sheet="1" objects="1" scenarios="1"/>
  <mergeCells count="8">
    <mergeCell ref="A1:E1"/>
    <mergeCell ref="A3:B4"/>
    <mergeCell ref="A7:B8"/>
    <mergeCell ref="C17:D17"/>
    <mergeCell ref="C19:D19"/>
    <mergeCell ref="A18:A19"/>
    <mergeCell ref="D4:E4"/>
    <mergeCell ref="D5:E5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見積書</vt:lpstr>
      <vt:lpstr>納品書</vt:lpstr>
      <vt:lpstr>請求書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2023-02-06T04:05:05Z</dcterms:modified>
</cp:coreProperties>
</file>