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eologia applicata alla difesa del suolo e dell'ambiente\Elementi di Idrologia e Idraulica\II-MaterialeRelTecIdrologia2021-2022\"/>
    </mc:Choice>
  </mc:AlternateContent>
  <xr:revisionPtr revIDLastSave="0" documentId="13_ncr:1_{8F564FBD-6275-430B-BCFB-38C3466A9FF5}" xr6:coauthVersionLast="47" xr6:coauthVersionMax="47" xr10:uidLastSave="{00000000-0000-0000-0000-000000000000}"/>
  <bookViews>
    <workbookView xWindow="-120" yWindow="-120" windowWidth="20730" windowHeight="11160" xr2:uid="{074D4A0B-AD08-4652-AFC6-70C544DE9C59}"/>
  </bookViews>
  <sheets>
    <sheet name="CPPluv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J20" i="1"/>
  <c r="J21" i="1"/>
  <c r="J18" i="1"/>
  <c r="H19" i="1"/>
  <c r="H20" i="1"/>
  <c r="H21" i="1"/>
  <c r="H18" i="1"/>
  <c r="F19" i="1"/>
  <c r="F20" i="1"/>
  <c r="F21" i="1"/>
  <c r="F18" i="1"/>
  <c r="E19" i="1"/>
  <c r="E20" i="1"/>
  <c r="E21" i="1"/>
  <c r="E18" i="1"/>
  <c r="B19" i="1"/>
  <c r="B20" i="1"/>
  <c r="B21" i="1"/>
  <c r="B18" i="1"/>
  <c r="K18" i="1" l="1"/>
  <c r="K21" i="1"/>
  <c r="K20" i="1"/>
  <c r="C18" i="1"/>
  <c r="G18" i="1" l="1"/>
  <c r="M19" i="1" l="1"/>
  <c r="M20" i="1"/>
  <c r="M21" i="1"/>
  <c r="M18" i="1"/>
  <c r="L19" i="1"/>
  <c r="L20" i="1"/>
  <c r="L21" i="1"/>
  <c r="L18" i="1"/>
  <c r="I19" i="1"/>
  <c r="I20" i="1"/>
  <c r="I21" i="1"/>
  <c r="I18" i="1"/>
  <c r="G19" i="1"/>
  <c r="G20" i="1"/>
  <c r="G21" i="1"/>
  <c r="D19" i="1"/>
  <c r="D20" i="1"/>
  <c r="D21" i="1"/>
  <c r="D18" i="1"/>
  <c r="C19" i="1"/>
  <c r="C20" i="1"/>
  <c r="C21" i="1"/>
  <c r="B17" i="1" l="1"/>
  <c r="C17" i="1"/>
  <c r="D17" i="1"/>
  <c r="J17" i="1"/>
</calcChain>
</file>

<file path=xl/sharedStrings.xml><?xml version="1.0" encoding="utf-8"?>
<sst xmlns="http://schemas.openxmlformats.org/spreadsheetml/2006/main" count="33" uniqueCount="20">
  <si>
    <t>15 min.</t>
  </si>
  <si>
    <t>30 min.</t>
  </si>
  <si>
    <t>45 min.</t>
  </si>
  <si>
    <t>1 h</t>
  </si>
  <si>
    <t>3 h</t>
  </si>
  <si>
    <t>6 h</t>
  </si>
  <si>
    <t>12 h</t>
  </si>
  <si>
    <t>24 h</t>
  </si>
  <si>
    <t>2 gg</t>
  </si>
  <si>
    <t>4 gg</t>
  </si>
  <si>
    <t>5 gg</t>
  </si>
  <si>
    <t>3 gg</t>
  </si>
  <si>
    <t>Tr (anni)</t>
  </si>
  <si>
    <t>durata pioggia</t>
  </si>
  <si>
    <t>u [mm]</t>
  </si>
  <si>
    <r>
      <t>α [mm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]</t>
    </r>
  </si>
  <si>
    <t>a</t>
  </si>
  <si>
    <t>n</t>
  </si>
  <si>
    <t>μ(lnh) [mm]</t>
  </si>
  <si>
    <t>σ(lnh)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</si>
</sst>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right"/>
    </xf>
    <xf numFmtId="0" fontId="0" fillId="4" borderId="1" xfId="0" applyFill="1" applyBorder="1"/>
    <xf numFmtId="0" fontId="0" fillId="7" borderId="0" xfId="0" applyFill="1"/>
    <xf numFmtId="0" fontId="1" fillId="7" borderId="0" xfId="0" applyFont="1" applyFill="1"/>
    <xf numFmtId="0" fontId="0" fillId="8" borderId="0" xfId="0" applyFill="1" applyAlignment="1">
      <alignment horizontal="center"/>
    </xf>
    <xf numFmtId="165" fontId="3" fillId="0" borderId="0" xfId="0" applyNumberFormat="1" applyFont="1" applyFill="1"/>
    <xf numFmtId="164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</a:t>
            </a:r>
            <a:r>
              <a:rPr lang="en-US" baseline="0"/>
              <a:t> di possibilità pluviometrica per i tempi di ritorno indicati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 20 anni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CPPluvio!$B$17:$M$17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72</c:v>
                </c:pt>
                <c:pt idx="10">
                  <c:v>96</c:v>
                </c:pt>
                <c:pt idx="11">
                  <c:v>120</c:v>
                </c:pt>
              </c:numCache>
            </c:numRef>
          </c:xVal>
          <c:yVal>
            <c:numRef>
              <c:f>CPPluvio!$B$18:$M$18</c:f>
              <c:numCache>
                <c:formatCode>0.0</c:formatCode>
                <c:ptCount val="12"/>
                <c:pt idx="0">
                  <c:v>21.373618026179049</c:v>
                </c:pt>
                <c:pt idx="1">
                  <c:v>27.524909760512891</c:v>
                </c:pt>
                <c:pt idx="2">
                  <c:v>27.636529495015463</c:v>
                </c:pt>
                <c:pt idx="3">
                  <c:v>28.953130070266283</c:v>
                </c:pt>
                <c:pt idx="4">
                  <c:v>42.605758664983611</c:v>
                </c:pt>
                <c:pt idx="5">
                  <c:v>61.468295846902905</c:v>
                </c:pt>
                <c:pt idx="6">
                  <c:v>89.915317280922778</c:v>
                </c:pt>
                <c:pt idx="7">
                  <c:v>129.48174946262873</c:v>
                </c:pt>
                <c:pt idx="8">
                  <c:v>150.77747175215382</c:v>
                </c:pt>
                <c:pt idx="9">
                  <c:v>175.42412691059764</c:v>
                </c:pt>
                <c:pt idx="10">
                  <c:v>191.1009260055302</c:v>
                </c:pt>
                <c:pt idx="11">
                  <c:v>200.03892840646984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2-4ADD-A660-6D5D1C3E612A}"/>
            </c:ext>
          </c:extLst>
        </c:ser>
        <c:ser>
          <c:idx val="1"/>
          <c:order val="1"/>
          <c:tx>
            <c:v>Tr 50 anni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CPPluvio!$B$17:$M$17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72</c:v>
                </c:pt>
                <c:pt idx="10">
                  <c:v>96</c:v>
                </c:pt>
                <c:pt idx="11">
                  <c:v>120</c:v>
                </c:pt>
              </c:numCache>
            </c:numRef>
          </c:xVal>
          <c:yVal>
            <c:numRef>
              <c:f>CPPluvio!$B$19:$M$19</c:f>
              <c:numCache>
                <c:formatCode>0.0</c:formatCode>
                <c:ptCount val="12"/>
                <c:pt idx="0">
                  <c:v>24.837348170765182</c:v>
                </c:pt>
                <c:pt idx="1">
                  <c:v>31.527009987067764</c:v>
                </c:pt>
                <c:pt idx="2">
                  <c:v>31.039627376485797</c:v>
                </c:pt>
                <c:pt idx="3">
                  <c:v>32.391297630759532</c:v>
                </c:pt>
                <c:pt idx="4">
                  <c:v>47.991558716392106</c:v>
                </c:pt>
                <c:pt idx="5">
                  <c:v>69.405313394166839</c:v>
                </c:pt>
                <c:pt idx="6">
                  <c:v>102.91034390426546</c:v>
                </c:pt>
                <c:pt idx="7">
                  <c:v>148.91596111079971</c:v>
                </c:pt>
                <c:pt idx="8">
                  <c:v>173.15900931866042</c:v>
                </c:pt>
                <c:pt idx="9">
                  <c:v>201.50134383168302</c:v>
                </c:pt>
                <c:pt idx="10">
                  <c:v>218.70791988839781</c:v>
                </c:pt>
                <c:pt idx="11">
                  <c:v>228.74998593910561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2-4ADD-A660-6D5D1C3E612A}"/>
            </c:ext>
          </c:extLst>
        </c:ser>
        <c:ser>
          <c:idx val="2"/>
          <c:order val="2"/>
          <c:tx>
            <c:v>Tr 100 anni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CPPluvio!$B$17:$M$17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72</c:v>
                </c:pt>
                <c:pt idx="10">
                  <c:v>96</c:v>
                </c:pt>
                <c:pt idx="11">
                  <c:v>120</c:v>
                </c:pt>
              </c:numCache>
            </c:numRef>
          </c:xVal>
          <c:yVal>
            <c:numRef>
              <c:f>CPPluvio!$B$20:$M$20</c:f>
              <c:numCache>
                <c:formatCode>0.0</c:formatCode>
                <c:ptCount val="12"/>
                <c:pt idx="0">
                  <c:v>27.432926493593232</c:v>
                </c:pt>
                <c:pt idx="1">
                  <c:v>34.513394469474846</c:v>
                </c:pt>
                <c:pt idx="2">
                  <c:v>33.538123148498194</c:v>
                </c:pt>
                <c:pt idx="3">
                  <c:v>34.967720394009518</c:v>
                </c:pt>
                <c:pt idx="4">
                  <c:v>52.027457958246124</c:v>
                </c:pt>
                <c:pt idx="5">
                  <c:v>75.258233926275253</c:v>
                </c:pt>
                <c:pt idx="6">
                  <c:v>112.64828768168172</c:v>
                </c:pt>
                <c:pt idx="7">
                  <c:v>163.46697348866945</c:v>
                </c:pt>
                <c:pt idx="8">
                  <c:v>189.93082216614408</c:v>
                </c:pt>
                <c:pt idx="9">
                  <c:v>221.04254829469457</c:v>
                </c:pt>
                <c:pt idx="10">
                  <c:v>239.29444914651287</c:v>
                </c:pt>
                <c:pt idx="11">
                  <c:v>250.14533843594302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2-4ADD-A660-6D5D1C3E612A}"/>
            </c:ext>
          </c:extLst>
        </c:ser>
        <c:ser>
          <c:idx val="3"/>
          <c:order val="3"/>
          <c:tx>
            <c:v>Tr 200 anni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CPPluvio!$B$17:$M$17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72</c:v>
                </c:pt>
                <c:pt idx="10">
                  <c:v>96</c:v>
                </c:pt>
                <c:pt idx="11">
                  <c:v>120</c:v>
                </c:pt>
              </c:numCache>
            </c:numRef>
          </c:xVal>
          <c:yVal>
            <c:numRef>
              <c:f>CPPluvio!$B$21:$M$21</c:f>
              <c:numCache>
                <c:formatCode>0.0</c:formatCode>
                <c:ptCount val="12"/>
                <c:pt idx="0">
                  <c:v>30.019033987119055</c:v>
                </c:pt>
                <c:pt idx="1">
                  <c:v>37.49379035675581</c:v>
                </c:pt>
                <c:pt idx="2">
                  <c:v>36.000597020014389</c:v>
                </c:pt>
                <c:pt idx="3">
                  <c:v>37.534742223376476</c:v>
                </c:pt>
                <c:pt idx="4">
                  <c:v>56.04863088170535</c:v>
                </c:pt>
                <c:pt idx="5">
                  <c:v>81.046357287369545</c:v>
                </c:pt>
                <c:pt idx="6">
                  <c:v>122.35069933800594</c:v>
                </c:pt>
                <c:pt idx="7">
                  <c:v>178.02671473536208</c:v>
                </c:pt>
                <c:pt idx="8">
                  <c:v>206.64143748582813</c:v>
                </c:pt>
                <c:pt idx="9">
                  <c:v>240.51245018509584</c:v>
                </c:pt>
                <c:pt idx="10">
                  <c:v>259.82898644673895</c:v>
                </c:pt>
                <c:pt idx="11">
                  <c:v>271.47553140226552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F2-4ADD-A660-6D5D1C3E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436224"/>
        <c:axId val="1724435808"/>
      </c:scatterChart>
      <c:valAx>
        <c:axId val="1724436224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4435808"/>
        <c:crosses val="autoZero"/>
        <c:crossBetween val="midCat"/>
        <c:majorUnit val="10"/>
      </c:valAx>
      <c:valAx>
        <c:axId val="17244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443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22</xdr:row>
      <xdr:rowOff>28575</xdr:rowOff>
    </xdr:from>
    <xdr:to>
      <xdr:col>10</xdr:col>
      <xdr:colOff>371475</xdr:colOff>
      <xdr:row>41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15628E-B8E7-4E6A-803C-BDBE82A11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E0B5-CF9E-472E-B68E-3E42C3DBA5CF}">
  <dimension ref="A1:O31"/>
  <sheetViews>
    <sheetView tabSelected="1" topLeftCell="A10" workbookViewId="0">
      <selection activeCell="M35" sqref="M35"/>
    </sheetView>
  </sheetViews>
  <sheetFormatPr defaultRowHeight="15" x14ac:dyDescent="0.25"/>
  <cols>
    <col min="2" max="2" width="10.28515625" customWidth="1"/>
    <col min="4" max="5" width="12.140625" bestFit="1" customWidth="1"/>
  </cols>
  <sheetData>
    <row r="1" spans="1:13" ht="17.25" x14ac:dyDescent="0.25">
      <c r="B1" s="13" t="s">
        <v>15</v>
      </c>
      <c r="C1" s="12" t="s">
        <v>14</v>
      </c>
      <c r="D1" s="12" t="s">
        <v>18</v>
      </c>
      <c r="E1" s="12" t="s">
        <v>19</v>
      </c>
    </row>
    <row r="2" spans="1:13" x14ac:dyDescent="0.25">
      <c r="A2" s="14" t="s">
        <v>0</v>
      </c>
      <c r="B2" s="3">
        <v>0.26900000000000002</v>
      </c>
      <c r="C2" s="1">
        <v>10.332000000000001</v>
      </c>
      <c r="D2" s="2"/>
      <c r="E2" s="1"/>
    </row>
    <row r="3" spans="1:13" x14ac:dyDescent="0.25">
      <c r="A3" s="14" t="s">
        <v>1</v>
      </c>
      <c r="B3" s="3"/>
      <c r="C3" s="1"/>
      <c r="D3" s="1">
        <v>2.7690000000000001</v>
      </c>
      <c r="E3" s="1">
        <v>0.33200000000000002</v>
      </c>
    </row>
    <row r="4" spans="1:13" x14ac:dyDescent="0.25">
      <c r="A4" s="14" t="s">
        <v>2</v>
      </c>
      <c r="B4" s="3"/>
      <c r="C4" s="1"/>
      <c r="D4" s="1">
        <v>2.8519999999999999</v>
      </c>
      <c r="E4" s="1">
        <v>0.28399999999999997</v>
      </c>
    </row>
    <row r="5" spans="1:13" x14ac:dyDescent="0.25">
      <c r="A5" s="14" t="s">
        <v>3</v>
      </c>
      <c r="B5" s="3">
        <v>0.27100000000000002</v>
      </c>
      <c r="C5" s="1">
        <v>17.992999999999999</v>
      </c>
      <c r="D5" s="1"/>
      <c r="E5" s="1"/>
    </row>
    <row r="6" spans="1:13" x14ac:dyDescent="0.25">
      <c r="A6" s="14" t="s">
        <v>4</v>
      </c>
      <c r="B6" s="3">
        <v>0.17299999999999999</v>
      </c>
      <c r="C6" s="1">
        <v>25.437000000000001</v>
      </c>
      <c r="D6" s="1"/>
      <c r="E6" s="1"/>
    </row>
    <row r="7" spans="1:13" x14ac:dyDescent="0.25">
      <c r="A7" s="14" t="s">
        <v>5</v>
      </c>
      <c r="B7" s="3"/>
      <c r="C7" s="1"/>
      <c r="D7" s="1">
        <v>3.63</v>
      </c>
      <c r="E7" s="1">
        <v>0.29699999999999999</v>
      </c>
    </row>
    <row r="8" spans="1:13" x14ac:dyDescent="0.25">
      <c r="A8" s="14" t="s">
        <v>6</v>
      </c>
      <c r="B8" s="3">
        <v>7.17E-2</v>
      </c>
      <c r="C8" s="1">
        <v>48.49</v>
      </c>
      <c r="D8" s="1"/>
      <c r="E8" s="1"/>
    </row>
    <row r="9" spans="1:13" x14ac:dyDescent="0.25">
      <c r="A9" s="14" t="s">
        <v>7</v>
      </c>
      <c r="B9" s="3"/>
      <c r="C9" s="1"/>
      <c r="D9" s="1">
        <v>4.3010000000000002</v>
      </c>
      <c r="E9" s="1">
        <v>0.34200000000000003</v>
      </c>
    </row>
    <row r="10" spans="1:13" x14ac:dyDescent="0.25">
      <c r="A10" s="14" t="s">
        <v>8</v>
      </c>
      <c r="B10" s="3">
        <v>4.163E-2</v>
      </c>
      <c r="C10" s="1">
        <v>79.430000000000007</v>
      </c>
      <c r="D10" s="1"/>
      <c r="E10" s="1"/>
    </row>
    <row r="11" spans="1:13" x14ac:dyDescent="0.25">
      <c r="A11" s="14" t="s">
        <v>11</v>
      </c>
      <c r="B11" s="15">
        <v>3.5730170581979713E-2</v>
      </c>
      <c r="C11" s="16">
        <v>92.295633520751807</v>
      </c>
      <c r="D11" s="1"/>
      <c r="E11" s="1"/>
    </row>
    <row r="12" spans="1:13" x14ac:dyDescent="0.25">
      <c r="A12" s="14" t="s">
        <v>9</v>
      </c>
      <c r="B12" s="3"/>
      <c r="C12" s="2"/>
      <c r="D12" s="1">
        <v>4.71</v>
      </c>
      <c r="E12" s="1">
        <v>0.33</v>
      </c>
    </row>
    <row r="13" spans="1:13" x14ac:dyDescent="0.25">
      <c r="A13" s="14" t="s">
        <v>10</v>
      </c>
      <c r="B13" s="3"/>
      <c r="C13" s="2"/>
      <c r="D13" s="1">
        <v>4.7590000000000003</v>
      </c>
      <c r="E13" s="1">
        <v>0.32800000000000001</v>
      </c>
    </row>
    <row r="16" spans="1:13" x14ac:dyDescent="0.25">
      <c r="B16" s="10" t="s">
        <v>0</v>
      </c>
      <c r="C16" s="10" t="s">
        <v>1</v>
      </c>
      <c r="D16" s="10" t="s">
        <v>2</v>
      </c>
      <c r="E16" s="10" t="s">
        <v>3</v>
      </c>
      <c r="F16" s="10" t="s">
        <v>4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11</v>
      </c>
      <c r="L16" s="10" t="s">
        <v>9</v>
      </c>
      <c r="M16" s="10" t="s">
        <v>10</v>
      </c>
    </row>
    <row r="17" spans="1:15" x14ac:dyDescent="0.25">
      <c r="A17" s="11" t="s">
        <v>12</v>
      </c>
      <c r="B17" s="8">
        <f>1/60*15</f>
        <v>0.25</v>
      </c>
      <c r="C17" s="8">
        <f>1/60*30</f>
        <v>0.5</v>
      </c>
      <c r="D17" s="8">
        <f>1/60*45</f>
        <v>0.75</v>
      </c>
      <c r="E17" s="8">
        <v>1</v>
      </c>
      <c r="F17" s="8">
        <v>3</v>
      </c>
      <c r="G17" s="8">
        <v>6</v>
      </c>
      <c r="H17" s="8">
        <v>12</v>
      </c>
      <c r="I17" s="8">
        <v>24</v>
      </c>
      <c r="J17" s="8">
        <f>I17*2</f>
        <v>48</v>
      </c>
      <c r="K17" s="8">
        <v>72</v>
      </c>
      <c r="L17" s="8">
        <v>96</v>
      </c>
      <c r="M17" s="8">
        <v>120</v>
      </c>
      <c r="N17" s="8" t="s">
        <v>13</v>
      </c>
      <c r="O17" s="8"/>
    </row>
    <row r="18" spans="1:15" x14ac:dyDescent="0.25">
      <c r="A18" s="9">
        <v>20</v>
      </c>
      <c r="B18" s="4">
        <f>$C$2+1/$B$2*(-LN(-LN(1-1/A18)))</f>
        <v>21.373618026179049</v>
      </c>
      <c r="C18" s="4">
        <f>_xlfn.LOGNORM.INV(1-1/A18,$D$3,$E$3)</f>
        <v>27.524909760512891</v>
      </c>
      <c r="D18" s="4">
        <f>_xlfn.LOGNORM.INV(1-1/A18,$D$4,$E$4)</f>
        <v>27.636529495015463</v>
      </c>
      <c r="E18" s="4">
        <f>$C$5+1/$B$5*(-LN(-LN(1-1/A18)))</f>
        <v>28.953130070266283</v>
      </c>
      <c r="F18" s="4">
        <f>$C$6+1/$B$6*(-LN(-LN(1-1/A18)))</f>
        <v>42.605758664983611</v>
      </c>
      <c r="G18" s="4">
        <f>_xlfn.LOGNORM.INV(1-1/A18,$D$7,$E$7)</f>
        <v>61.468295846902905</v>
      </c>
      <c r="H18" s="4">
        <f>$C$8+1/$B$8*(-LN(-LN(1-1/A18)))</f>
        <v>89.915317280922778</v>
      </c>
      <c r="I18" s="4">
        <f>_xlfn.LOGNORM.INV(1-1/A18,$D$9,$E$9)</f>
        <v>129.48174946262873</v>
      </c>
      <c r="J18" s="4">
        <f>$C$10+1/$B$10*(-LN(-LN(1-1/A18)))</f>
        <v>150.77747175215382</v>
      </c>
      <c r="K18" s="4">
        <f>$C$11+1/$B$11*(-LN(-LN(1-1/A18)))</f>
        <v>175.42412691059764</v>
      </c>
      <c r="L18" s="4">
        <f>_xlfn.LOGNORM.INV(1-1/A18,$D$12,$E$12)</f>
        <v>191.1009260055302</v>
      </c>
      <c r="M18" s="4">
        <f>_xlfn.LOGNORM.INV(1-1/A18,$D$13,$E$13)</f>
        <v>200.03892840646984</v>
      </c>
    </row>
    <row r="19" spans="1:15" x14ac:dyDescent="0.25">
      <c r="A19" s="9">
        <v>50</v>
      </c>
      <c r="B19" s="4">
        <f t="shared" ref="B19:B21" si="0">$C$2+1/$B$2*(-LN(-LN(1-1/A19)))</f>
        <v>24.837348170765182</v>
      </c>
      <c r="C19" s="5">
        <f t="shared" ref="C19:C21" si="1">_xlfn.LOGNORM.INV(1-1/A19,$D$3,$E$3)</f>
        <v>31.527009987067764</v>
      </c>
      <c r="D19" s="4">
        <f t="shared" ref="D19:D21" si="2">_xlfn.LOGNORM.INV(1-1/A19,$D$4,$E$4)</f>
        <v>31.039627376485797</v>
      </c>
      <c r="E19" s="4">
        <f t="shared" ref="E19:E21" si="3">$C$5+1/$B$5*(-LN(-LN(1-1/A19)))</f>
        <v>32.391297630759532</v>
      </c>
      <c r="F19" s="4">
        <f t="shared" ref="F19:F21" si="4">$C$6+1/$B$6*(-LN(-LN(1-1/A19)))</f>
        <v>47.991558716392106</v>
      </c>
      <c r="G19" s="4">
        <f t="shared" ref="G19:G21" si="5">_xlfn.LOGNORM.INV(1-1/A19,$D$7,$E$7)</f>
        <v>69.405313394166839</v>
      </c>
      <c r="H19" s="4">
        <f t="shared" ref="H19:H21" si="6">$C$8+1/$B$8*(-LN(-LN(1-1/A19)))</f>
        <v>102.91034390426546</v>
      </c>
      <c r="I19" s="4">
        <f t="shared" ref="I19:I21" si="7">_xlfn.LOGNORM.INV(1-1/A19,$D$9,$E$9)</f>
        <v>148.91596111079971</v>
      </c>
      <c r="J19" s="4">
        <f t="shared" ref="J19:J21" si="8">$C$10+1/$B$10*(-LN(-LN(1-1/A19)))</f>
        <v>173.15900931866042</v>
      </c>
      <c r="K19" s="4">
        <f t="shared" ref="K19:K21" si="9">$C$11+1/$B$11*(-LN(-LN(1-1/A19)))</f>
        <v>201.50134383168302</v>
      </c>
      <c r="L19" s="4">
        <f t="shared" ref="L19:L21" si="10">_xlfn.LOGNORM.INV(1-1/A19,$D$12,$E$12)</f>
        <v>218.70791988839781</v>
      </c>
      <c r="M19" s="4">
        <f t="shared" ref="M19:M21" si="11">_xlfn.LOGNORM.INV(1-1/A19,$D$13,$E$13)</f>
        <v>228.74998593910561</v>
      </c>
    </row>
    <row r="20" spans="1:15" x14ac:dyDescent="0.25">
      <c r="A20" s="9">
        <v>100</v>
      </c>
      <c r="B20" s="4">
        <f t="shared" si="0"/>
        <v>27.432926493593232</v>
      </c>
      <c r="C20" s="4">
        <f t="shared" si="1"/>
        <v>34.513394469474846</v>
      </c>
      <c r="D20" s="4">
        <f t="shared" si="2"/>
        <v>33.538123148498194</v>
      </c>
      <c r="E20" s="4">
        <f t="shared" si="3"/>
        <v>34.967720394009518</v>
      </c>
      <c r="F20" s="4">
        <f t="shared" si="4"/>
        <v>52.027457958246124</v>
      </c>
      <c r="G20" s="4">
        <f t="shared" si="5"/>
        <v>75.258233926275253</v>
      </c>
      <c r="H20" s="4">
        <f t="shared" si="6"/>
        <v>112.64828768168172</v>
      </c>
      <c r="I20" s="4">
        <f t="shared" si="7"/>
        <v>163.46697348866945</v>
      </c>
      <c r="J20" s="4">
        <f t="shared" si="8"/>
        <v>189.93082216614408</v>
      </c>
      <c r="K20" s="4">
        <f t="shared" si="9"/>
        <v>221.04254829469457</v>
      </c>
      <c r="L20" s="4">
        <f t="shared" si="10"/>
        <v>239.29444914651287</v>
      </c>
      <c r="M20" s="4">
        <f t="shared" si="11"/>
        <v>250.14533843594302</v>
      </c>
    </row>
    <row r="21" spans="1:15" x14ac:dyDescent="0.25">
      <c r="A21" s="9">
        <v>200</v>
      </c>
      <c r="B21" s="4">
        <f t="shared" si="0"/>
        <v>30.019033987119055</v>
      </c>
      <c r="C21" s="4">
        <f t="shared" si="1"/>
        <v>37.49379035675581</v>
      </c>
      <c r="D21" s="4">
        <f t="shared" si="2"/>
        <v>36.000597020014389</v>
      </c>
      <c r="E21" s="4">
        <f t="shared" si="3"/>
        <v>37.534742223376476</v>
      </c>
      <c r="F21" s="4">
        <f t="shared" si="4"/>
        <v>56.04863088170535</v>
      </c>
      <c r="G21" s="4">
        <f t="shared" si="5"/>
        <v>81.046357287369545</v>
      </c>
      <c r="H21" s="4">
        <f t="shared" si="6"/>
        <v>122.35069933800594</v>
      </c>
      <c r="I21" s="4">
        <f t="shared" si="7"/>
        <v>178.02671473536208</v>
      </c>
      <c r="J21" s="4">
        <f t="shared" si="8"/>
        <v>206.64143748582813</v>
      </c>
      <c r="K21" s="4">
        <f t="shared" si="9"/>
        <v>240.51245018509584</v>
      </c>
      <c r="L21" s="4">
        <f t="shared" si="10"/>
        <v>259.82898644673895</v>
      </c>
      <c r="M21" s="4">
        <f t="shared" si="11"/>
        <v>271.47553140226552</v>
      </c>
    </row>
    <row r="27" spans="1:15" x14ac:dyDescent="0.25">
      <c r="L27" s="6" t="s">
        <v>12</v>
      </c>
      <c r="M27" s="6" t="s">
        <v>16</v>
      </c>
      <c r="N27" s="6" t="s">
        <v>17</v>
      </c>
    </row>
    <row r="28" spans="1:15" x14ac:dyDescent="0.25">
      <c r="L28" s="7">
        <v>20</v>
      </c>
      <c r="M28" s="1">
        <v>32.634</v>
      </c>
      <c r="N28" s="3">
        <v>0.3886</v>
      </c>
    </row>
    <row r="29" spans="1:15" x14ac:dyDescent="0.25">
      <c r="L29" s="7">
        <v>50</v>
      </c>
      <c r="M29" s="1">
        <v>37.118000000000002</v>
      </c>
      <c r="N29" s="3">
        <v>0.38990000000000002</v>
      </c>
    </row>
    <row r="30" spans="1:15" x14ac:dyDescent="0.25">
      <c r="L30" s="7">
        <v>100</v>
      </c>
      <c r="M30" s="1">
        <v>40.457000000000001</v>
      </c>
      <c r="N30" s="3">
        <v>0.39079999999999998</v>
      </c>
    </row>
    <row r="31" spans="1:15" x14ac:dyDescent="0.25">
      <c r="L31" s="7">
        <v>200</v>
      </c>
      <c r="M31" s="1">
        <v>43.776000000000003</v>
      </c>
      <c r="N31" s="3">
        <v>0.39150000000000001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CPPluvio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Ottaviani</dc:creator>
  <cp:lastModifiedBy>Francesco Ottaviani</cp:lastModifiedBy>
  <dcterms:created xsi:type="dcterms:W3CDTF">2021-11-28T17:24:36Z</dcterms:created>
  <dcterms:modified xsi:type="dcterms:W3CDTF">2021-12-08T17:48:31Z</dcterms:modified>
</cp:coreProperties>
</file>