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Icebreaker\2019\Schematics\Boys\"/>
    </mc:Choice>
  </mc:AlternateContent>
  <xr:revisionPtr revIDLastSave="0" documentId="13_ncr:1_{F0B826E5-49E6-4097-822E-A12EC27EAD5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BU13 Snow Round Robin" sheetId="5" r:id="rId1"/>
    <sheet name="BU13 Snow Championship Round" sheetId="3" r:id="rId2"/>
  </sheets>
  <definedNames>
    <definedName name="_xlnm.Print_Area" localSheetId="1">'BU13 Snow Championship Round'!$B$1:$T$86</definedName>
    <definedName name="_xlnm.Print_Are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9" i="5" l="1"/>
  <c r="E49" i="5"/>
  <c r="H49" i="5"/>
  <c r="C23" i="3" l="1"/>
  <c r="G81" i="3" s="1"/>
  <c r="C66" i="3"/>
  <c r="I66" i="3"/>
  <c r="K64" i="3" s="1"/>
  <c r="I57" i="3"/>
  <c r="E58" i="3"/>
  <c r="E50" i="3"/>
  <c r="K50" i="3"/>
  <c r="G74" i="3" l="1"/>
  <c r="I76" i="3" s="1"/>
  <c r="T14" i="3" s="1"/>
  <c r="I79" i="3"/>
  <c r="T16" i="3" s="1"/>
  <c r="I23" i="3"/>
  <c r="K21" i="3" s="1"/>
  <c r="M29" i="3" s="1"/>
  <c r="E15" i="3"/>
  <c r="G31" i="3" s="1"/>
  <c r="C10" i="3"/>
  <c r="I14" i="3"/>
  <c r="K62" i="3" s="1"/>
  <c r="O56" i="3" s="1"/>
  <c r="K19" i="3"/>
  <c r="M15" i="3" s="1"/>
  <c r="K34" i="3"/>
  <c r="M31" i="3" s="1"/>
  <c r="T11" i="3" s="1"/>
  <c r="M58" i="3" l="1"/>
  <c r="K77" i="3"/>
  <c r="I36" i="3"/>
  <c r="T15" i="3" s="1"/>
  <c r="O24" i="3"/>
  <c r="M36" i="3" s="1"/>
  <c r="I33" i="3"/>
  <c r="T13" i="3" s="1"/>
  <c r="O26" i="3"/>
  <c r="T9" i="3" s="1"/>
  <c r="G68" i="3"/>
  <c r="G63" i="3"/>
  <c r="G60" i="3"/>
  <c r="G55" i="3"/>
  <c r="G53" i="3"/>
  <c r="G48" i="3"/>
  <c r="M72" i="3" l="1"/>
  <c r="M74" i="3"/>
  <c r="T12" i="3" s="1"/>
  <c r="M79" i="3"/>
  <c r="G25" i="3"/>
  <c r="G20" i="3"/>
  <c r="G17" i="3"/>
  <c r="G12" i="3"/>
  <c r="G10" i="3"/>
  <c r="E7" i="3" s="1"/>
  <c r="C53" i="3" s="1"/>
  <c r="G38" i="3" s="1"/>
  <c r="G5" i="3"/>
  <c r="K7" i="3" s="1"/>
  <c r="O13" i="3" s="1"/>
  <c r="J87" i="5"/>
  <c r="I87" i="5"/>
  <c r="G87" i="5"/>
  <c r="F87" i="5"/>
  <c r="D87" i="5"/>
  <c r="C87" i="5"/>
  <c r="J85" i="5"/>
  <c r="I85" i="5"/>
  <c r="G85" i="5"/>
  <c r="F85" i="5"/>
  <c r="D85" i="5"/>
  <c r="C85" i="5"/>
  <c r="J81" i="5"/>
  <c r="I81" i="5"/>
  <c r="G81" i="5"/>
  <c r="F81" i="5"/>
  <c r="D81" i="5"/>
  <c r="C81" i="5"/>
  <c r="J79" i="5"/>
  <c r="I79" i="5"/>
  <c r="G79" i="5"/>
  <c r="F79" i="5"/>
  <c r="D79" i="5"/>
  <c r="C79" i="5"/>
  <c r="J75" i="5"/>
  <c r="I75" i="5"/>
  <c r="G75" i="5"/>
  <c r="F75" i="5"/>
  <c r="D75" i="5"/>
  <c r="C75" i="5"/>
  <c r="J73" i="5"/>
  <c r="I73" i="5"/>
  <c r="G73" i="5"/>
  <c r="F73" i="5"/>
  <c r="D73" i="5"/>
  <c r="C73" i="5"/>
  <c r="H70" i="5"/>
  <c r="E70" i="5"/>
  <c r="B70" i="5"/>
  <c r="L67" i="5"/>
  <c r="L65" i="5"/>
  <c r="J63" i="5"/>
  <c r="I63" i="5"/>
  <c r="G63" i="5"/>
  <c r="F63" i="5"/>
  <c r="D63" i="5"/>
  <c r="C63" i="5"/>
  <c r="L61" i="5"/>
  <c r="L59" i="5"/>
  <c r="J57" i="5"/>
  <c r="I57" i="5"/>
  <c r="G57" i="5"/>
  <c r="F57" i="5"/>
  <c r="D57" i="5"/>
  <c r="C57" i="5"/>
  <c r="L55" i="5"/>
  <c r="L53" i="5"/>
  <c r="J51" i="5"/>
  <c r="I51" i="5"/>
  <c r="G51" i="5"/>
  <c r="F51" i="5"/>
  <c r="D51" i="5"/>
  <c r="C51" i="5"/>
  <c r="J43" i="5"/>
  <c r="I43" i="5"/>
  <c r="G43" i="5"/>
  <c r="F43" i="5"/>
  <c r="D43" i="5"/>
  <c r="C43" i="5"/>
  <c r="J41" i="5"/>
  <c r="I41" i="5"/>
  <c r="G41" i="5"/>
  <c r="F41" i="5"/>
  <c r="D41" i="5"/>
  <c r="C41" i="5"/>
  <c r="J37" i="5"/>
  <c r="I37" i="5"/>
  <c r="G37" i="5"/>
  <c r="F37" i="5"/>
  <c r="D37" i="5"/>
  <c r="C37" i="5"/>
  <c r="J35" i="5"/>
  <c r="I35" i="5"/>
  <c r="G35" i="5"/>
  <c r="F35" i="5"/>
  <c r="D35" i="5"/>
  <c r="C35" i="5"/>
  <c r="J31" i="5"/>
  <c r="I31" i="5"/>
  <c r="G31" i="5"/>
  <c r="F31" i="5"/>
  <c r="D31" i="5"/>
  <c r="C31" i="5"/>
  <c r="J29" i="5"/>
  <c r="I29" i="5"/>
  <c r="G29" i="5"/>
  <c r="F29" i="5"/>
  <c r="D29" i="5"/>
  <c r="C29" i="5"/>
  <c r="H26" i="5"/>
  <c r="E26" i="5"/>
  <c r="B26" i="5"/>
  <c r="L23" i="5"/>
  <c r="L21" i="5"/>
  <c r="J19" i="5"/>
  <c r="I19" i="5"/>
  <c r="G19" i="5"/>
  <c r="F19" i="5"/>
  <c r="D19" i="5"/>
  <c r="C19" i="5"/>
  <c r="L17" i="5"/>
  <c r="L15" i="5"/>
  <c r="J13" i="5"/>
  <c r="I13" i="5"/>
  <c r="G13" i="5"/>
  <c r="F13" i="5"/>
  <c r="D13" i="5"/>
  <c r="C13" i="5"/>
  <c r="L11" i="5"/>
  <c r="L9" i="5"/>
  <c r="J7" i="5"/>
  <c r="I7" i="5"/>
  <c r="G7" i="5"/>
  <c r="F7" i="5"/>
  <c r="D7" i="5"/>
  <c r="C7" i="5"/>
  <c r="H5" i="5"/>
  <c r="E5" i="5"/>
  <c r="B5" i="5"/>
  <c r="G78" i="5" l="1"/>
  <c r="O67" i="3"/>
  <c r="M86" i="3" s="1"/>
  <c r="O69" i="3"/>
  <c r="T10" i="3" s="1"/>
  <c r="L44" i="5"/>
  <c r="I28" i="5"/>
  <c r="I84" i="5"/>
  <c r="G84" i="5"/>
  <c r="C84" i="5"/>
  <c r="J84" i="5"/>
  <c r="L63" i="5"/>
  <c r="D72" i="5"/>
  <c r="C72" i="5"/>
  <c r="I78" i="5"/>
  <c r="L88" i="5"/>
  <c r="K56" i="5"/>
  <c r="L86" i="5"/>
  <c r="L57" i="5"/>
  <c r="F78" i="5"/>
  <c r="L80" i="5"/>
  <c r="K62" i="5"/>
  <c r="J72" i="5"/>
  <c r="L76" i="5"/>
  <c r="I72" i="5"/>
  <c r="D84" i="5"/>
  <c r="L51" i="5"/>
  <c r="D78" i="5"/>
  <c r="L74" i="5"/>
  <c r="K50" i="5"/>
  <c r="F34" i="5"/>
  <c r="L30" i="5"/>
  <c r="J40" i="5"/>
  <c r="L19" i="5"/>
  <c r="I40" i="5"/>
  <c r="J34" i="5"/>
  <c r="K18" i="5"/>
  <c r="J28" i="5"/>
  <c r="F40" i="5"/>
  <c r="L42" i="5"/>
  <c r="G40" i="5"/>
  <c r="G34" i="5"/>
  <c r="K12" i="5"/>
  <c r="L36" i="5"/>
  <c r="L13" i="5"/>
  <c r="D40" i="5"/>
  <c r="C40" i="5"/>
  <c r="L7" i="5"/>
  <c r="D34" i="5"/>
  <c r="L32" i="5"/>
  <c r="D28" i="5"/>
  <c r="K6" i="5"/>
  <c r="C28" i="5"/>
  <c r="C78" i="5"/>
  <c r="L82" i="5"/>
  <c r="F84" i="5"/>
  <c r="G72" i="5"/>
  <c r="J78" i="5"/>
  <c r="F72" i="5"/>
  <c r="F28" i="5"/>
  <c r="C34" i="5"/>
  <c r="I34" i="5"/>
  <c r="L38" i="5"/>
  <c r="G28" i="5"/>
  <c r="L72" i="5" l="1"/>
  <c r="K83" i="5"/>
  <c r="L84" i="5"/>
  <c r="O81" i="3"/>
  <c r="T7" i="3" s="1"/>
  <c r="O84" i="3"/>
  <c r="T8" i="3" s="1"/>
  <c r="M43" i="3"/>
  <c r="O41" i="3" s="1"/>
  <c r="T6" i="3" s="1"/>
  <c r="L78" i="5"/>
  <c r="K77" i="5"/>
  <c r="K71" i="5"/>
  <c r="K39" i="5"/>
  <c r="K33" i="5"/>
  <c r="L40" i="5"/>
  <c r="L34" i="5"/>
  <c r="L28" i="5"/>
  <c r="K27" i="5"/>
  <c r="Q59" i="3" l="1"/>
  <c r="Q64" i="3"/>
  <c r="O38" i="3"/>
  <c r="T5" i="3" s="1"/>
  <c r="Q21" i="3"/>
  <c r="Q16" i="3" l="1"/>
</calcChain>
</file>

<file path=xl/sharedStrings.xml><?xml version="1.0" encoding="utf-8"?>
<sst xmlns="http://schemas.openxmlformats.org/spreadsheetml/2006/main" count="413" uniqueCount="168">
  <si>
    <t>"Ice Jam" Round Robin</t>
  </si>
  <si>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</si>
  <si>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</si>
  <si>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</si>
  <si>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</si>
  <si>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</si>
  <si>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</si>
  <si>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</si>
  <si>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</si>
  <si>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Winner - 5th Place</t>
  </si>
  <si>
    <t>Loser - 6th Place</t>
  </si>
  <si>
    <t>Loser - 4th Place</t>
  </si>
  <si>
    <t>3rd Place</t>
  </si>
  <si>
    <t>First Penguin</t>
  </si>
  <si>
    <t>Third Penguin</t>
  </si>
  <si>
    <t>Second Penguin</t>
  </si>
  <si>
    <t>Team 1</t>
  </si>
  <si>
    <t>Team 2</t>
  </si>
  <si>
    <t>Team 3</t>
  </si>
  <si>
    <t>Team 4</t>
  </si>
  <si>
    <t>Team 5</t>
  </si>
  <si>
    <t>Team 6</t>
  </si>
  <si>
    <t>Goals For</t>
  </si>
  <si>
    <t>Goals Against</t>
  </si>
  <si>
    <t>Penguin</t>
  </si>
  <si>
    <t>Standings</t>
  </si>
  <si>
    <t>1st</t>
  </si>
  <si>
    <t>2nd</t>
  </si>
  <si>
    <t>3rd</t>
  </si>
  <si>
    <t>Score</t>
  </si>
  <si>
    <t>4th</t>
  </si>
  <si>
    <t>5th</t>
  </si>
  <si>
    <t>Polar Bear</t>
  </si>
  <si>
    <t>Polar Bear Standings</t>
  </si>
  <si>
    <t>Penguin Standings</t>
  </si>
  <si>
    <t>Second Polar Bear</t>
  </si>
  <si>
    <t>Third Polar Bear</t>
  </si>
  <si>
    <t>First Polar Bear</t>
  </si>
  <si>
    <t>First Narwhal</t>
  </si>
  <si>
    <t>Loser of 10M</t>
  </si>
  <si>
    <t>Game # 10M</t>
  </si>
  <si>
    <t>Winner of 10M</t>
  </si>
  <si>
    <t>Third Muskox</t>
  </si>
  <si>
    <t>Winner of 15M</t>
  </si>
  <si>
    <t>Winner of 13T</t>
  </si>
  <si>
    <t>Game # 16M</t>
  </si>
  <si>
    <t>Second Narwhal</t>
  </si>
  <si>
    <t>Loser of 12M</t>
  </si>
  <si>
    <t>Winner of 16M</t>
  </si>
  <si>
    <t>Game # 12M</t>
  </si>
  <si>
    <t>Winner of 12M</t>
  </si>
  <si>
    <t>Winner of 14T</t>
  </si>
  <si>
    <t>Second Muskox</t>
  </si>
  <si>
    <t>Loser of 16M</t>
  </si>
  <si>
    <t xml:space="preserve">   Winner to # 21</t>
  </si>
  <si>
    <t xml:space="preserve">  Game # 20M</t>
  </si>
  <si>
    <t>Gold  Medal Game</t>
  </si>
  <si>
    <t>Loser of 11M</t>
  </si>
  <si>
    <t>Third Narwhal</t>
  </si>
  <si>
    <t>Winner of 11M</t>
  </si>
  <si>
    <t>Loser of 14M</t>
  </si>
  <si>
    <t xml:space="preserve">     Loser to # 22</t>
  </si>
  <si>
    <t>Game # 11M</t>
  </si>
  <si>
    <t>Game # 19M</t>
  </si>
  <si>
    <t>Bronze Medal Game</t>
  </si>
  <si>
    <t>Winner of 19M</t>
  </si>
  <si>
    <t>First Muskox</t>
  </si>
  <si>
    <t xml:space="preserve">  Game # 18M</t>
  </si>
  <si>
    <t>Winner of 18M</t>
  </si>
  <si>
    <t>Loser of 19M</t>
  </si>
  <si>
    <t>Loser of 13M</t>
  </si>
  <si>
    <t>Game # 17M</t>
  </si>
  <si>
    <t>* Cross-Over</t>
  </si>
  <si>
    <t xml:space="preserve">  Instructions</t>
  </si>
  <si>
    <t>Loser of 15T</t>
  </si>
  <si>
    <t>Winner of 20M</t>
  </si>
  <si>
    <t xml:space="preserve">        </t>
  </si>
  <si>
    <t>Winner - Gold Medal</t>
  </si>
  <si>
    <t>Loser - Silver Medal</t>
  </si>
  <si>
    <t>Winner of 20T</t>
  </si>
  <si>
    <t xml:space="preserve">Game # 21 </t>
  </si>
  <si>
    <t>Narwhal</t>
  </si>
  <si>
    <t>Muskox</t>
  </si>
  <si>
    <t>Team 7</t>
  </si>
  <si>
    <t>Team 8</t>
  </si>
  <si>
    <t>Team 9</t>
  </si>
  <si>
    <t>Team 10</t>
  </si>
  <si>
    <t>Team 11</t>
  </si>
  <si>
    <t>Team 12</t>
  </si>
  <si>
    <t>Muskox Standings</t>
  </si>
  <si>
    <t>Narwhal Standings</t>
  </si>
  <si>
    <t>Loser of 10T</t>
  </si>
  <si>
    <t>Game # 10T</t>
  </si>
  <si>
    <t>Winner of 10T</t>
  </si>
  <si>
    <t>Winner of 15T</t>
  </si>
  <si>
    <t>Winner of 13M</t>
  </si>
  <si>
    <t>Loser of 12T</t>
  </si>
  <si>
    <t>Winner of 16T</t>
  </si>
  <si>
    <t>Game # 12T</t>
  </si>
  <si>
    <t>Winner of 12T</t>
  </si>
  <si>
    <t>Winner of 14M</t>
  </si>
  <si>
    <t>Loser of 16T</t>
  </si>
  <si>
    <t>Game # 20T</t>
  </si>
  <si>
    <t>Winner to # 21</t>
  </si>
  <si>
    <t xml:space="preserve">   Gold  Medal Game</t>
  </si>
  <si>
    <t>Loser of 11T</t>
  </si>
  <si>
    <t>Winner of 11T</t>
  </si>
  <si>
    <t>Loser of 14T</t>
  </si>
  <si>
    <t>Loser to # 22</t>
  </si>
  <si>
    <t>Game # 11T</t>
  </si>
  <si>
    <t xml:space="preserve"> Bronze  Medal Game</t>
  </si>
  <si>
    <t>Game # 19T</t>
  </si>
  <si>
    <t>Winner of 19T</t>
  </si>
  <si>
    <t>Winner of 18T</t>
  </si>
  <si>
    <t>Loser of 13T</t>
  </si>
  <si>
    <t>Game # 17T</t>
  </si>
  <si>
    <t>Loser of 15M</t>
  </si>
  <si>
    <t>Loser of 20M</t>
  </si>
  <si>
    <t>Bronze Medal to Winner</t>
  </si>
  <si>
    <t>Game # 22</t>
  </si>
  <si>
    <t>Iron Medal to Loser</t>
  </si>
  <si>
    <t>Loser of 20T</t>
  </si>
  <si>
    <t xml:space="preserve"> Bronze Medal Game</t>
  </si>
  <si>
    <t>Gold Medal
Game</t>
  </si>
  <si>
    <t>7th</t>
  </si>
  <si>
    <t>9th</t>
  </si>
  <si>
    <t>11th</t>
  </si>
  <si>
    <t>Loser of 19T</t>
  </si>
  <si>
    <t xml:space="preserve">  MUSKEG DIVISION  ("M"  GAMES) NARWHAL – MUSKOX  POOLS  +  CROSS-OVERS</t>
  </si>
  <si>
    <t xml:space="preserve"> TUNDRA DIVISION  ("T"  GAMES) POLAR BEAR – PENGUIN  POOLS  +  CROSS-OVERS</t>
  </si>
  <si>
    <t>Game # 14M</t>
  </si>
  <si>
    <t xml:space="preserve">*Winner of 14M to </t>
  </si>
  <si>
    <t>Game 16T</t>
  </si>
  <si>
    <t>Game # 15M</t>
  </si>
  <si>
    <t>*Loser of 15M to Game 17T</t>
  </si>
  <si>
    <t>Winner of 15M to Game 18M</t>
  </si>
  <si>
    <t xml:space="preserve">
</t>
  </si>
  <si>
    <t>Game # 16T</t>
  </si>
  <si>
    <t>Game # 13M</t>
  </si>
  <si>
    <t>*Winner of 13M to game 15T</t>
  </si>
  <si>
    <t>*Loser of 13M to Game 17M</t>
  </si>
  <si>
    <t>Game # 13T</t>
  </si>
  <si>
    <t>*Winner of 13T to game 15M</t>
  </si>
  <si>
    <t>*Loser of 13T to Game 17T</t>
  </si>
  <si>
    <t>Game # 15T</t>
  </si>
  <si>
    <t>Winner of 15T to Game 18T</t>
  </si>
  <si>
    <t>*Loser of 15T to game 17M</t>
  </si>
  <si>
    <t xml:space="preserve"> Game # 18T</t>
  </si>
  <si>
    <t>Game # 14T</t>
  </si>
  <si>
    <t xml:space="preserve">*Winner of 14T </t>
  </si>
  <si>
    <t>to Game 16M</t>
  </si>
  <si>
    <t>The  2019  "ICEBREAKER" – 25th  Annual Soccer Tournament</t>
  </si>
  <si>
    <t>THE  2019 ICEBREAKER –  25th  ANNUAL  DUAL  SHOOT-OUT  SOCCER  TOURNAMENT</t>
  </si>
  <si>
    <t>Ottawa South United Blue</t>
  </si>
  <si>
    <t>Cavan FC</t>
  </si>
  <si>
    <t>BOYS U13 SNOW BANK – CHAMPIONSHIP  SCHEMATIC  FOR  TWELVE  TEAMS</t>
  </si>
  <si>
    <t>Boys U13 Snow Bank</t>
  </si>
  <si>
    <t>Ottawa City (Greenberg)</t>
  </si>
  <si>
    <t>Gloucester Hornets (Crocker)</t>
  </si>
  <si>
    <t>Ottawa TFC White</t>
  </si>
  <si>
    <t>West Ottawa SC Warriors</t>
  </si>
  <si>
    <t>Dollard Dragons</t>
  </si>
  <si>
    <t>Nepean Hotspurs Thunder</t>
  </si>
  <si>
    <t>Gloucester Hornets (Boutet)</t>
  </si>
  <si>
    <t>Carleton Place United</t>
  </si>
  <si>
    <t>Ottawa City SC (Kaegi)</t>
  </si>
  <si>
    <t>West Carleton Talons</t>
  </si>
  <si>
    <t>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</si>
</sst>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8"/>
      <name val="Arial Black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8"/>
      <name val="Arial"/>
      <family val="2"/>
    </font>
    <font>
      <b/>
      <sz val="18"/>
      <color indexed="8"/>
      <name val="Arial"/>
      <family val="2"/>
    </font>
    <font>
      <sz val="1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37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0" xfId="0" applyNumberFormat="1" applyFont="1" applyAlignment="1"/>
    <xf numFmtId="0" fontId="4" fillId="0" borderId="17" xfId="0" applyNumberFormat="1" applyFont="1" applyBorder="1" applyAlignment="1">
      <alignment horizontal="center"/>
    </xf>
    <xf numFmtId="0" fontId="7" fillId="0" borderId="0" xfId="0" applyNumberFormat="1" applyFont="1" applyAlignment="1"/>
    <xf numFmtId="0" fontId="4" fillId="0" borderId="12" xfId="0" applyNumberFormat="1" applyFont="1" applyBorder="1" applyAlignment="1">
      <alignment vertical="top"/>
    </xf>
    <xf numFmtId="0" fontId="4" fillId="0" borderId="13" xfId="0" applyNumberFormat="1" applyFont="1" applyBorder="1" applyAlignment="1">
      <alignment horizontal="centerContinuous" vertical="center"/>
    </xf>
    <xf numFmtId="0" fontId="4" fillId="0" borderId="16" xfId="0" applyNumberFormat="1" applyFont="1" applyBorder="1" applyAlignment="1">
      <alignment horizontal="center" vertical="center"/>
    </xf>
    <xf numFmtId="0" fontId="7" fillId="0" borderId="0" xfId="0" applyNumberFormat="1" applyFont="1" applyBorder="1"/>
    <xf numFmtId="0" fontId="4" fillId="0" borderId="3" xfId="0" applyNumberFormat="1" applyFont="1" applyBorder="1" applyAlignment="1">
      <alignment horizontal="centerContinuous" vertical="center"/>
    </xf>
    <xf numFmtId="0" fontId="4" fillId="0" borderId="1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/>
    <xf numFmtId="0" fontId="3" fillId="0" borderId="18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7" fillId="0" borderId="0" xfId="0" applyNumberFormat="1" applyFont="1"/>
    <xf numFmtId="0" fontId="4" fillId="0" borderId="3" xfId="0" applyNumberFormat="1" applyFont="1" applyBorder="1" applyAlignment="1"/>
    <xf numFmtId="0" fontId="4" fillId="0" borderId="1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9" fillId="0" borderId="26" xfId="0" applyNumberFormat="1" applyFont="1" applyBorder="1" applyAlignment="1">
      <alignment horizontal="center"/>
    </xf>
    <xf numFmtId="0" fontId="10" fillId="0" borderId="26" xfId="0" applyNumberFormat="1" applyFont="1" applyBorder="1" applyAlignment="1">
      <alignment horizontal="left"/>
    </xf>
    <xf numFmtId="0" fontId="8" fillId="0" borderId="9" xfId="0" applyNumberFormat="1" applyFont="1" applyBorder="1" applyAlignment="1">
      <alignment horizontal="center" vertical="center"/>
    </xf>
    <xf numFmtId="49" fontId="8" fillId="0" borderId="19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12" fillId="0" borderId="0" xfId="0" applyNumberFormat="1" applyFont="1" applyAlignment="1">
      <alignment horizontal="centerContinuous"/>
    </xf>
    <xf numFmtId="0" fontId="1" fillId="0" borderId="0" xfId="0" applyNumberFormat="1" applyFont="1" applyAlignment="1">
      <alignment horizontal="centerContinuous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10" fillId="0" borderId="0" xfId="0" applyNumberFormat="1" applyFont="1" applyAlignment="1">
      <alignment horizontal="right"/>
    </xf>
    <xf numFmtId="0" fontId="10" fillId="0" borderId="0" xfId="0" applyNumberFormat="1" applyFont="1" applyAlignment="1">
      <alignment horizontal="center"/>
    </xf>
    <xf numFmtId="0" fontId="9" fillId="0" borderId="1" xfId="0" applyNumberFormat="1" applyFont="1" applyBorder="1" applyAlignment="1">
      <alignment horizontal="right"/>
    </xf>
    <xf numFmtId="0" fontId="9" fillId="0" borderId="2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left"/>
    </xf>
    <xf numFmtId="0" fontId="1" fillId="0" borderId="3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14" fillId="0" borderId="3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center"/>
    </xf>
    <xf numFmtId="0" fontId="10" fillId="0" borderId="3" xfId="0" applyNumberFormat="1" applyFont="1" applyBorder="1" applyAlignment="1">
      <alignment horizontal="right"/>
    </xf>
    <xf numFmtId="0" fontId="9" fillId="0" borderId="1" xfId="0" applyNumberFormat="1" applyFont="1" applyBorder="1" applyAlignment="1">
      <alignment horizontal="centerContinuous"/>
    </xf>
    <xf numFmtId="0" fontId="9" fillId="0" borderId="2" xfId="0" applyNumberFormat="1" applyFont="1" applyBorder="1" applyAlignment="1">
      <alignment horizontal="centerContinuous"/>
    </xf>
    <xf numFmtId="0" fontId="9" fillId="0" borderId="0" xfId="0" applyNumberFormat="1" applyFont="1" applyAlignment="1">
      <alignment horizontal="center"/>
    </xf>
    <xf numFmtId="0" fontId="1" fillId="0" borderId="3" xfId="0" applyNumberFormat="1" applyFont="1" applyBorder="1" applyAlignment="1">
      <alignment horizontal="right"/>
    </xf>
    <xf numFmtId="0" fontId="2" fillId="0" borderId="3" xfId="0" applyNumberFormat="1" applyFont="1" applyBorder="1" applyAlignment="1">
      <alignment horizontal="right"/>
    </xf>
    <xf numFmtId="0" fontId="2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" fillId="0" borderId="2" xfId="0" applyNumberFormat="1" applyFont="1" applyBorder="1" applyAlignment="1">
      <alignment horizontal="right"/>
    </xf>
    <xf numFmtId="0" fontId="13" fillId="0" borderId="0" xfId="0" applyNumberFormat="1" applyFont="1" applyAlignment="1">
      <alignment horizontal="left"/>
    </xf>
    <xf numFmtId="0" fontId="1" fillId="0" borderId="3" xfId="0" applyNumberFormat="1" applyFont="1" applyBorder="1"/>
    <xf numFmtId="0" fontId="1" fillId="0" borderId="2" xfId="0" applyNumberFormat="1" applyFont="1" applyBorder="1" applyAlignment="1">
      <alignment horizontal="centerContinuous"/>
    </xf>
    <xf numFmtId="0" fontId="9" fillId="0" borderId="1" xfId="0" applyNumberFormat="1" applyFont="1" applyBorder="1" applyAlignment="1">
      <alignment horizontal="center"/>
    </xf>
    <xf numFmtId="0" fontId="13" fillId="0" borderId="3" xfId="0" applyNumberFormat="1" applyFont="1" applyBorder="1" applyAlignment="1">
      <alignment horizontal="right"/>
    </xf>
    <xf numFmtId="0" fontId="10" fillId="0" borderId="3" xfId="0" applyNumberFormat="1" applyFont="1" applyBorder="1" applyAlignment="1">
      <alignment horizontal="center"/>
    </xf>
    <xf numFmtId="0" fontId="10" fillId="0" borderId="0" xfId="0" applyNumberFormat="1" applyFont="1" applyAlignment="1">
      <alignment horizontal="left"/>
    </xf>
    <xf numFmtId="0" fontId="16" fillId="0" borderId="3" xfId="0" applyNumberFormat="1" applyFont="1" applyBorder="1" applyAlignment="1">
      <alignment horizontal="center"/>
    </xf>
    <xf numFmtId="0" fontId="17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left"/>
    </xf>
    <xf numFmtId="0" fontId="17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9" fillId="0" borderId="5" xfId="0" applyNumberFormat="1" applyFont="1" applyBorder="1" applyAlignment="1">
      <alignment horizontal="center"/>
    </xf>
    <xf numFmtId="0" fontId="15" fillId="0" borderId="3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Continuous"/>
    </xf>
    <xf numFmtId="0" fontId="1" fillId="0" borderId="0" xfId="0" applyNumberFormat="1" applyFont="1" applyBorder="1" applyAlignment="1"/>
    <xf numFmtId="0" fontId="9" fillId="0" borderId="3" xfId="0" applyNumberFormat="1" applyFont="1" applyBorder="1" applyAlignment="1">
      <alignment horizontal="center"/>
    </xf>
    <xf numFmtId="0" fontId="9" fillId="0" borderId="27" xfId="0" applyNumberFormat="1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13" fillId="0" borderId="3" xfId="0" applyNumberFormat="1" applyFont="1" applyBorder="1" applyAlignment="1">
      <alignment horizontal="center"/>
    </xf>
    <xf numFmtId="0" fontId="13" fillId="0" borderId="2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8" fillId="0" borderId="0" xfId="0" applyNumberFormat="1" applyFont="1" applyAlignment="1">
      <alignment horizontal="centerContinuous"/>
    </xf>
    <xf numFmtId="0" fontId="11" fillId="0" borderId="3" xfId="0" applyNumberFormat="1" applyFont="1" applyBorder="1" applyAlignment="1">
      <alignment horizontal="centerContinuous"/>
    </xf>
    <xf numFmtId="0" fontId="11" fillId="0" borderId="0" xfId="0" applyNumberFormat="1" applyFont="1" applyAlignment="1">
      <alignment horizontal="right"/>
    </xf>
    <xf numFmtId="0" fontId="11" fillId="0" borderId="2" xfId="0" applyNumberFormat="1" applyFont="1" applyBorder="1" applyAlignment="1">
      <alignment horizontal="right"/>
    </xf>
    <xf numFmtId="0" fontId="1" fillId="0" borderId="0" xfId="0" applyFont="1"/>
    <xf numFmtId="15" fontId="1" fillId="0" borderId="0" xfId="0" applyNumberFormat="1" applyFont="1" applyAlignment="1">
      <alignment horizontal="right"/>
    </xf>
    <xf numFmtId="0" fontId="4" fillId="0" borderId="17" xfId="0" applyNumberFormat="1" applyFont="1" applyBorder="1" applyAlignment="1">
      <alignment vertical="center"/>
    </xf>
    <xf numFmtId="0" fontId="13" fillId="0" borderId="0" xfId="0" applyNumberFormat="1" applyFont="1" applyBorder="1" applyAlignment="1">
      <alignment horizontal="centerContinuous"/>
    </xf>
    <xf numFmtId="0" fontId="1" fillId="0" borderId="0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left"/>
    </xf>
    <xf numFmtId="0" fontId="9" fillId="0" borderId="3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9" fillId="0" borderId="27" xfId="0" applyNumberFormat="1" applyFont="1" applyBorder="1" applyAlignment="1">
      <alignment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Continuous"/>
    </xf>
    <xf numFmtId="0" fontId="15" fillId="0" borderId="26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29" xfId="0" applyNumberFormat="1" applyFont="1" applyBorder="1" applyAlignment="1">
      <alignment horizontal="center"/>
    </xf>
    <xf numFmtId="0" fontId="9" fillId="0" borderId="2" xfId="0" applyNumberFormat="1" applyFont="1" applyBorder="1" applyAlignment="1">
      <alignment horizontal="left" vertical="center"/>
    </xf>
    <xf numFmtId="0" fontId="14" fillId="0" borderId="0" xfId="0" applyNumberFormat="1" applyFont="1" applyAlignment="1">
      <alignment horizontal="left" vertical="center"/>
    </xf>
    <xf numFmtId="0" fontId="9" fillId="0" borderId="0" xfId="0" applyNumberFormat="1" applyFont="1" applyAlignment="1">
      <alignment vertical="center"/>
    </xf>
    <xf numFmtId="0" fontId="15" fillId="0" borderId="0" xfId="0" applyNumberFormat="1" applyFont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9" fillId="0" borderId="27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horizontal="center" vertical="center"/>
    </xf>
    <xf numFmtId="0" fontId="9" fillId="0" borderId="26" xfId="0" applyNumberFormat="1" applyFont="1" applyBorder="1" applyAlignment="1">
      <alignment horizontal="center" vertical="center"/>
    </xf>
    <xf numFmtId="0" fontId="2" fillId="0" borderId="26" xfId="0" applyNumberFormat="1" applyFont="1" applyBorder="1" applyAlignment="1">
      <alignment horizontal="center" vertical="center"/>
    </xf>
    <xf numFmtId="0" fontId="1" fillId="0" borderId="26" xfId="0" applyNumberFormat="1" applyFont="1" applyBorder="1" applyAlignment="1">
      <alignment vertical="center"/>
    </xf>
    <xf numFmtId="0" fontId="16" fillId="0" borderId="6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left" vertical="center"/>
    </xf>
    <xf numFmtId="0" fontId="9" fillId="0" borderId="26" xfId="0" applyNumberFormat="1" applyFont="1" applyBorder="1" applyAlignment="1">
      <alignment vertical="center"/>
    </xf>
    <xf numFmtId="0" fontId="16" fillId="0" borderId="26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 applyProtection="1">
      <alignment horizontal="center" vertical="center"/>
      <protection locked="0"/>
    </xf>
    <xf numFmtId="0" fontId="9" fillId="0" borderId="3" xfId="0" applyNumberFormat="1" applyFont="1" applyBorder="1" applyAlignment="1">
      <alignment horizontal="centerContinuous"/>
    </xf>
    <xf numFmtId="0" fontId="9" fillId="0" borderId="28" xfId="0" applyNumberFormat="1" applyFont="1" applyBorder="1" applyAlignment="1">
      <alignment vertical="center"/>
    </xf>
    <xf numFmtId="0" fontId="1" fillId="2" borderId="0" xfId="0" applyNumberFormat="1" applyFont="1" applyFill="1" applyAlignment="1" applyProtection="1">
      <protection locked="0"/>
    </xf>
    <xf numFmtId="0" fontId="1" fillId="2" borderId="0" xfId="0" applyNumberFormat="1" applyFont="1" applyFill="1" applyProtection="1">
      <protection locked="0"/>
    </xf>
    <xf numFmtId="0" fontId="9" fillId="2" borderId="0" xfId="0" applyNumberFormat="1" applyFont="1" applyFill="1" applyAlignment="1" applyProtection="1">
      <alignment horizontal="center" vertical="center"/>
      <protection locked="0"/>
    </xf>
    <xf numFmtId="0" fontId="9" fillId="2" borderId="2" xfId="0" applyNumberFormat="1" applyFont="1" applyFill="1" applyBorder="1" applyAlignment="1" applyProtection="1">
      <alignment horizontal="center" vertical="center"/>
      <protection locked="0"/>
    </xf>
    <xf numFmtId="0" fontId="9" fillId="2" borderId="2" xfId="0" applyNumberFormat="1" applyFont="1" applyFill="1" applyBorder="1" applyAlignment="1" applyProtection="1">
      <alignment horizontal="center"/>
      <protection locked="0"/>
    </xf>
    <xf numFmtId="0" fontId="20" fillId="0" borderId="0" xfId="0" applyNumberFormat="1" applyFont="1" applyAlignment="1"/>
    <xf numFmtId="0" fontId="19" fillId="0" borderId="0" xfId="0" applyNumberFormat="1" applyFont="1" applyBorder="1" applyAlignment="1"/>
    <xf numFmtId="0" fontId="4" fillId="0" borderId="13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/>
    </xf>
    <xf numFmtId="0" fontId="9" fillId="2" borderId="0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NumberFormat="1" applyFont="1" applyBorder="1" applyAlignment="1">
      <alignment horizontal="center"/>
    </xf>
    <xf numFmtId="0" fontId="1" fillId="0" borderId="0" xfId="0" applyNumberFormat="1" applyFont="1" applyBorder="1"/>
    <xf numFmtId="0" fontId="9" fillId="0" borderId="12" xfId="0" applyNumberFormat="1" applyFont="1" applyBorder="1" applyAlignment="1">
      <alignment horizontal="right"/>
    </xf>
    <xf numFmtId="0" fontId="9" fillId="0" borderId="14" xfId="0" applyNumberFormat="1" applyFont="1" applyBorder="1" applyAlignment="1">
      <alignment horizontal="center"/>
    </xf>
    <xf numFmtId="0" fontId="9" fillId="0" borderId="34" xfId="0" applyNumberFormat="1" applyFont="1" applyBorder="1" applyAlignment="1">
      <alignment horizontal="center" vertical="center"/>
    </xf>
    <xf numFmtId="0" fontId="14" fillId="0" borderId="21" xfId="0" applyNumberFormat="1" applyFont="1" applyBorder="1" applyAlignment="1">
      <alignment horizontal="right"/>
    </xf>
    <xf numFmtId="0" fontId="14" fillId="0" borderId="28" xfId="0" applyNumberFormat="1" applyFont="1" applyBorder="1" applyAlignment="1">
      <alignment horizontal="center" vertical="center"/>
    </xf>
    <xf numFmtId="0" fontId="11" fillId="0" borderId="21" xfId="0" applyNumberFormat="1" applyFont="1" applyBorder="1" applyAlignment="1">
      <alignment horizontal="centerContinuous"/>
    </xf>
    <xf numFmtId="0" fontId="2" fillId="0" borderId="23" xfId="0" applyNumberFormat="1" applyFont="1" applyBorder="1" applyAlignment="1">
      <alignment horizontal="right"/>
    </xf>
    <xf numFmtId="0" fontId="9" fillId="0" borderId="35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right"/>
    </xf>
    <xf numFmtId="0" fontId="9" fillId="0" borderId="36" xfId="0" applyNumberFormat="1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 applyAlignment="1">
      <alignment vertical="center"/>
    </xf>
    <xf numFmtId="0" fontId="14" fillId="0" borderId="0" xfId="0" applyNumberFormat="1" applyFont="1" applyAlignment="1">
      <alignment vertical="center" wrapText="1"/>
    </xf>
    <xf numFmtId="0" fontId="14" fillId="0" borderId="0" xfId="0" applyNumberFormat="1" applyFont="1" applyAlignment="1">
      <alignment vertical="center"/>
    </xf>
    <xf numFmtId="0" fontId="13" fillId="0" borderId="0" xfId="0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5" fillId="0" borderId="24" xfId="0" applyNumberFormat="1" applyFont="1" applyBorder="1" applyAlignment="1">
      <alignment horizontal="center" vertical="center"/>
    </xf>
    <xf numFmtId="0" fontId="4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NumberFormat="1" applyFont="1" applyBorder="1" applyAlignment="1">
      <alignment horizontal="center" vertical="center"/>
    </xf>
    <xf numFmtId="0" fontId="3" fillId="0" borderId="25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3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left"/>
    </xf>
    <xf numFmtId="0" fontId="4" fillId="2" borderId="9" xfId="0" applyNumberFormat="1" applyFont="1" applyFill="1" applyBorder="1" applyAlignment="1" applyProtection="1">
      <alignment horizontal="center" vertical="center"/>
      <protection locked="0"/>
    </xf>
    <xf numFmtId="0" fontId="4" fillId="2" borderId="10" xfId="0" applyNumberFormat="1" applyFont="1" applyFill="1" applyBorder="1" applyAlignment="1" applyProtection="1">
      <alignment horizontal="center" vertical="center"/>
      <protection locked="0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4" fillId="2" borderId="11" xfId="0" applyNumberFormat="1" applyFont="1" applyFill="1" applyBorder="1" applyAlignment="1" applyProtection="1">
      <alignment horizontal="center" vertical="center"/>
      <protection locked="0"/>
    </xf>
    <xf numFmtId="49" fontId="4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8" xfId="0" applyNumberFormat="1" applyFont="1" applyFill="1" applyBorder="1" applyAlignment="1" applyProtection="1">
      <alignment horizontal="center" vertical="center"/>
      <protection locked="0"/>
    </xf>
    <xf numFmtId="0" fontId="4" fillId="2" borderId="7" xfId="0" applyNumberFormat="1" applyFont="1" applyFill="1" applyBorder="1" applyAlignment="1" applyProtection="1">
      <alignment horizontal="center" vertical="center"/>
      <protection locked="0"/>
    </xf>
    <xf numFmtId="49" fontId="4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9" xfId="0" applyNumberFormat="1" applyFont="1" applyFill="1" applyBorder="1" applyAlignment="1" applyProtection="1">
      <alignment horizontal="center" vertical="center"/>
      <protection locked="0"/>
    </xf>
    <xf numFmtId="0" fontId="6" fillId="2" borderId="11" xfId="0" applyNumberFormat="1" applyFont="1" applyFill="1" applyBorder="1" applyAlignment="1" applyProtection="1">
      <alignment horizontal="center" vertical="center"/>
      <protection locked="0"/>
    </xf>
    <xf numFmtId="1" fontId="4" fillId="2" borderId="8" xfId="0" applyNumberFormat="1" applyFont="1" applyFill="1" applyBorder="1" applyAlignment="1" applyProtection="1">
      <alignment horizontal="center" vertical="center"/>
      <protection locked="0"/>
    </xf>
    <xf numFmtId="1" fontId="4" fillId="2" borderId="7" xfId="0" applyNumberFormat="1" applyFont="1" applyFill="1" applyBorder="1" applyAlignment="1" applyProtection="1">
      <alignment horizontal="center" vertical="center"/>
      <protection locked="0"/>
    </xf>
    <xf numFmtId="0" fontId="4" fillId="2" borderId="25" xfId="0" applyNumberFormat="1" applyFont="1" applyFill="1" applyBorder="1" applyAlignment="1" applyProtection="1">
      <alignment horizontal="center" vertical="center"/>
      <protection locked="0"/>
    </xf>
    <xf numFmtId="0" fontId="4" fillId="0" borderId="31" xfId="0" applyNumberFormat="1" applyFont="1" applyBorder="1" applyAlignment="1">
      <alignment horizontal="center" vertical="center" wrapText="1"/>
    </xf>
    <xf numFmtId="0" fontId="4" fillId="0" borderId="32" xfId="0" applyNumberFormat="1" applyFont="1" applyBorder="1" applyAlignment="1">
      <alignment horizontal="center" vertical="center" wrapText="1"/>
    </xf>
    <xf numFmtId="0" fontId="4" fillId="0" borderId="33" xfId="0" applyNumberFormat="1" applyFont="1" applyBorder="1" applyAlignment="1">
      <alignment horizontal="center" vertical="center" wrapText="1"/>
    </xf>
    <xf numFmtId="0" fontId="6" fillId="2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4" fillId="0" borderId="0" xfId="0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 wrapText="1"/>
    </xf>
    <xf numFmtId="0" fontId="12" fillId="0" borderId="0" xfId="0" applyNumberFormat="1" applyFont="1" applyAlignment="1">
      <alignment horizont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4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JD88"/>
  <sheetViews>
    <sheetView zoomScaleNormal="100" workbookViewId="0">
      <selection activeCell="I10" sqref="I10:I11"/>
    </sheetView>
  </sheetViews>
  <sheetFormatPr defaultRowHeight="15" x14ac:dyDescent="0.2"/>
  <cols>
    <col min="1" max="1" width="20.77734375" customWidth="1"/>
    <col min="2" max="2" width="6" bestFit="1" customWidth="1"/>
    <col min="3" max="3" width="6.44140625" bestFit="1" customWidth="1"/>
    <col min="4" max="4" width="6.88671875" bestFit="1" customWidth="1"/>
    <col min="5" max="5" width="4.109375" bestFit="1" customWidth="1"/>
    <col min="6" max="6" width="6.44140625" bestFit="1" customWidth="1"/>
    <col min="7" max="7" width="6.88671875" bestFit="1" customWidth="1"/>
    <col min="8" max="8" width="4.109375" bestFit="1" customWidth="1"/>
    <col min="9" max="9" width="6.44140625" bestFit="1" customWidth="1"/>
    <col min="10" max="11" width="6.88671875" bestFit="1" customWidth="1"/>
    <col min="12" max="12" width="10.44140625" bestFit="1" customWidth="1"/>
    <col min="14" max="14" width="4.77734375" customWidth="1"/>
    <col min="15" max="15" width="25.77734375" customWidth="1"/>
  </cols>
  <sheetData>
    <row r="1" spans="1:264" s="1" customFormat="1" ht="23.25" x14ac:dyDescent="0.35">
      <c r="A1" s="192" t="s">
        <v>151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20"/>
      <c r="Q1" s="120"/>
      <c r="R1" s="120"/>
      <c r="S1" s="120"/>
      <c r="T1" s="120"/>
      <c r="U1" s="120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19"/>
      <c r="CL1" s="119"/>
      <c r="CM1" s="119"/>
      <c r="CN1" s="119"/>
      <c r="CO1" s="119"/>
      <c r="CP1" s="119"/>
      <c r="CQ1" s="119"/>
      <c r="CR1" s="119"/>
      <c r="CS1" s="119"/>
      <c r="CT1" s="119"/>
      <c r="CU1" s="119"/>
      <c r="CV1" s="119"/>
      <c r="CW1" s="119"/>
      <c r="CX1" s="119"/>
      <c r="CY1" s="119"/>
      <c r="CZ1" s="119"/>
      <c r="DA1" s="119"/>
      <c r="DB1" s="119"/>
      <c r="DC1" s="119"/>
      <c r="DD1" s="119"/>
      <c r="DE1" s="119"/>
      <c r="DF1" s="119"/>
      <c r="DG1" s="119"/>
      <c r="DH1" s="119"/>
      <c r="DI1" s="119"/>
      <c r="DJ1" s="119"/>
      <c r="DK1" s="119"/>
      <c r="DL1" s="119"/>
      <c r="DM1" s="119"/>
      <c r="DN1" s="119"/>
      <c r="DO1" s="119"/>
      <c r="DP1" s="119"/>
      <c r="DQ1" s="119"/>
      <c r="DR1" s="119"/>
      <c r="DS1" s="119"/>
      <c r="DT1" s="119"/>
      <c r="DU1" s="119"/>
      <c r="DV1" s="119"/>
      <c r="DW1" s="119"/>
      <c r="DX1" s="119"/>
      <c r="DY1" s="119"/>
      <c r="DZ1" s="119"/>
      <c r="EA1" s="119"/>
      <c r="EB1" s="119"/>
      <c r="EC1" s="119"/>
      <c r="ED1" s="119"/>
      <c r="EE1" s="119"/>
      <c r="EF1" s="119"/>
      <c r="EG1" s="119"/>
      <c r="EH1" s="119"/>
      <c r="EI1" s="119"/>
      <c r="EJ1" s="119"/>
      <c r="EK1" s="119"/>
      <c r="EL1" s="119"/>
      <c r="EM1" s="119"/>
      <c r="EN1" s="119"/>
      <c r="EO1" s="119"/>
      <c r="EP1" s="119"/>
      <c r="EQ1" s="119"/>
      <c r="ER1" s="119"/>
      <c r="ES1" s="119"/>
      <c r="ET1" s="119"/>
      <c r="EU1" s="119"/>
      <c r="EV1" s="119"/>
      <c r="EW1" s="119"/>
      <c r="EX1" s="119"/>
      <c r="EY1" s="119"/>
      <c r="EZ1" s="119"/>
      <c r="FA1" s="119"/>
      <c r="FB1" s="119"/>
      <c r="FC1" s="119"/>
      <c r="FD1" s="119"/>
      <c r="FE1" s="119"/>
      <c r="FF1" s="119"/>
      <c r="FG1" s="119"/>
      <c r="FH1" s="119"/>
      <c r="FI1" s="119"/>
      <c r="FJ1" s="119"/>
      <c r="FK1" s="119"/>
      <c r="FL1" s="119"/>
      <c r="FM1" s="119"/>
      <c r="FN1" s="119"/>
      <c r="FO1" s="119"/>
      <c r="FP1" s="119"/>
      <c r="FQ1" s="119"/>
      <c r="FR1" s="119"/>
      <c r="FS1" s="119"/>
      <c r="FT1" s="119"/>
      <c r="FU1" s="119"/>
      <c r="FV1" s="119"/>
      <c r="FW1" s="119"/>
      <c r="FX1" s="119"/>
      <c r="FY1" s="119"/>
      <c r="FZ1" s="119"/>
      <c r="GA1" s="119"/>
      <c r="GB1" s="119"/>
      <c r="GC1" s="119"/>
      <c r="GD1" s="119"/>
      <c r="GE1" s="119"/>
      <c r="GF1" s="119"/>
      <c r="GG1" s="119"/>
      <c r="GH1" s="119"/>
      <c r="GI1" s="119"/>
      <c r="GJ1" s="119"/>
      <c r="GK1" s="119"/>
      <c r="GL1" s="119"/>
      <c r="GM1" s="119"/>
      <c r="GN1" s="119"/>
      <c r="GO1" s="119"/>
      <c r="GP1" s="119"/>
      <c r="GQ1" s="119"/>
      <c r="GR1" s="119"/>
      <c r="GS1" s="119"/>
      <c r="GT1" s="119"/>
      <c r="GU1" s="119"/>
      <c r="GV1" s="119"/>
      <c r="GW1" s="119"/>
      <c r="GX1" s="119"/>
      <c r="GY1" s="119"/>
      <c r="GZ1" s="119"/>
      <c r="HA1" s="119"/>
      <c r="HB1" s="119"/>
      <c r="HC1" s="119"/>
      <c r="HD1" s="119"/>
      <c r="HE1" s="119"/>
      <c r="HF1" s="119"/>
      <c r="HG1" s="119"/>
      <c r="HH1" s="119"/>
      <c r="HI1" s="119"/>
      <c r="HJ1" s="119"/>
      <c r="HK1" s="119"/>
      <c r="HL1" s="119"/>
      <c r="HM1" s="119"/>
      <c r="HN1" s="119"/>
      <c r="HO1" s="119"/>
      <c r="HP1" s="119"/>
      <c r="HQ1" s="119"/>
      <c r="HR1" s="119"/>
      <c r="HS1" s="119"/>
      <c r="HT1" s="119"/>
      <c r="HU1" s="119"/>
      <c r="HV1" s="119"/>
      <c r="HW1" s="119"/>
      <c r="HX1" s="119"/>
      <c r="HY1" s="119"/>
      <c r="HZ1" s="119"/>
      <c r="IA1" s="119"/>
      <c r="IB1" s="119"/>
      <c r="IC1" s="119"/>
      <c r="ID1" s="119"/>
      <c r="IE1" s="119"/>
      <c r="IF1" s="119"/>
      <c r="IG1" s="119"/>
      <c r="IH1" s="119"/>
      <c r="II1" s="119"/>
      <c r="IJ1" s="119"/>
      <c r="IK1" s="119"/>
      <c r="IL1" s="119"/>
      <c r="IM1" s="119"/>
      <c r="IN1" s="119"/>
      <c r="IO1" s="119"/>
      <c r="IP1" s="119"/>
      <c r="IQ1" s="119"/>
      <c r="IR1" s="119"/>
      <c r="IS1" s="119"/>
      <c r="IT1" s="119"/>
      <c r="IU1" s="119"/>
      <c r="IV1" s="119"/>
      <c r="IW1" s="119"/>
      <c r="IX1" s="119"/>
      <c r="IY1" s="119"/>
      <c r="IZ1" s="119"/>
      <c r="JA1" s="119"/>
      <c r="JB1" s="119"/>
      <c r="JC1" s="119"/>
      <c r="JD1" s="119"/>
    </row>
    <row r="2" spans="1:264" s="1" customFormat="1" ht="23.25" x14ac:dyDescent="0.35">
      <c r="A2" s="192" t="s">
        <v>156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20"/>
      <c r="Q2" s="120"/>
      <c r="R2" s="120"/>
      <c r="S2" s="120"/>
      <c r="T2" s="120"/>
      <c r="U2" s="120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19"/>
      <c r="EP2" s="119"/>
      <c r="EQ2" s="119"/>
      <c r="ER2" s="119"/>
      <c r="ES2" s="119"/>
      <c r="ET2" s="119"/>
      <c r="EU2" s="119"/>
      <c r="EV2" s="119"/>
      <c r="EW2" s="119"/>
      <c r="EX2" s="119"/>
      <c r="EY2" s="119"/>
      <c r="EZ2" s="119"/>
      <c r="FA2" s="119"/>
      <c r="FB2" s="119"/>
      <c r="FC2" s="119"/>
      <c r="FD2" s="119"/>
      <c r="FE2" s="119"/>
      <c r="FF2" s="119"/>
      <c r="FG2" s="119"/>
      <c r="FH2" s="119"/>
      <c r="FI2" s="119"/>
      <c r="FJ2" s="119"/>
      <c r="FK2" s="119"/>
      <c r="FL2" s="119"/>
      <c r="FM2" s="119"/>
      <c r="FN2" s="119"/>
      <c r="FO2" s="119"/>
      <c r="FP2" s="119"/>
      <c r="FQ2" s="119"/>
      <c r="FR2" s="119"/>
      <c r="FS2" s="119"/>
      <c r="FT2" s="119"/>
      <c r="FU2" s="119"/>
      <c r="FV2" s="119"/>
      <c r="FW2" s="119"/>
      <c r="FX2" s="119"/>
      <c r="FY2" s="119"/>
      <c r="FZ2" s="119"/>
      <c r="GA2" s="119"/>
      <c r="GB2" s="119"/>
      <c r="GC2" s="119"/>
      <c r="GD2" s="119"/>
      <c r="GE2" s="119"/>
      <c r="GF2" s="119"/>
      <c r="GG2" s="119"/>
      <c r="GH2" s="119"/>
      <c r="GI2" s="119"/>
      <c r="GJ2" s="119"/>
      <c r="GK2" s="119"/>
      <c r="GL2" s="119"/>
      <c r="GM2" s="119"/>
      <c r="GN2" s="119"/>
      <c r="GO2" s="119"/>
      <c r="GP2" s="119"/>
      <c r="GQ2" s="119"/>
      <c r="GR2" s="119"/>
      <c r="GS2" s="119"/>
      <c r="GT2" s="119"/>
      <c r="GU2" s="119"/>
      <c r="GV2" s="119"/>
      <c r="GW2" s="119"/>
      <c r="GX2" s="119"/>
      <c r="GY2" s="119"/>
      <c r="GZ2" s="119"/>
      <c r="HA2" s="119"/>
      <c r="HB2" s="119"/>
      <c r="HC2" s="119"/>
      <c r="HD2" s="119"/>
      <c r="HE2" s="119"/>
      <c r="HF2" s="119"/>
      <c r="HG2" s="119"/>
      <c r="HH2" s="119"/>
      <c r="HI2" s="119"/>
      <c r="HJ2" s="119"/>
      <c r="HK2" s="119"/>
      <c r="HL2" s="119"/>
      <c r="HM2" s="119"/>
      <c r="HN2" s="119"/>
      <c r="HO2" s="119"/>
      <c r="HP2" s="119"/>
      <c r="HQ2" s="119"/>
      <c r="HR2" s="119"/>
      <c r="HS2" s="119"/>
      <c r="HT2" s="119"/>
      <c r="HU2" s="119"/>
      <c r="HV2" s="119"/>
      <c r="HW2" s="119"/>
      <c r="HX2" s="119"/>
      <c r="HY2" s="119"/>
      <c r="HZ2" s="119"/>
      <c r="IA2" s="119"/>
      <c r="IB2" s="119"/>
      <c r="IC2" s="119"/>
      <c r="ID2" s="119"/>
      <c r="IE2" s="119"/>
      <c r="IF2" s="119"/>
      <c r="IG2" s="119"/>
      <c r="IH2" s="119"/>
      <c r="II2" s="119"/>
      <c r="IJ2" s="119"/>
      <c r="IK2" s="119"/>
      <c r="IL2" s="119"/>
      <c r="IM2" s="119"/>
      <c r="IN2" s="119"/>
      <c r="IO2" s="119"/>
      <c r="IP2" s="119"/>
      <c r="IQ2" s="119"/>
      <c r="IR2" s="119"/>
      <c r="IS2" s="119"/>
      <c r="IT2" s="119"/>
      <c r="IU2" s="119"/>
      <c r="IV2" s="119"/>
      <c r="IW2" s="119"/>
      <c r="IX2" s="119"/>
      <c r="IY2" s="119"/>
      <c r="IZ2" s="119"/>
      <c r="JA2" s="119"/>
      <c r="JB2" s="119"/>
      <c r="JC2" s="119"/>
      <c r="JD2" s="119"/>
    </row>
    <row r="3" spans="1:264" s="1" customFormat="1" ht="24" thickBot="1" x14ac:dyDescent="0.4">
      <c r="A3" s="192" t="s">
        <v>0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20"/>
      <c r="Q3" s="120"/>
      <c r="R3" s="120"/>
      <c r="S3" s="120"/>
      <c r="T3" s="120"/>
      <c r="U3" s="120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/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/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/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/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/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/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119"/>
      <c r="IF3" s="119"/>
      <c r="IG3" s="119"/>
      <c r="IH3" s="119"/>
      <c r="II3" s="119"/>
      <c r="IJ3" s="119"/>
      <c r="IK3" s="119"/>
      <c r="IL3" s="119"/>
      <c r="IM3" s="119"/>
      <c r="IN3" s="119"/>
      <c r="IO3" s="119"/>
      <c r="IP3" s="119"/>
      <c r="IQ3" s="119"/>
      <c r="IR3" s="119"/>
      <c r="IS3" s="119"/>
      <c r="IT3" s="119"/>
      <c r="IU3" s="119"/>
      <c r="IV3" s="119"/>
      <c r="IW3" s="119"/>
      <c r="IX3" s="119"/>
      <c r="IY3" s="119"/>
      <c r="IZ3" s="119"/>
      <c r="JA3" s="119"/>
      <c r="JB3" s="119"/>
      <c r="JC3" s="119"/>
      <c r="JD3" s="119"/>
    </row>
    <row r="4" spans="1:264" ht="18.75" thickBot="1" x14ac:dyDescent="0.3">
      <c r="A4" s="4" t="s">
        <v>1</v>
      </c>
      <c r="B4" s="166" t="s">
        <v>19</v>
      </c>
      <c r="C4" s="167"/>
      <c r="D4" s="168"/>
      <c r="E4" s="166" t="s">
        <v>20</v>
      </c>
      <c r="F4" s="167"/>
      <c r="G4" s="168"/>
      <c r="H4" s="166" t="s">
        <v>21</v>
      </c>
      <c r="I4" s="167"/>
      <c r="J4" s="168"/>
      <c r="K4" s="5" t="s">
        <v>6</v>
      </c>
      <c r="L4" s="6" t="s">
        <v>7</v>
      </c>
      <c r="M4" s="7"/>
    </row>
    <row r="5" spans="1:264" ht="50.1" customHeight="1" thickBot="1" x14ac:dyDescent="0.25">
      <c r="A5" s="77" t="s">
        <v>24</v>
      </c>
      <c r="B5" s="193" t="str">
        <f>A28</f>
        <v>Ottawa TFC White</v>
      </c>
      <c r="C5" s="194"/>
      <c r="D5" s="195"/>
      <c r="E5" s="193" t="str">
        <f>A34</f>
        <v>West Ottawa SC Warriors</v>
      </c>
      <c r="F5" s="194"/>
      <c r="G5" s="195"/>
      <c r="H5" s="193" t="str">
        <f>A40</f>
        <v>Dollard Dragons</v>
      </c>
      <c r="I5" s="194"/>
      <c r="J5" s="195"/>
      <c r="K5" s="8" t="s">
        <v>4</v>
      </c>
      <c r="L5" s="9" t="s">
        <v>8</v>
      </c>
      <c r="M5" s="7"/>
    </row>
    <row r="6" spans="1:264" ht="18.75" thickBot="1" x14ac:dyDescent="0.3">
      <c r="A6" s="2" t="s">
        <v>16</v>
      </c>
      <c r="B6" s="10" t="s">
        <v>2</v>
      </c>
      <c r="C6" s="10" t="s">
        <v>4</v>
      </c>
      <c r="D6" s="10" t="s">
        <v>5</v>
      </c>
      <c r="E6" s="10" t="s">
        <v>2</v>
      </c>
      <c r="F6" s="10" t="s">
        <v>4</v>
      </c>
      <c r="G6" s="10" t="s">
        <v>5</v>
      </c>
      <c r="H6" s="10" t="s">
        <v>2</v>
      </c>
      <c r="I6" s="10" t="s">
        <v>4</v>
      </c>
      <c r="J6" s="10" t="s">
        <v>5</v>
      </c>
      <c r="K6" s="146">
        <f>C7+F7+I7</f>
        <v>0</v>
      </c>
      <c r="L6" s="21" t="s">
        <v>5</v>
      </c>
      <c r="M6" s="7"/>
      <c r="N6" s="169" t="s">
        <v>34</v>
      </c>
      <c r="O6" s="170"/>
    </row>
    <row r="7" spans="1:264" ht="18.75" thickBot="1" x14ac:dyDescent="0.25">
      <c r="A7" s="177" t="s">
        <v>157</v>
      </c>
      <c r="B7" s="11"/>
      <c r="C7" s="16">
        <f>IF(C8&gt;D8,3,IF(C8&lt;D8,0,IF(C10&gt;D10,2,IF(C10&lt;D10,1,0))))</f>
        <v>0</v>
      </c>
      <c r="D7" s="16">
        <f>IF(C8-D8&gt;=3,3, IF(C8-D8=1,1, IF(C8-D8=2,2,IF(C8=D8,0, IF(C8&lt;D8,0)))))</f>
        <v>0</v>
      </c>
      <c r="E7" s="17"/>
      <c r="F7" s="16">
        <f>IF(F8&gt;G8,3,IF(F8&lt;G8,0,IF(F10&gt;G10,2,IF(F10&lt;G10,1,0))))</f>
        <v>0</v>
      </c>
      <c r="G7" s="16">
        <f>IF(F8-G8&gt;=3,3, IF(F8-G8=1,1, IF(F8-G8=2,2,IF(F8=G8,0, IF(F8&lt;G8,0)))))</f>
        <v>0</v>
      </c>
      <c r="H7" s="17"/>
      <c r="I7" s="16">
        <f>IF(I8&gt;J8,3,IF(I8&lt;J8,0,IF(I10&gt;J10,2,IF(I10&lt;J10,1,0))))</f>
        <v>0</v>
      </c>
      <c r="J7" s="16">
        <f>IF(I8-J8&gt;=3,3, IF(I8-J8=1,1, IF(I8-J8=2,2,IF(I8=J8,0, IF(I8&lt;J8,0)))))</f>
        <v>0</v>
      </c>
      <c r="K7" s="147"/>
      <c r="L7" s="12">
        <f>D7+G7+J7</f>
        <v>0</v>
      </c>
      <c r="M7" s="7"/>
      <c r="N7" s="3" t="s">
        <v>26</v>
      </c>
      <c r="O7" s="114"/>
    </row>
    <row r="8" spans="1:264" ht="18" x14ac:dyDescent="0.25">
      <c r="A8" s="177"/>
      <c r="B8" s="154" t="s">
        <v>29</v>
      </c>
      <c r="C8" s="180"/>
      <c r="D8" s="185"/>
      <c r="E8" s="15"/>
      <c r="F8" s="180"/>
      <c r="G8" s="180"/>
      <c r="H8" s="15"/>
      <c r="I8" s="180"/>
      <c r="J8" s="180"/>
      <c r="K8" s="148"/>
      <c r="L8" s="20" t="s">
        <v>23</v>
      </c>
      <c r="M8" s="7"/>
      <c r="N8" s="14" t="s">
        <v>27</v>
      </c>
      <c r="O8" s="114"/>
    </row>
    <row r="9" spans="1:264" ht="18.75" thickBot="1" x14ac:dyDescent="0.3">
      <c r="A9" s="177"/>
      <c r="B9" s="155"/>
      <c r="C9" s="181"/>
      <c r="D9" s="186"/>
      <c r="E9" s="15"/>
      <c r="F9" s="181"/>
      <c r="G9" s="181"/>
      <c r="H9" s="15"/>
      <c r="I9" s="181"/>
      <c r="J9" s="181"/>
      <c r="K9" s="148"/>
      <c r="L9" s="22">
        <f>D8+G8+J8</f>
        <v>0</v>
      </c>
      <c r="M9" s="7"/>
      <c r="N9" s="3" t="s">
        <v>28</v>
      </c>
      <c r="O9" s="114"/>
    </row>
    <row r="10" spans="1:264" x14ac:dyDescent="0.2">
      <c r="A10" s="178"/>
      <c r="B10" s="158" t="s">
        <v>3</v>
      </c>
      <c r="C10" s="183"/>
      <c r="D10" s="183"/>
      <c r="E10" s="158" t="s">
        <v>3</v>
      </c>
      <c r="F10" s="183"/>
      <c r="G10" s="183"/>
      <c r="H10" s="158" t="s">
        <v>3</v>
      </c>
      <c r="I10" s="183"/>
      <c r="J10" s="183"/>
      <c r="K10" s="149"/>
      <c r="L10" s="20" t="s">
        <v>22</v>
      </c>
      <c r="M10" s="7"/>
      <c r="N10" s="3"/>
      <c r="O10" s="3"/>
    </row>
    <row r="11" spans="1:264" ht="16.5" thickBot="1" x14ac:dyDescent="0.25">
      <c r="A11" s="182"/>
      <c r="B11" s="159"/>
      <c r="C11" s="184"/>
      <c r="D11" s="184"/>
      <c r="E11" s="159"/>
      <c r="F11" s="184"/>
      <c r="G11" s="184"/>
      <c r="H11" s="159"/>
      <c r="I11" s="184"/>
      <c r="J11" s="184"/>
      <c r="K11" s="164"/>
      <c r="L11" s="22">
        <f>C8+F8+I8</f>
        <v>0</v>
      </c>
      <c r="M11" s="7"/>
      <c r="N11" s="3"/>
      <c r="O11" s="3"/>
    </row>
    <row r="12" spans="1:264" ht="18.75" thickBot="1" x14ac:dyDescent="0.3">
      <c r="A12" s="2" t="s">
        <v>17</v>
      </c>
      <c r="B12" s="13" t="s">
        <v>2</v>
      </c>
      <c r="C12" s="13" t="s">
        <v>4</v>
      </c>
      <c r="D12" s="13" t="s">
        <v>5</v>
      </c>
      <c r="E12" s="13" t="s">
        <v>2</v>
      </c>
      <c r="F12" s="13" t="s">
        <v>4</v>
      </c>
      <c r="G12" s="13" t="s">
        <v>5</v>
      </c>
      <c r="H12" s="13" t="s">
        <v>2</v>
      </c>
      <c r="I12" s="13" t="s">
        <v>4</v>
      </c>
      <c r="J12" s="13" t="s">
        <v>5</v>
      </c>
      <c r="K12" s="146">
        <f t="shared" ref="K12" si="0">C13+F13+I13</f>
        <v>0</v>
      </c>
      <c r="L12" s="21" t="s">
        <v>5</v>
      </c>
      <c r="M12" s="7"/>
      <c r="N12" s="3"/>
      <c r="O12" s="3"/>
    </row>
    <row r="13" spans="1:264" ht="18.75" thickBot="1" x14ac:dyDescent="0.25">
      <c r="A13" s="177" t="s">
        <v>153</v>
      </c>
      <c r="B13" s="11"/>
      <c r="C13" s="16">
        <f>IF(C14&gt;D14,3,IF(C14&lt;D14,0,IF(C16&gt;D16,2,IF(C16&lt;D16,1,0))))</f>
        <v>0</v>
      </c>
      <c r="D13" s="16">
        <f>IF(C14-D14&gt;=3,3, IF(C14-D14=1,1, IF(C14-D14=2,2,IF(C14=D14,0, IF(C14&lt;D14,0)))))</f>
        <v>0</v>
      </c>
      <c r="E13" s="11"/>
      <c r="F13" s="16">
        <f>IF(F14&gt;G14,3,IF(F14&lt;G14,0,IF(F16&gt;G16,2,IF(F16&lt;G16,1,0))))</f>
        <v>0</v>
      </c>
      <c r="G13" s="16">
        <f>IF(F14-G14&gt;=3,3, IF(F14-G14=1,1, IF(F14-G14=2,2,IF(F14=G14,0, IF(F14&lt;G14,0)))))</f>
        <v>0</v>
      </c>
      <c r="H13" s="11"/>
      <c r="I13" s="16">
        <f>IF(I14&gt;J14,3,IF(I14&lt;J14,0,IF(I16&gt;J16,2,IF(I16&lt;J16,1,0))))</f>
        <v>0</v>
      </c>
      <c r="J13" s="16">
        <f>IF(I14-J14&gt;=3,3, IF(I14-J14=1,1, IF(I14-J14=2,2,IF(I14=J14,0, IF(I14&lt;J14,0)))))</f>
        <v>0</v>
      </c>
      <c r="K13" s="147"/>
      <c r="L13" s="12">
        <f>D13+G13+J13</f>
        <v>0</v>
      </c>
      <c r="M13" s="7"/>
      <c r="N13" s="3"/>
      <c r="O13" s="3"/>
    </row>
    <row r="14" spans="1:264" x14ac:dyDescent="0.2">
      <c r="A14" s="177"/>
      <c r="B14" s="154" t="s">
        <v>29</v>
      </c>
      <c r="C14" s="180"/>
      <c r="D14" s="180"/>
      <c r="E14" s="11"/>
      <c r="F14" s="180"/>
      <c r="G14" s="180"/>
      <c r="H14" s="11"/>
      <c r="I14" s="180"/>
      <c r="J14" s="180"/>
      <c r="K14" s="148"/>
      <c r="L14" s="20" t="s">
        <v>23</v>
      </c>
      <c r="M14" s="7"/>
      <c r="N14" s="3"/>
      <c r="O14" s="3"/>
    </row>
    <row r="15" spans="1:264" ht="16.5" thickBot="1" x14ac:dyDescent="0.25">
      <c r="A15" s="177"/>
      <c r="B15" s="155"/>
      <c r="C15" s="181"/>
      <c r="D15" s="181"/>
      <c r="E15" s="11"/>
      <c r="F15" s="181"/>
      <c r="G15" s="181"/>
      <c r="H15" s="11"/>
      <c r="I15" s="181"/>
      <c r="J15" s="181"/>
      <c r="K15" s="148"/>
      <c r="L15" s="22">
        <f>D14+G14+J14</f>
        <v>0</v>
      </c>
      <c r="M15" s="7"/>
      <c r="N15" s="3"/>
      <c r="O15" s="3"/>
    </row>
    <row r="16" spans="1:264" x14ac:dyDescent="0.2">
      <c r="A16" s="178"/>
      <c r="B16" s="158" t="s">
        <v>3</v>
      </c>
      <c r="C16" s="171"/>
      <c r="D16" s="171"/>
      <c r="E16" s="158" t="s">
        <v>3</v>
      </c>
      <c r="F16" s="171"/>
      <c r="G16" s="171"/>
      <c r="H16" s="158" t="s">
        <v>3</v>
      </c>
      <c r="I16" s="171"/>
      <c r="J16" s="171"/>
      <c r="K16" s="149"/>
      <c r="L16" s="20" t="s">
        <v>22</v>
      </c>
      <c r="M16" s="7"/>
      <c r="N16" s="3"/>
      <c r="O16" s="3"/>
    </row>
    <row r="17" spans="1:15" ht="16.5" thickBot="1" x14ac:dyDescent="0.25">
      <c r="A17" s="182"/>
      <c r="B17" s="159"/>
      <c r="C17" s="176"/>
      <c r="D17" s="176"/>
      <c r="E17" s="159"/>
      <c r="F17" s="176"/>
      <c r="G17" s="176"/>
      <c r="H17" s="159"/>
      <c r="I17" s="176"/>
      <c r="J17" s="176"/>
      <c r="K17" s="164"/>
      <c r="L17" s="22">
        <f>C14+F14+I14</f>
        <v>0</v>
      </c>
      <c r="M17" s="7"/>
      <c r="N17" s="3"/>
      <c r="O17" s="3"/>
    </row>
    <row r="18" spans="1:15" ht="18.75" thickBot="1" x14ac:dyDescent="0.3">
      <c r="A18" s="2" t="s">
        <v>18</v>
      </c>
      <c r="B18" s="13" t="s">
        <v>2</v>
      </c>
      <c r="C18" s="13" t="s">
        <v>4</v>
      </c>
      <c r="D18" s="13" t="s">
        <v>5</v>
      </c>
      <c r="E18" s="13" t="s">
        <v>2</v>
      </c>
      <c r="F18" s="13" t="s">
        <v>4</v>
      </c>
      <c r="G18" s="13" t="s">
        <v>5</v>
      </c>
      <c r="H18" s="13" t="s">
        <v>2</v>
      </c>
      <c r="I18" s="13" t="s">
        <v>4</v>
      </c>
      <c r="J18" s="13" t="s">
        <v>5</v>
      </c>
      <c r="K18" s="146">
        <f t="shared" ref="K18" si="1">C19+F19+I19</f>
        <v>0</v>
      </c>
      <c r="L18" s="21" t="s">
        <v>5</v>
      </c>
      <c r="M18" s="7"/>
      <c r="N18" s="3"/>
      <c r="O18" s="3"/>
    </row>
    <row r="19" spans="1:15" ht="18.75" thickBot="1" x14ac:dyDescent="0.25">
      <c r="A19" s="177" t="s">
        <v>158</v>
      </c>
      <c r="B19" s="11"/>
      <c r="C19" s="16">
        <f>IF(C20&gt;D20,3,IF(C20&lt;D20,0,IF(C22&gt;D22,2,IF(C22&lt;D22,1,0))))</f>
        <v>0</v>
      </c>
      <c r="D19" s="16">
        <f>IF(C20-D20&gt;=3,3, IF(C20-D20=1,1, IF(C20-D20=2,2,IF(C20=D20,0, IF(C20&lt;D20,0)))))</f>
        <v>0</v>
      </c>
      <c r="E19" s="11"/>
      <c r="F19" s="16">
        <f>IF(F20&gt;G20,3,IF(F20&lt;G20,0,IF(F22&gt;G22,2,IF(F22&lt;G22,1,0))))</f>
        <v>0</v>
      </c>
      <c r="G19" s="16">
        <f>IF(F20-G20&gt;=3,3, IF(F20-G20=1,1, IF(F20-G20=2,2,IF(F20=G20,0, IF(F20&lt;G20,0)))))</f>
        <v>0</v>
      </c>
      <c r="H19" s="11"/>
      <c r="I19" s="16">
        <f>IF(I20&gt;J20,3,IF(I20&lt;J20,0,IF(I22&gt;J22,2,IF(I22&lt;J22,1,0))))</f>
        <v>0</v>
      </c>
      <c r="J19" s="16">
        <f>IF(I20-J20&gt;=3,3, IF(I20-J20=1,1, IF(I20-J20=2,2,IF(I20=J20,0, IF(I20&lt;J20,0)))))</f>
        <v>0</v>
      </c>
      <c r="K19" s="147"/>
      <c r="L19" s="12">
        <f>D19+G19+J19</f>
        <v>0</v>
      </c>
      <c r="M19" s="7"/>
      <c r="N19" s="3"/>
      <c r="O19" s="3"/>
    </row>
    <row r="20" spans="1:15" x14ac:dyDescent="0.2">
      <c r="A20" s="177"/>
      <c r="B20" s="154" t="s">
        <v>29</v>
      </c>
      <c r="C20" s="180"/>
      <c r="D20" s="180"/>
      <c r="E20" s="11"/>
      <c r="F20" s="180"/>
      <c r="G20" s="180"/>
      <c r="H20" s="11"/>
      <c r="I20" s="180"/>
      <c r="J20" s="180"/>
      <c r="K20" s="148"/>
      <c r="L20" s="20" t="s">
        <v>23</v>
      </c>
      <c r="M20" s="7"/>
      <c r="N20" s="3"/>
      <c r="O20" s="3"/>
    </row>
    <row r="21" spans="1:15" ht="16.5" thickBot="1" x14ac:dyDescent="0.25">
      <c r="A21" s="177"/>
      <c r="B21" s="155"/>
      <c r="C21" s="181"/>
      <c r="D21" s="181"/>
      <c r="E21" s="11"/>
      <c r="F21" s="181"/>
      <c r="G21" s="181"/>
      <c r="H21" s="11"/>
      <c r="I21" s="181"/>
      <c r="J21" s="181"/>
      <c r="K21" s="148"/>
      <c r="L21" s="22">
        <f>D20+G20+J20</f>
        <v>0</v>
      </c>
      <c r="M21" s="7"/>
      <c r="N21" s="3"/>
      <c r="O21" s="3"/>
    </row>
    <row r="22" spans="1:15" x14ac:dyDescent="0.2">
      <c r="A22" s="178"/>
      <c r="B22" s="158" t="s">
        <v>3</v>
      </c>
      <c r="C22" s="171"/>
      <c r="D22" s="171"/>
      <c r="E22" s="158" t="s">
        <v>3</v>
      </c>
      <c r="F22" s="171"/>
      <c r="G22" s="171"/>
      <c r="H22" s="158" t="s">
        <v>3</v>
      </c>
      <c r="I22" s="171"/>
      <c r="J22" s="171"/>
      <c r="K22" s="149"/>
      <c r="L22" s="20" t="s">
        <v>22</v>
      </c>
      <c r="M22" s="7"/>
      <c r="N22" s="3"/>
      <c r="O22" s="3"/>
    </row>
    <row r="23" spans="1:15" ht="16.5" thickBot="1" x14ac:dyDescent="0.25">
      <c r="A23" s="179"/>
      <c r="B23" s="163"/>
      <c r="C23" s="172"/>
      <c r="D23" s="172"/>
      <c r="E23" s="163"/>
      <c r="F23" s="172"/>
      <c r="G23" s="172"/>
      <c r="H23" s="163"/>
      <c r="I23" s="172"/>
      <c r="J23" s="172"/>
      <c r="K23" s="150"/>
      <c r="L23" s="22">
        <f>C20+F20+I20</f>
        <v>0</v>
      </c>
      <c r="M23" s="7"/>
      <c r="N23" s="3"/>
      <c r="O23" s="3"/>
    </row>
    <row r="24" spans="1:15" ht="15.75" thickBot="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3"/>
      <c r="N24" s="3"/>
      <c r="O24" s="3"/>
    </row>
    <row r="25" spans="1:15" ht="18.75" thickBot="1" x14ac:dyDescent="0.3">
      <c r="A25" s="4" t="s">
        <v>1</v>
      </c>
      <c r="B25" s="166" t="s">
        <v>16</v>
      </c>
      <c r="C25" s="167"/>
      <c r="D25" s="168"/>
      <c r="E25" s="166" t="s">
        <v>17</v>
      </c>
      <c r="F25" s="167"/>
      <c r="G25" s="168"/>
      <c r="H25" s="166" t="s">
        <v>18</v>
      </c>
      <c r="I25" s="167"/>
      <c r="J25" s="168"/>
      <c r="K25" s="5" t="s">
        <v>6</v>
      </c>
      <c r="L25" s="6" t="s">
        <v>7</v>
      </c>
      <c r="M25" s="3"/>
    </row>
    <row r="26" spans="1:15" ht="50.1" customHeight="1" thickBot="1" x14ac:dyDescent="0.25">
      <c r="A26" s="77" t="s">
        <v>81</v>
      </c>
      <c r="B26" s="173" t="str">
        <f>A7</f>
        <v>Ottawa City (Greenberg)</v>
      </c>
      <c r="C26" s="174"/>
      <c r="D26" s="175"/>
      <c r="E26" s="173" t="str">
        <f>A13</f>
        <v>Ottawa South United Blue</v>
      </c>
      <c r="F26" s="174"/>
      <c r="G26" s="175"/>
      <c r="H26" s="173" t="str">
        <f>A19</f>
        <v>Gloucester Hornets (Crocker)</v>
      </c>
      <c r="I26" s="174"/>
      <c r="J26" s="175"/>
      <c r="K26" s="8" t="s">
        <v>4</v>
      </c>
      <c r="L26" s="9" t="s">
        <v>8</v>
      </c>
      <c r="M26" s="3"/>
    </row>
    <row r="27" spans="1:15" ht="18.75" thickBot="1" x14ac:dyDescent="0.3">
      <c r="A27" s="2" t="s">
        <v>19</v>
      </c>
      <c r="B27" s="10" t="s">
        <v>2</v>
      </c>
      <c r="C27" s="10" t="s">
        <v>4</v>
      </c>
      <c r="D27" s="10" t="s">
        <v>5</v>
      </c>
      <c r="E27" s="10" t="s">
        <v>2</v>
      </c>
      <c r="F27" s="10" t="s">
        <v>4</v>
      </c>
      <c r="G27" s="10" t="s">
        <v>5</v>
      </c>
      <c r="H27" s="10" t="s">
        <v>2</v>
      </c>
      <c r="I27" s="10" t="s">
        <v>4</v>
      </c>
      <c r="J27" s="10" t="s">
        <v>5</v>
      </c>
      <c r="K27" s="146">
        <f>C28+F28+I28</f>
        <v>0</v>
      </c>
      <c r="L27" s="21" t="s">
        <v>5</v>
      </c>
      <c r="M27" s="3"/>
      <c r="N27" s="169" t="s">
        <v>90</v>
      </c>
      <c r="O27" s="170"/>
    </row>
    <row r="28" spans="1:15" ht="18.75" thickBot="1" x14ac:dyDescent="0.25">
      <c r="A28" s="151" t="s">
        <v>159</v>
      </c>
      <c r="B28" s="11"/>
      <c r="C28" s="16">
        <f>IF(C29&gt;D29,3,IF(C29&lt;D29,0,IF(C31&gt;D31,2,IF(C31&lt;D31,1,0))))</f>
        <v>0</v>
      </c>
      <c r="D28" s="16">
        <f>IF(C29-D29&gt;=3,3, IF(C29-D29=1,1, IF(C29-D29=2,2,IF(C29=D29,0, IF(C29&lt;D29,0)))))</f>
        <v>0</v>
      </c>
      <c r="E28" s="11"/>
      <c r="F28" s="16">
        <f>IF(F29&gt;G29,3,IF(F29&lt;G29,0,IF(F31&gt;G31,2,IF(F31&lt;G31,1,0))))</f>
        <v>0</v>
      </c>
      <c r="G28" s="16">
        <f>IF(F29-G29&gt;=3,3, IF(F29-G29=1,1, IF(F29-G29=2,2,IF(F29=G29,0, IF(F29&lt;G29,0)))))</f>
        <v>0</v>
      </c>
      <c r="H28" s="11"/>
      <c r="I28" s="16">
        <f>IF(I29&gt;J29,3,IF(I29&lt;J29,0,IF(I31&gt;J31,2,IF(I31&lt;J31,1,0))))</f>
        <v>0</v>
      </c>
      <c r="J28" s="16">
        <f>IF(I29-J29&gt;=3,3, IF(I29-J29=1,1, IF(I29-J29=2,2,IF(I29=J29,0, IF(I29&lt;J29,0)))))</f>
        <v>0</v>
      </c>
      <c r="K28" s="147"/>
      <c r="L28" s="12">
        <f>D28+G28+J28</f>
        <v>0</v>
      </c>
      <c r="M28" s="14"/>
      <c r="N28" s="3" t="s">
        <v>26</v>
      </c>
      <c r="O28" s="114"/>
    </row>
    <row r="29" spans="1:15" x14ac:dyDescent="0.2">
      <c r="A29" s="151"/>
      <c r="B29" s="154" t="s">
        <v>29</v>
      </c>
      <c r="C29" s="156">
        <f>D8</f>
        <v>0</v>
      </c>
      <c r="D29" s="156">
        <f>C8</f>
        <v>0</v>
      </c>
      <c r="E29" s="11"/>
      <c r="F29" s="156">
        <f>D14</f>
        <v>0</v>
      </c>
      <c r="G29" s="156">
        <f>C14</f>
        <v>0</v>
      </c>
      <c r="H29" s="11"/>
      <c r="I29" s="156">
        <f>D20</f>
        <v>0</v>
      </c>
      <c r="J29" s="156">
        <f>C20</f>
        <v>0</v>
      </c>
      <c r="K29" s="148"/>
      <c r="L29" s="20" t="s">
        <v>23</v>
      </c>
      <c r="M29" s="3"/>
      <c r="N29" s="14" t="s">
        <v>27</v>
      </c>
      <c r="O29" s="115"/>
    </row>
    <row r="30" spans="1:15" ht="16.5" thickBot="1" x14ac:dyDescent="0.25">
      <c r="A30" s="151"/>
      <c r="B30" s="155"/>
      <c r="C30" s="157"/>
      <c r="D30" s="157"/>
      <c r="E30" s="11"/>
      <c r="F30" s="157"/>
      <c r="G30" s="157"/>
      <c r="H30" s="11"/>
      <c r="I30" s="157"/>
      <c r="J30" s="157"/>
      <c r="K30" s="148"/>
      <c r="L30" s="23">
        <f>D29+G29+J29</f>
        <v>0</v>
      </c>
      <c r="M30" s="3"/>
      <c r="N30" s="3" t="s">
        <v>28</v>
      </c>
      <c r="O30" s="114"/>
    </row>
    <row r="31" spans="1:15" x14ac:dyDescent="0.2">
      <c r="A31" s="152"/>
      <c r="B31" s="158" t="s">
        <v>3</v>
      </c>
      <c r="C31" s="160">
        <f>D10</f>
        <v>0</v>
      </c>
      <c r="D31" s="160">
        <f>C10</f>
        <v>0</v>
      </c>
      <c r="E31" s="158" t="s">
        <v>3</v>
      </c>
      <c r="F31" s="160">
        <f>D16</f>
        <v>0</v>
      </c>
      <c r="G31" s="160">
        <f>C16</f>
        <v>0</v>
      </c>
      <c r="H31" s="158" t="s">
        <v>3</v>
      </c>
      <c r="I31" s="160">
        <f>D22</f>
        <v>0</v>
      </c>
      <c r="J31" s="160">
        <f>C22</f>
        <v>0</v>
      </c>
      <c r="K31" s="149"/>
      <c r="L31" s="20" t="s">
        <v>22</v>
      </c>
      <c r="M31" s="3"/>
      <c r="N31" s="3"/>
      <c r="O31" s="3"/>
    </row>
    <row r="32" spans="1:15" ht="16.5" thickBot="1" x14ac:dyDescent="0.25">
      <c r="A32" s="165"/>
      <c r="B32" s="159"/>
      <c r="C32" s="161"/>
      <c r="D32" s="161"/>
      <c r="E32" s="159"/>
      <c r="F32" s="161"/>
      <c r="G32" s="161"/>
      <c r="H32" s="159"/>
      <c r="I32" s="161"/>
      <c r="J32" s="161"/>
      <c r="K32" s="164"/>
      <c r="L32" s="23">
        <f>C29+F29+I29</f>
        <v>0</v>
      </c>
      <c r="M32" s="3"/>
      <c r="N32" s="3"/>
      <c r="O32" s="3"/>
    </row>
    <row r="33" spans="1:264" ht="18.75" thickBot="1" x14ac:dyDescent="0.3">
      <c r="A33" s="2" t="s">
        <v>20</v>
      </c>
      <c r="B33" s="13" t="s">
        <v>2</v>
      </c>
      <c r="C33" s="13" t="s">
        <v>4</v>
      </c>
      <c r="D33" s="13" t="s">
        <v>5</v>
      </c>
      <c r="E33" s="13" t="s">
        <v>2</v>
      </c>
      <c r="F33" s="13" t="s">
        <v>4</v>
      </c>
      <c r="G33" s="13" t="s">
        <v>5</v>
      </c>
      <c r="H33" s="13" t="s">
        <v>2</v>
      </c>
      <c r="I33" s="13" t="s">
        <v>4</v>
      </c>
      <c r="J33" s="13" t="s">
        <v>5</v>
      </c>
      <c r="K33" s="146">
        <f t="shared" ref="K33" si="2">C34+F34+I34</f>
        <v>0</v>
      </c>
      <c r="L33" s="21" t="s">
        <v>5</v>
      </c>
      <c r="M33" s="3"/>
      <c r="N33" s="3"/>
      <c r="O33" s="3"/>
    </row>
    <row r="34" spans="1:264" ht="18.75" thickBot="1" x14ac:dyDescent="0.25">
      <c r="A34" s="151" t="s">
        <v>160</v>
      </c>
      <c r="B34" s="11"/>
      <c r="C34" s="16">
        <f>IF(C35&gt;D35,3,IF(C35&lt;D35,0,IF(C37&gt;D37,2,IF(C37&lt;D37,1,0))))</f>
        <v>0</v>
      </c>
      <c r="D34" s="16">
        <f>IF(C35-D35&gt;=3,3, IF(C35-D35=1,1, IF(C35-D35=2,2,IF(C35=D35,0, IF(C35&lt;D35,0)))))</f>
        <v>0</v>
      </c>
      <c r="E34" s="11"/>
      <c r="F34" s="16">
        <f>IF(F35&gt;G35,3,IF(F35&lt;G35,0,IF(F37&gt;G37,2,IF(F37&lt;G37,1,0))))</f>
        <v>0</v>
      </c>
      <c r="G34" s="16">
        <f>IF(F35-G35&gt;=3,3, IF(F35-G35=1,1, IF(F35-G35=2,2,IF(F35=G35,0, IF(F35&lt;G35,0)))))</f>
        <v>0</v>
      </c>
      <c r="H34" s="11"/>
      <c r="I34" s="16">
        <f>IF(I35&gt;J35,3,IF(I35&lt;J35,0,IF(I37&gt;J37,2,IF(I37&lt;J37,1,0))))</f>
        <v>0</v>
      </c>
      <c r="J34" s="16">
        <f>IF(I35-J35&gt;=3,3, IF(I35-J35=1,1, IF(I35-J35=2,2,IF(I35=J35,0, IF(I35&lt;J35,0)))))</f>
        <v>0</v>
      </c>
      <c r="K34" s="147"/>
      <c r="L34" s="12">
        <f>D34+G34+J34</f>
        <v>0</v>
      </c>
      <c r="M34" s="3"/>
      <c r="N34" s="3"/>
      <c r="O34" s="3"/>
    </row>
    <row r="35" spans="1:264" x14ac:dyDescent="0.2">
      <c r="A35" s="151"/>
      <c r="B35" s="154" t="s">
        <v>29</v>
      </c>
      <c r="C35" s="156">
        <f>G8</f>
        <v>0</v>
      </c>
      <c r="D35" s="156">
        <f>F8</f>
        <v>0</v>
      </c>
      <c r="E35" s="11"/>
      <c r="F35" s="156">
        <f>G14</f>
        <v>0</v>
      </c>
      <c r="G35" s="156">
        <f>F14</f>
        <v>0</v>
      </c>
      <c r="H35" s="11"/>
      <c r="I35" s="156">
        <f>G20</f>
        <v>0</v>
      </c>
      <c r="J35" s="156">
        <f>F20</f>
        <v>0</v>
      </c>
      <c r="K35" s="148"/>
      <c r="L35" s="20" t="s">
        <v>23</v>
      </c>
      <c r="M35" s="3"/>
      <c r="N35" s="3"/>
      <c r="O35" s="3"/>
    </row>
    <row r="36" spans="1:264" ht="16.5" thickBot="1" x14ac:dyDescent="0.25">
      <c r="A36" s="151"/>
      <c r="B36" s="155"/>
      <c r="C36" s="157"/>
      <c r="D36" s="157"/>
      <c r="E36" s="11"/>
      <c r="F36" s="157"/>
      <c r="G36" s="157"/>
      <c r="H36" s="11"/>
      <c r="I36" s="157"/>
      <c r="J36" s="157"/>
      <c r="K36" s="148"/>
      <c r="L36" s="23">
        <f>D35+G35+J35</f>
        <v>0</v>
      </c>
      <c r="M36" s="3"/>
      <c r="N36" s="3"/>
      <c r="O36" s="3"/>
    </row>
    <row r="37" spans="1:264" x14ac:dyDescent="0.2">
      <c r="A37" s="152"/>
      <c r="B37" s="158" t="s">
        <v>3</v>
      </c>
      <c r="C37" s="160">
        <f>G10</f>
        <v>0</v>
      </c>
      <c r="D37" s="160">
        <f>F10</f>
        <v>0</v>
      </c>
      <c r="E37" s="158" t="s">
        <v>3</v>
      </c>
      <c r="F37" s="160">
        <f>G16</f>
        <v>0</v>
      </c>
      <c r="G37" s="160">
        <f>F16</f>
        <v>0</v>
      </c>
      <c r="H37" s="158" t="s">
        <v>3</v>
      </c>
      <c r="I37" s="160">
        <f>J16</f>
        <v>0</v>
      </c>
      <c r="J37" s="160">
        <f>I16</f>
        <v>0</v>
      </c>
      <c r="K37" s="149"/>
      <c r="L37" s="20" t="s">
        <v>22</v>
      </c>
      <c r="M37" s="3"/>
      <c r="N37" s="3"/>
      <c r="O37" s="3"/>
    </row>
    <row r="38" spans="1:264" ht="16.5" thickBot="1" x14ac:dyDescent="0.25">
      <c r="A38" s="165"/>
      <c r="B38" s="159"/>
      <c r="C38" s="161"/>
      <c r="D38" s="161"/>
      <c r="E38" s="159"/>
      <c r="F38" s="161"/>
      <c r="G38" s="161"/>
      <c r="H38" s="159"/>
      <c r="I38" s="161"/>
      <c r="J38" s="161"/>
      <c r="K38" s="164"/>
      <c r="L38" s="23">
        <f>C35+F35+I35</f>
        <v>0</v>
      </c>
      <c r="M38" s="3"/>
      <c r="N38" s="3"/>
      <c r="O38" s="3"/>
    </row>
    <row r="39" spans="1:264" ht="18.75" thickBot="1" x14ac:dyDescent="0.3">
      <c r="A39" s="2" t="s">
        <v>21</v>
      </c>
      <c r="B39" s="13" t="s">
        <v>2</v>
      </c>
      <c r="C39" s="13" t="s">
        <v>4</v>
      </c>
      <c r="D39" s="13" t="s">
        <v>5</v>
      </c>
      <c r="E39" s="13" t="s">
        <v>2</v>
      </c>
      <c r="F39" s="13" t="s">
        <v>4</v>
      </c>
      <c r="G39" s="13" t="s">
        <v>5</v>
      </c>
      <c r="H39" s="13" t="s">
        <v>2</v>
      </c>
      <c r="I39" s="13" t="s">
        <v>4</v>
      </c>
      <c r="J39" s="13" t="s">
        <v>5</v>
      </c>
      <c r="K39" s="146">
        <f t="shared" ref="K39" si="3">C40+F40+I40</f>
        <v>0</v>
      </c>
      <c r="L39" s="21" t="s">
        <v>5</v>
      </c>
      <c r="M39" s="3"/>
      <c r="N39" s="3"/>
      <c r="O39" s="3"/>
    </row>
    <row r="40" spans="1:264" ht="18.75" thickBot="1" x14ac:dyDescent="0.25">
      <c r="A40" s="151" t="s">
        <v>161</v>
      </c>
      <c r="B40" s="11"/>
      <c r="C40" s="16">
        <f>IF(C41&gt;D41,3,IF(C41&lt;D41,0,IF(C43&gt;D43,2,IF(C43&lt;D43,1,0))))</f>
        <v>0</v>
      </c>
      <c r="D40" s="16">
        <f>IF(C41-D41&gt;=3,3, IF(C41-D41=1,1, IF(C41-D41=2,2,IF(C41=D41,0, IF(C41&lt;D41,0)))))</f>
        <v>0</v>
      </c>
      <c r="E40" s="11"/>
      <c r="F40" s="16">
        <f>IF(F41&gt;G41,3,IF(F41&lt;G41,0,IF(F43&gt;G43,2,IF(F43&lt;G43,1,0))))</f>
        <v>0</v>
      </c>
      <c r="G40" s="16">
        <f>IF(F41-G41&gt;=3,3, IF(F41-G41=1,1, IF(F41-G41=2,2,IF(F41=G41,0, IF(F41&lt;G41,0)))))</f>
        <v>0</v>
      </c>
      <c r="H40" s="11"/>
      <c r="I40" s="16">
        <f>IF(I41&gt;J41,3,IF(I41&lt;J41,0,IF(I43&gt;J43,2,IF(I43&lt;J43,1,0))))</f>
        <v>0</v>
      </c>
      <c r="J40" s="16">
        <f>IF(I41-J41&gt;=3,3, IF(I41-J41=1,1, IF(I41-J41=2,2,IF(I41=J41,0, IF(I41&lt;J41,0)))))</f>
        <v>0</v>
      </c>
      <c r="K40" s="147"/>
      <c r="L40" s="12">
        <f>D40+G40+J40</f>
        <v>0</v>
      </c>
      <c r="M40" s="3"/>
      <c r="N40" s="3"/>
      <c r="O40" s="3"/>
    </row>
    <row r="41" spans="1:264" x14ac:dyDescent="0.2">
      <c r="A41" s="151"/>
      <c r="B41" s="154" t="s">
        <v>29</v>
      </c>
      <c r="C41" s="156">
        <f>J8</f>
        <v>0</v>
      </c>
      <c r="D41" s="156">
        <f>I8</f>
        <v>0</v>
      </c>
      <c r="E41" s="11"/>
      <c r="F41" s="156">
        <f>J14</f>
        <v>0</v>
      </c>
      <c r="G41" s="156">
        <f>I14</f>
        <v>0</v>
      </c>
      <c r="H41" s="11"/>
      <c r="I41" s="156">
        <f>J20</f>
        <v>0</v>
      </c>
      <c r="J41" s="156">
        <f>I20</f>
        <v>0</v>
      </c>
      <c r="K41" s="148"/>
      <c r="L41" s="20" t="s">
        <v>23</v>
      </c>
      <c r="M41" s="3"/>
      <c r="N41" s="3"/>
      <c r="O41" s="3"/>
    </row>
    <row r="42" spans="1:264" ht="16.5" thickBot="1" x14ac:dyDescent="0.25">
      <c r="A42" s="151"/>
      <c r="B42" s="155"/>
      <c r="C42" s="157"/>
      <c r="D42" s="157"/>
      <c r="E42" s="11"/>
      <c r="F42" s="157"/>
      <c r="G42" s="157"/>
      <c r="H42" s="11"/>
      <c r="I42" s="157"/>
      <c r="J42" s="157"/>
      <c r="K42" s="148"/>
      <c r="L42" s="23">
        <f>D41+G41+J41</f>
        <v>0</v>
      </c>
      <c r="M42" s="3"/>
      <c r="N42" s="3"/>
      <c r="O42" s="3"/>
    </row>
    <row r="43" spans="1:264" x14ac:dyDescent="0.2">
      <c r="A43" s="152"/>
      <c r="B43" s="158" t="s">
        <v>3</v>
      </c>
      <c r="C43" s="160">
        <f>J10</f>
        <v>0</v>
      </c>
      <c r="D43" s="160">
        <f>I10</f>
        <v>0</v>
      </c>
      <c r="E43" s="158" t="s">
        <v>3</v>
      </c>
      <c r="F43" s="160">
        <f>J16</f>
        <v>0</v>
      </c>
      <c r="G43" s="160">
        <f>I16</f>
        <v>0</v>
      </c>
      <c r="H43" s="158" t="s">
        <v>3</v>
      </c>
      <c r="I43" s="160">
        <f>J22</f>
        <v>0</v>
      </c>
      <c r="J43" s="160">
        <f>I22</f>
        <v>0</v>
      </c>
      <c r="K43" s="149"/>
      <c r="L43" s="20" t="s">
        <v>22</v>
      </c>
      <c r="M43" s="3"/>
      <c r="N43" s="3"/>
      <c r="O43" s="3"/>
    </row>
    <row r="44" spans="1:264" ht="16.5" thickBot="1" x14ac:dyDescent="0.25">
      <c r="A44" s="153"/>
      <c r="B44" s="163"/>
      <c r="C44" s="162"/>
      <c r="D44" s="162"/>
      <c r="E44" s="163"/>
      <c r="F44" s="162"/>
      <c r="G44" s="162"/>
      <c r="H44" s="163"/>
      <c r="I44" s="162"/>
      <c r="J44" s="162"/>
      <c r="K44" s="150"/>
      <c r="L44" s="23">
        <f>C41+F41+I41</f>
        <v>0</v>
      </c>
      <c r="M44" s="3"/>
      <c r="N44" s="3"/>
      <c r="O44" s="3"/>
    </row>
    <row r="45" spans="1:264" s="1" customFormat="1" ht="23.25" x14ac:dyDescent="0.35">
      <c r="A45" s="192" t="s">
        <v>151</v>
      </c>
      <c r="B45" s="192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20"/>
      <c r="Q45" s="120"/>
      <c r="R45" s="120"/>
      <c r="S45" s="120"/>
      <c r="T45" s="120"/>
      <c r="U45" s="120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  <c r="DO45" s="119"/>
      <c r="DP45" s="119"/>
      <c r="DQ45" s="119"/>
      <c r="DR45" s="119"/>
      <c r="DS45" s="119"/>
      <c r="DT45" s="119"/>
      <c r="DU45" s="119"/>
      <c r="DV45" s="119"/>
      <c r="DW45" s="119"/>
      <c r="DX45" s="119"/>
      <c r="DY45" s="119"/>
      <c r="DZ45" s="119"/>
      <c r="EA45" s="119"/>
      <c r="EB45" s="119"/>
      <c r="EC45" s="119"/>
      <c r="ED45" s="119"/>
      <c r="EE45" s="119"/>
      <c r="EF45" s="119"/>
      <c r="EG45" s="119"/>
      <c r="EH45" s="119"/>
      <c r="EI45" s="119"/>
      <c r="EJ45" s="119"/>
      <c r="EK45" s="119"/>
      <c r="EL45" s="119"/>
      <c r="EM45" s="119"/>
      <c r="EN45" s="119"/>
      <c r="EO45" s="119"/>
      <c r="EP45" s="119"/>
      <c r="EQ45" s="119"/>
      <c r="ER45" s="119"/>
      <c r="ES45" s="119"/>
      <c r="ET45" s="119"/>
      <c r="EU45" s="119"/>
      <c r="EV45" s="119"/>
      <c r="EW45" s="119"/>
      <c r="EX45" s="119"/>
      <c r="EY45" s="119"/>
      <c r="EZ45" s="119"/>
      <c r="FA45" s="119"/>
      <c r="FB45" s="119"/>
      <c r="FC45" s="119"/>
      <c r="FD45" s="119"/>
      <c r="FE45" s="119"/>
      <c r="FF45" s="119"/>
      <c r="FG45" s="119"/>
      <c r="FH45" s="119"/>
      <c r="FI45" s="119"/>
      <c r="FJ45" s="119"/>
      <c r="FK45" s="119"/>
      <c r="FL45" s="119"/>
      <c r="FM45" s="119"/>
      <c r="FN45" s="119"/>
      <c r="FO45" s="119"/>
      <c r="FP45" s="119"/>
      <c r="FQ45" s="119"/>
      <c r="FR45" s="119"/>
      <c r="FS45" s="119"/>
      <c r="FT45" s="119"/>
      <c r="FU45" s="119"/>
      <c r="FV45" s="119"/>
      <c r="FW45" s="119"/>
      <c r="FX45" s="119"/>
      <c r="FY45" s="119"/>
      <c r="FZ45" s="119"/>
      <c r="GA45" s="119"/>
      <c r="GB45" s="119"/>
      <c r="GC45" s="119"/>
      <c r="GD45" s="119"/>
      <c r="GE45" s="119"/>
      <c r="GF45" s="119"/>
      <c r="GG45" s="119"/>
      <c r="GH45" s="119"/>
      <c r="GI45" s="119"/>
      <c r="GJ45" s="119"/>
      <c r="GK45" s="119"/>
      <c r="GL45" s="119"/>
      <c r="GM45" s="119"/>
      <c r="GN45" s="119"/>
      <c r="GO45" s="119"/>
      <c r="GP45" s="119"/>
      <c r="GQ45" s="119"/>
      <c r="GR45" s="119"/>
      <c r="GS45" s="119"/>
      <c r="GT45" s="119"/>
      <c r="GU45" s="119"/>
      <c r="GV45" s="119"/>
      <c r="GW45" s="119"/>
      <c r="GX45" s="119"/>
      <c r="GY45" s="119"/>
      <c r="GZ45" s="119"/>
      <c r="HA45" s="119"/>
      <c r="HB45" s="119"/>
      <c r="HC45" s="119"/>
      <c r="HD45" s="119"/>
      <c r="HE45" s="119"/>
      <c r="HF45" s="119"/>
      <c r="HG45" s="119"/>
      <c r="HH45" s="119"/>
      <c r="HI45" s="119"/>
      <c r="HJ45" s="119"/>
      <c r="HK45" s="119"/>
      <c r="HL45" s="119"/>
      <c r="HM45" s="119"/>
      <c r="HN45" s="119"/>
      <c r="HO45" s="119"/>
      <c r="HP45" s="119"/>
      <c r="HQ45" s="119"/>
      <c r="HR45" s="119"/>
      <c r="HS45" s="119"/>
      <c r="HT45" s="119"/>
      <c r="HU45" s="119"/>
      <c r="HV45" s="119"/>
      <c r="HW45" s="119"/>
      <c r="HX45" s="119"/>
      <c r="HY45" s="119"/>
      <c r="HZ45" s="119"/>
      <c r="IA45" s="119"/>
      <c r="IB45" s="119"/>
      <c r="IC45" s="119"/>
      <c r="ID45" s="119"/>
      <c r="IE45" s="119"/>
      <c r="IF45" s="119"/>
      <c r="IG45" s="119"/>
      <c r="IH45" s="119"/>
      <c r="II45" s="119"/>
      <c r="IJ45" s="119"/>
      <c r="IK45" s="119"/>
      <c r="IL45" s="119"/>
      <c r="IM45" s="119"/>
      <c r="IN45" s="119"/>
      <c r="IO45" s="119"/>
      <c r="IP45" s="119"/>
      <c r="IQ45" s="119"/>
      <c r="IR45" s="119"/>
      <c r="IS45" s="119"/>
      <c r="IT45" s="119"/>
      <c r="IU45" s="119"/>
      <c r="IV45" s="119"/>
      <c r="IW45" s="119"/>
      <c r="IX45" s="119"/>
      <c r="IY45" s="119"/>
      <c r="IZ45" s="119"/>
      <c r="JA45" s="119"/>
      <c r="JB45" s="119"/>
      <c r="JC45" s="119"/>
      <c r="JD45" s="119"/>
    </row>
    <row r="46" spans="1:264" s="1" customFormat="1" ht="23.25" x14ac:dyDescent="0.35">
      <c r="A46" s="192" t="s">
        <v>156</v>
      </c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92"/>
      <c r="N46" s="192"/>
      <c r="O46" s="192"/>
      <c r="P46" s="120"/>
      <c r="Q46" s="120"/>
      <c r="R46" s="120"/>
      <c r="S46" s="120"/>
      <c r="T46" s="120"/>
      <c r="U46" s="120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  <c r="DO46" s="119"/>
      <c r="DP46" s="119"/>
      <c r="DQ46" s="119"/>
      <c r="DR46" s="119"/>
      <c r="DS46" s="119"/>
      <c r="DT46" s="119"/>
      <c r="DU46" s="119"/>
      <c r="DV46" s="119"/>
      <c r="DW46" s="119"/>
      <c r="DX46" s="119"/>
      <c r="DY46" s="119"/>
      <c r="DZ46" s="119"/>
      <c r="EA46" s="119"/>
      <c r="EB46" s="119"/>
      <c r="EC46" s="119"/>
      <c r="ED46" s="119"/>
      <c r="EE46" s="119"/>
      <c r="EF46" s="119"/>
      <c r="EG46" s="119"/>
      <c r="EH46" s="119"/>
      <c r="EI46" s="119"/>
      <c r="EJ46" s="119"/>
      <c r="EK46" s="119"/>
      <c r="EL46" s="119"/>
      <c r="EM46" s="119"/>
      <c r="EN46" s="119"/>
      <c r="EO46" s="119"/>
      <c r="EP46" s="119"/>
      <c r="EQ46" s="119"/>
      <c r="ER46" s="119"/>
      <c r="ES46" s="119"/>
      <c r="ET46" s="119"/>
      <c r="EU46" s="119"/>
      <c r="EV46" s="119"/>
      <c r="EW46" s="119"/>
      <c r="EX46" s="119"/>
      <c r="EY46" s="119"/>
      <c r="EZ46" s="119"/>
      <c r="FA46" s="119"/>
      <c r="FB46" s="119"/>
      <c r="FC46" s="119"/>
      <c r="FD46" s="119"/>
      <c r="FE46" s="119"/>
      <c r="FF46" s="119"/>
      <c r="FG46" s="119"/>
      <c r="FH46" s="119"/>
      <c r="FI46" s="119"/>
      <c r="FJ46" s="119"/>
      <c r="FK46" s="119"/>
      <c r="FL46" s="119"/>
      <c r="FM46" s="119"/>
      <c r="FN46" s="119"/>
      <c r="FO46" s="119"/>
      <c r="FP46" s="119"/>
      <c r="FQ46" s="119"/>
      <c r="FR46" s="119"/>
      <c r="FS46" s="119"/>
      <c r="FT46" s="119"/>
      <c r="FU46" s="119"/>
      <c r="FV46" s="119"/>
      <c r="FW46" s="119"/>
      <c r="FX46" s="119"/>
      <c r="FY46" s="119"/>
      <c r="FZ46" s="119"/>
      <c r="GA46" s="119"/>
      <c r="GB46" s="119"/>
      <c r="GC46" s="119"/>
      <c r="GD46" s="119"/>
      <c r="GE46" s="119"/>
      <c r="GF46" s="119"/>
      <c r="GG46" s="119"/>
      <c r="GH46" s="119"/>
      <c r="GI46" s="119"/>
      <c r="GJ46" s="119"/>
      <c r="GK46" s="119"/>
      <c r="GL46" s="119"/>
      <c r="GM46" s="119"/>
      <c r="GN46" s="119"/>
      <c r="GO46" s="119"/>
      <c r="GP46" s="119"/>
      <c r="GQ46" s="119"/>
      <c r="GR46" s="119"/>
      <c r="GS46" s="119"/>
      <c r="GT46" s="119"/>
      <c r="GU46" s="119"/>
      <c r="GV46" s="119"/>
      <c r="GW46" s="119"/>
      <c r="GX46" s="119"/>
      <c r="GY46" s="119"/>
      <c r="GZ46" s="119"/>
      <c r="HA46" s="119"/>
      <c r="HB46" s="119"/>
      <c r="HC46" s="119"/>
      <c r="HD46" s="119"/>
      <c r="HE46" s="119"/>
      <c r="HF46" s="119"/>
      <c r="HG46" s="119"/>
      <c r="HH46" s="119"/>
      <c r="HI46" s="119"/>
      <c r="HJ46" s="119"/>
      <c r="HK46" s="119"/>
      <c r="HL46" s="119"/>
      <c r="HM46" s="119"/>
      <c r="HN46" s="119"/>
      <c r="HO46" s="119"/>
      <c r="HP46" s="119"/>
      <c r="HQ46" s="119"/>
      <c r="HR46" s="119"/>
      <c r="HS46" s="119"/>
      <c r="HT46" s="119"/>
      <c r="HU46" s="119"/>
      <c r="HV46" s="119"/>
      <c r="HW46" s="119"/>
      <c r="HX46" s="119"/>
      <c r="HY46" s="119"/>
      <c r="HZ46" s="119"/>
      <c r="IA46" s="119"/>
      <c r="IB46" s="119"/>
      <c r="IC46" s="119"/>
      <c r="ID46" s="119"/>
      <c r="IE46" s="119"/>
      <c r="IF46" s="119"/>
      <c r="IG46" s="119"/>
      <c r="IH46" s="119"/>
      <c r="II46" s="119"/>
      <c r="IJ46" s="119"/>
      <c r="IK46" s="119"/>
      <c r="IL46" s="119"/>
      <c r="IM46" s="119"/>
      <c r="IN46" s="119"/>
      <c r="IO46" s="119"/>
      <c r="IP46" s="119"/>
      <c r="IQ46" s="119"/>
      <c r="IR46" s="119"/>
      <c r="IS46" s="119"/>
      <c r="IT46" s="119"/>
      <c r="IU46" s="119"/>
      <c r="IV46" s="119"/>
      <c r="IW46" s="119"/>
      <c r="IX46" s="119"/>
      <c r="IY46" s="119"/>
      <c r="IZ46" s="119"/>
      <c r="JA46" s="119"/>
      <c r="JB46" s="119"/>
      <c r="JC46" s="119"/>
      <c r="JD46" s="119"/>
    </row>
    <row r="47" spans="1:264" s="1" customFormat="1" ht="24" thickBot="1" x14ac:dyDescent="0.4">
      <c r="A47" s="192" t="s">
        <v>0</v>
      </c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20"/>
      <c r="Q47" s="120"/>
      <c r="R47" s="120"/>
      <c r="S47" s="120"/>
      <c r="T47" s="120"/>
      <c r="U47" s="120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  <c r="DO47" s="119"/>
      <c r="DP47" s="119"/>
      <c r="DQ47" s="119"/>
      <c r="DR47" s="119"/>
      <c r="DS47" s="119"/>
      <c r="DT47" s="119"/>
      <c r="DU47" s="119"/>
      <c r="DV47" s="119"/>
      <c r="DW47" s="119"/>
      <c r="DX47" s="119"/>
      <c r="DY47" s="119"/>
      <c r="DZ47" s="119"/>
      <c r="EA47" s="119"/>
      <c r="EB47" s="119"/>
      <c r="EC47" s="119"/>
      <c r="ED47" s="119"/>
      <c r="EE47" s="119"/>
      <c r="EF47" s="119"/>
      <c r="EG47" s="119"/>
      <c r="EH47" s="119"/>
      <c r="EI47" s="119"/>
      <c r="EJ47" s="119"/>
      <c r="EK47" s="119"/>
      <c r="EL47" s="119"/>
      <c r="EM47" s="119"/>
      <c r="EN47" s="119"/>
      <c r="EO47" s="119"/>
      <c r="EP47" s="119"/>
      <c r="EQ47" s="119"/>
      <c r="ER47" s="119"/>
      <c r="ES47" s="119"/>
      <c r="ET47" s="119"/>
      <c r="EU47" s="119"/>
      <c r="EV47" s="119"/>
      <c r="EW47" s="119"/>
      <c r="EX47" s="119"/>
      <c r="EY47" s="119"/>
      <c r="EZ47" s="119"/>
      <c r="FA47" s="119"/>
      <c r="FB47" s="119"/>
      <c r="FC47" s="119"/>
      <c r="FD47" s="119"/>
      <c r="FE47" s="119"/>
      <c r="FF47" s="119"/>
      <c r="FG47" s="119"/>
      <c r="FH47" s="119"/>
      <c r="FI47" s="119"/>
      <c r="FJ47" s="119"/>
      <c r="FK47" s="119"/>
      <c r="FL47" s="119"/>
      <c r="FM47" s="119"/>
      <c r="FN47" s="119"/>
      <c r="FO47" s="119"/>
      <c r="FP47" s="119"/>
      <c r="FQ47" s="119"/>
      <c r="FR47" s="119"/>
      <c r="FS47" s="119"/>
      <c r="FT47" s="119"/>
      <c r="FU47" s="119"/>
      <c r="FV47" s="119"/>
      <c r="FW47" s="119"/>
      <c r="FX47" s="119"/>
      <c r="FY47" s="119"/>
      <c r="FZ47" s="119"/>
      <c r="GA47" s="119"/>
      <c r="GB47" s="119"/>
      <c r="GC47" s="119"/>
      <c r="GD47" s="119"/>
      <c r="GE47" s="119"/>
      <c r="GF47" s="119"/>
      <c r="GG47" s="119"/>
      <c r="GH47" s="119"/>
      <c r="GI47" s="119"/>
      <c r="GJ47" s="119"/>
      <c r="GK47" s="119"/>
      <c r="GL47" s="119"/>
      <c r="GM47" s="119"/>
      <c r="GN47" s="119"/>
      <c r="GO47" s="119"/>
      <c r="GP47" s="119"/>
      <c r="GQ47" s="119"/>
      <c r="GR47" s="119"/>
      <c r="GS47" s="119"/>
      <c r="GT47" s="119"/>
      <c r="GU47" s="119"/>
      <c r="GV47" s="119"/>
      <c r="GW47" s="119"/>
      <c r="GX47" s="119"/>
      <c r="GY47" s="119"/>
      <c r="GZ47" s="119"/>
      <c r="HA47" s="119"/>
      <c r="HB47" s="119"/>
      <c r="HC47" s="119"/>
      <c r="HD47" s="119"/>
      <c r="HE47" s="119"/>
      <c r="HF47" s="119"/>
      <c r="HG47" s="119"/>
      <c r="HH47" s="119"/>
      <c r="HI47" s="119"/>
      <c r="HJ47" s="119"/>
      <c r="HK47" s="119"/>
      <c r="HL47" s="119"/>
      <c r="HM47" s="119"/>
      <c r="HN47" s="119"/>
      <c r="HO47" s="119"/>
      <c r="HP47" s="119"/>
      <c r="HQ47" s="119"/>
      <c r="HR47" s="119"/>
      <c r="HS47" s="119"/>
      <c r="HT47" s="119"/>
      <c r="HU47" s="119"/>
      <c r="HV47" s="119"/>
      <c r="HW47" s="119"/>
      <c r="HX47" s="119"/>
      <c r="HY47" s="119"/>
      <c r="HZ47" s="119"/>
      <c r="IA47" s="119"/>
      <c r="IB47" s="119"/>
      <c r="IC47" s="119"/>
      <c r="ID47" s="119"/>
      <c r="IE47" s="119"/>
      <c r="IF47" s="119"/>
      <c r="IG47" s="119"/>
      <c r="IH47" s="119"/>
      <c r="II47" s="119"/>
      <c r="IJ47" s="119"/>
      <c r="IK47" s="119"/>
      <c r="IL47" s="119"/>
      <c r="IM47" s="119"/>
      <c r="IN47" s="119"/>
      <c r="IO47" s="119"/>
      <c r="IP47" s="119"/>
      <c r="IQ47" s="119"/>
      <c r="IR47" s="119"/>
      <c r="IS47" s="119"/>
      <c r="IT47" s="119"/>
      <c r="IU47" s="119"/>
      <c r="IV47" s="119"/>
      <c r="IW47" s="119"/>
      <c r="IX47" s="119"/>
      <c r="IY47" s="119"/>
      <c r="IZ47" s="119"/>
      <c r="JA47" s="119"/>
      <c r="JB47" s="119"/>
      <c r="JC47" s="119"/>
      <c r="JD47" s="119"/>
    </row>
    <row r="48" spans="1:264" ht="18.75" thickBot="1" x14ac:dyDescent="0.3">
      <c r="A48" s="4" t="s">
        <v>1</v>
      </c>
      <c r="B48" s="166" t="s">
        <v>86</v>
      </c>
      <c r="C48" s="167"/>
      <c r="D48" s="168"/>
      <c r="E48" s="166" t="s">
        <v>87</v>
      </c>
      <c r="F48" s="167"/>
      <c r="G48" s="168"/>
      <c r="H48" s="166" t="s">
        <v>88</v>
      </c>
      <c r="I48" s="167"/>
      <c r="J48" s="168"/>
      <c r="K48" s="121" t="s">
        <v>6</v>
      </c>
      <c r="L48" s="6" t="s">
        <v>7</v>
      </c>
      <c r="M48" s="7"/>
    </row>
    <row r="49" spans="1:15" ht="50.1" customHeight="1" thickBot="1" x14ac:dyDescent="0.25">
      <c r="A49" s="77" t="s">
        <v>32</v>
      </c>
      <c r="B49" s="188" t="str">
        <f>A72</f>
        <v>Ottawa City SC (Kaegi)</v>
      </c>
      <c r="C49" s="189"/>
      <c r="D49" s="190"/>
      <c r="E49" s="188" t="str">
        <f>A78</f>
        <v>Cavan FC</v>
      </c>
      <c r="F49" s="189"/>
      <c r="G49" s="190"/>
      <c r="H49" s="188" t="str">
        <f>A84</f>
        <v>West Carleton Talons</v>
      </c>
      <c r="I49" s="189"/>
      <c r="J49" s="190"/>
      <c r="K49" s="17" t="s">
        <v>4</v>
      </c>
      <c r="L49" s="9" t="s">
        <v>8</v>
      </c>
      <c r="M49" s="7"/>
    </row>
    <row r="50" spans="1:15" ht="18.75" thickBot="1" x14ac:dyDescent="0.3">
      <c r="A50" s="2" t="s">
        <v>83</v>
      </c>
      <c r="B50" s="10" t="s">
        <v>2</v>
      </c>
      <c r="C50" s="10" t="s">
        <v>4</v>
      </c>
      <c r="D50" s="10" t="s">
        <v>5</v>
      </c>
      <c r="E50" s="10" t="s">
        <v>2</v>
      </c>
      <c r="F50" s="10" t="s">
        <v>4</v>
      </c>
      <c r="G50" s="10" t="s">
        <v>5</v>
      </c>
      <c r="H50" s="10" t="s">
        <v>2</v>
      </c>
      <c r="I50" s="10" t="s">
        <v>4</v>
      </c>
      <c r="J50" s="10" t="s">
        <v>5</v>
      </c>
      <c r="K50" s="146">
        <f>C51+F51+I51</f>
        <v>0</v>
      </c>
      <c r="L50" s="21" t="s">
        <v>5</v>
      </c>
      <c r="M50" s="7"/>
      <c r="N50" s="169" t="s">
        <v>33</v>
      </c>
      <c r="O50" s="170"/>
    </row>
    <row r="51" spans="1:15" ht="18.75" thickBot="1" x14ac:dyDescent="0.25">
      <c r="A51" s="177" t="s">
        <v>162</v>
      </c>
      <c r="B51" s="11"/>
      <c r="C51" s="16">
        <f>IF(C52&gt;D52,3,IF(C52&lt;D52,0,IF(C54&gt;D54,2,IF(C54&lt;D54,1,0))))</f>
        <v>0</v>
      </c>
      <c r="D51" s="16">
        <f>IF(C52-D52&gt;=3,3, IF(C52-D52=1,1, IF(C52-D52=2,2,IF(C52=D52,0, IF(C52&lt;D52,0)))))</f>
        <v>0</v>
      </c>
      <c r="E51" s="17"/>
      <c r="F51" s="16">
        <f>IF(F52&gt;G52,3,IF(F52&lt;G52,0,IF(F54&gt;G54,2,IF(F54&lt;G54,1,0))))</f>
        <v>0</v>
      </c>
      <c r="G51" s="16">
        <f>IF(F52-G52&gt;=3,3, IF(F52-G52=1,1, IF(F52-G52=2,2,IF(F52=G52,0, IF(F52&lt;G52,0)))))</f>
        <v>0</v>
      </c>
      <c r="H51" s="17"/>
      <c r="I51" s="16">
        <f>IF(I52&gt;J52,3,IF(I52&lt;J52,0,IF(I54&gt;J54,2,IF(I54&lt;J54,1,0))))</f>
        <v>0</v>
      </c>
      <c r="J51" s="16">
        <f>IF(I52-J52&gt;=3,3, IF(I52-J52=1,1, IF(I52-J52=2,2,IF(I52=J52,0, IF(I52&lt;J52,0)))))</f>
        <v>0</v>
      </c>
      <c r="K51" s="147"/>
      <c r="L51" s="12">
        <f>D51+G51+J51</f>
        <v>0</v>
      </c>
      <c r="M51" s="7"/>
      <c r="N51" s="3" t="s">
        <v>26</v>
      </c>
      <c r="O51" s="114"/>
    </row>
    <row r="52" spans="1:15" ht="18" x14ac:dyDescent="0.25">
      <c r="A52" s="177"/>
      <c r="B52" s="154" t="s">
        <v>29</v>
      </c>
      <c r="C52" s="180"/>
      <c r="D52" s="185"/>
      <c r="E52" s="15"/>
      <c r="F52" s="180"/>
      <c r="G52" s="180"/>
      <c r="H52" s="15"/>
      <c r="I52" s="180"/>
      <c r="J52" s="180"/>
      <c r="K52" s="148"/>
      <c r="L52" s="20" t="s">
        <v>23</v>
      </c>
      <c r="M52" s="7"/>
      <c r="N52" s="14" t="s">
        <v>27</v>
      </c>
      <c r="O52" s="114"/>
    </row>
    <row r="53" spans="1:15" ht="18.75" thickBot="1" x14ac:dyDescent="0.3">
      <c r="A53" s="177"/>
      <c r="B53" s="155"/>
      <c r="C53" s="181"/>
      <c r="D53" s="186"/>
      <c r="E53" s="15"/>
      <c r="F53" s="181"/>
      <c r="G53" s="181"/>
      <c r="H53" s="15"/>
      <c r="I53" s="181"/>
      <c r="J53" s="187"/>
      <c r="K53" s="148"/>
      <c r="L53" s="22">
        <f>D52+G52+J52</f>
        <v>0</v>
      </c>
      <c r="M53" s="7"/>
      <c r="N53" s="3" t="s">
        <v>28</v>
      </c>
      <c r="O53" s="114"/>
    </row>
    <row r="54" spans="1:15" x14ac:dyDescent="0.2">
      <c r="A54" s="178"/>
      <c r="B54" s="158" t="s">
        <v>3</v>
      </c>
      <c r="C54" s="183"/>
      <c r="D54" s="183"/>
      <c r="E54" s="158" t="s">
        <v>3</v>
      </c>
      <c r="F54" s="183"/>
      <c r="G54" s="183"/>
      <c r="H54" s="158" t="s">
        <v>3</v>
      </c>
      <c r="I54" s="183"/>
      <c r="J54" s="183"/>
      <c r="K54" s="149"/>
      <c r="L54" s="20" t="s">
        <v>22</v>
      </c>
      <c r="M54" s="7"/>
      <c r="N54" s="3"/>
      <c r="O54" s="3"/>
    </row>
    <row r="55" spans="1:15" ht="16.5" thickBot="1" x14ac:dyDescent="0.25">
      <c r="A55" s="182"/>
      <c r="B55" s="159"/>
      <c r="C55" s="184"/>
      <c r="D55" s="184"/>
      <c r="E55" s="159"/>
      <c r="F55" s="184"/>
      <c r="G55" s="184"/>
      <c r="H55" s="159"/>
      <c r="I55" s="184"/>
      <c r="J55" s="191"/>
      <c r="K55" s="164"/>
      <c r="L55" s="22">
        <f>C52+F52+I52</f>
        <v>0</v>
      </c>
      <c r="M55" s="7"/>
      <c r="N55" s="3"/>
      <c r="O55" s="3"/>
    </row>
    <row r="56" spans="1:15" ht="18.75" thickBot="1" x14ac:dyDescent="0.3">
      <c r="A56" s="2" t="s">
        <v>84</v>
      </c>
      <c r="B56" s="13" t="s">
        <v>2</v>
      </c>
      <c r="C56" s="13" t="s">
        <v>4</v>
      </c>
      <c r="D56" s="13" t="s">
        <v>5</v>
      </c>
      <c r="E56" s="13" t="s">
        <v>2</v>
      </c>
      <c r="F56" s="13" t="s">
        <v>4</v>
      </c>
      <c r="G56" s="13" t="s">
        <v>5</v>
      </c>
      <c r="H56" s="13" t="s">
        <v>2</v>
      </c>
      <c r="I56" s="13" t="s">
        <v>4</v>
      </c>
      <c r="J56" s="13" t="s">
        <v>5</v>
      </c>
      <c r="K56" s="146">
        <f t="shared" ref="K56" si="4">C57+F57+I57</f>
        <v>0</v>
      </c>
      <c r="L56" s="21" t="s">
        <v>5</v>
      </c>
      <c r="M56" s="7"/>
      <c r="N56" s="3"/>
      <c r="O56" s="3"/>
    </row>
    <row r="57" spans="1:15" ht="18.75" thickBot="1" x14ac:dyDescent="0.25">
      <c r="A57" s="177" t="s">
        <v>163</v>
      </c>
      <c r="B57" s="11"/>
      <c r="C57" s="16">
        <f>IF(C58&gt;D58,3,IF(C58&lt;D58,0,IF(C60&gt;D60,2,IF(C60&lt;D60,1,0))))</f>
        <v>0</v>
      </c>
      <c r="D57" s="16">
        <f>IF(C58-D58&gt;=3,3, IF(C58-D58=1,1, IF(C58-D58=2,2,IF(C58=D58,0, IF(C58&lt;D58,0)))))</f>
        <v>0</v>
      </c>
      <c r="E57" s="11"/>
      <c r="F57" s="16">
        <f>IF(F58&gt;G58,3,IF(F58&lt;G58,0,IF(F60&gt;G60,2,IF(F60&lt;G60,1,0))))</f>
        <v>0</v>
      </c>
      <c r="G57" s="16">
        <f>IF(F58-G58&gt;=3,3, IF(F58-G58=1,1, IF(F58-G58=2,2,IF(F58=G58,0, IF(F58&lt;G58,0)))))</f>
        <v>0</v>
      </c>
      <c r="H57" s="11"/>
      <c r="I57" s="16">
        <f>IF(I58&gt;J58,3,IF(I58&lt;J58,0,IF(I60&gt;J60,2,IF(I60&lt;J60,1,0))))</f>
        <v>0</v>
      </c>
      <c r="J57" s="16">
        <f>IF(I58-J58&gt;=3,3, IF(I58-J58=1,1, IF(I58-J58=2,2,IF(I58=J58,0, IF(I58&lt;J58,0)))))</f>
        <v>0</v>
      </c>
      <c r="K57" s="147"/>
      <c r="L57" s="12">
        <f>D57+G57+J57</f>
        <v>0</v>
      </c>
      <c r="M57" s="7"/>
      <c r="N57" s="3"/>
      <c r="O57" s="3"/>
    </row>
    <row r="58" spans="1:15" x14ac:dyDescent="0.2">
      <c r="A58" s="177"/>
      <c r="B58" s="154" t="s">
        <v>29</v>
      </c>
      <c r="C58" s="180"/>
      <c r="D58" s="180"/>
      <c r="E58" s="11"/>
      <c r="F58" s="180"/>
      <c r="G58" s="180"/>
      <c r="H58" s="11"/>
      <c r="I58" s="180"/>
      <c r="J58" s="180"/>
      <c r="K58" s="148"/>
      <c r="L58" s="20" t="s">
        <v>23</v>
      </c>
      <c r="M58" s="7"/>
      <c r="N58" s="3"/>
      <c r="O58" s="3"/>
    </row>
    <row r="59" spans="1:15" ht="16.5" thickBot="1" x14ac:dyDescent="0.25">
      <c r="A59" s="177"/>
      <c r="B59" s="155"/>
      <c r="C59" s="181"/>
      <c r="D59" s="181"/>
      <c r="E59" s="11"/>
      <c r="F59" s="181"/>
      <c r="G59" s="181"/>
      <c r="H59" s="11"/>
      <c r="I59" s="181"/>
      <c r="J59" s="181"/>
      <c r="K59" s="148"/>
      <c r="L59" s="22">
        <f>D58+G58+J58</f>
        <v>0</v>
      </c>
      <c r="M59" s="7"/>
      <c r="N59" s="3"/>
      <c r="O59" s="3"/>
    </row>
    <row r="60" spans="1:15" x14ac:dyDescent="0.2">
      <c r="A60" s="178"/>
      <c r="B60" s="158" t="s">
        <v>3</v>
      </c>
      <c r="C60" s="171"/>
      <c r="D60" s="171"/>
      <c r="E60" s="158" t="s">
        <v>3</v>
      </c>
      <c r="F60" s="171"/>
      <c r="G60" s="171"/>
      <c r="H60" s="158" t="s">
        <v>3</v>
      </c>
      <c r="I60" s="171"/>
      <c r="J60" s="171"/>
      <c r="K60" s="149"/>
      <c r="L60" s="20" t="s">
        <v>22</v>
      </c>
      <c r="M60" s="7"/>
      <c r="N60" s="3"/>
      <c r="O60" s="3"/>
    </row>
    <row r="61" spans="1:15" ht="16.5" thickBot="1" x14ac:dyDescent="0.25">
      <c r="A61" s="182"/>
      <c r="B61" s="159"/>
      <c r="C61" s="176"/>
      <c r="D61" s="176"/>
      <c r="E61" s="159"/>
      <c r="F61" s="176"/>
      <c r="G61" s="176"/>
      <c r="H61" s="159"/>
      <c r="I61" s="176"/>
      <c r="J61" s="176"/>
      <c r="K61" s="164"/>
      <c r="L61" s="22">
        <f>C58+F58+I58</f>
        <v>0</v>
      </c>
      <c r="M61" s="7"/>
      <c r="N61" s="3"/>
      <c r="O61" s="3"/>
    </row>
    <row r="62" spans="1:15" ht="18.75" thickBot="1" x14ac:dyDescent="0.3">
      <c r="A62" s="2" t="s">
        <v>85</v>
      </c>
      <c r="B62" s="13" t="s">
        <v>2</v>
      </c>
      <c r="C62" s="13" t="s">
        <v>4</v>
      </c>
      <c r="D62" s="13" t="s">
        <v>5</v>
      </c>
      <c r="E62" s="13" t="s">
        <v>2</v>
      </c>
      <c r="F62" s="13" t="s">
        <v>4</v>
      </c>
      <c r="G62" s="13" t="s">
        <v>5</v>
      </c>
      <c r="H62" s="13" t="s">
        <v>2</v>
      </c>
      <c r="I62" s="13" t="s">
        <v>4</v>
      </c>
      <c r="J62" s="13" t="s">
        <v>5</v>
      </c>
      <c r="K62" s="146">
        <f t="shared" ref="K62" si="5">C63+F63+I63</f>
        <v>0</v>
      </c>
      <c r="L62" s="21" t="s">
        <v>5</v>
      </c>
      <c r="M62" s="7"/>
      <c r="N62" s="3"/>
      <c r="O62" s="3"/>
    </row>
    <row r="63" spans="1:15" ht="18.75" thickBot="1" x14ac:dyDescent="0.25">
      <c r="A63" s="177" t="s">
        <v>164</v>
      </c>
      <c r="B63" s="11"/>
      <c r="C63" s="16">
        <f>IF(C64&gt;D64,3,IF(C64&lt;D64,0,IF(C66&gt;D66,2,IF(C66&lt;D66,1,0))))</f>
        <v>0</v>
      </c>
      <c r="D63" s="16">
        <f>IF(C64-D64&gt;=3,3, IF(C64-D64=1,1, IF(C64-D64=2,2,IF(C64=D64,0, IF(C64&lt;D64,0)))))</f>
        <v>0</v>
      </c>
      <c r="E63" s="11"/>
      <c r="F63" s="16">
        <f>IF(F64&gt;G64,3,IF(F64&lt;G64,0,IF(F66&gt;G66,2,IF(F66&lt;G66,1,0))))</f>
        <v>0</v>
      </c>
      <c r="G63" s="16">
        <f>IF(F64-G64&gt;=3,3, IF(F64-G64=1,1, IF(F64-G64=2,2,IF(F64=G64,0, IF(F64&lt;G64,0)))))</f>
        <v>0</v>
      </c>
      <c r="H63" s="11"/>
      <c r="I63" s="16">
        <f>IF(I64&gt;J64,3,IF(I64&lt;J64,0,IF(I66&gt;J66,2,IF(I66&lt;J66,1,0))))</f>
        <v>0</v>
      </c>
      <c r="J63" s="16">
        <f>IF(I64-J64&gt;=3,3, IF(I64-J64=1,1, IF(I64-J64=2,2,IF(I64=J64,0, IF(I64&lt;J64,0)))))</f>
        <v>0</v>
      </c>
      <c r="K63" s="147"/>
      <c r="L63" s="12">
        <f>D63+G63+J63</f>
        <v>0</v>
      </c>
      <c r="M63" s="7"/>
      <c r="N63" s="3"/>
      <c r="O63" s="3"/>
    </row>
    <row r="64" spans="1:15" x14ac:dyDescent="0.2">
      <c r="A64" s="177"/>
      <c r="B64" s="154" t="s">
        <v>29</v>
      </c>
      <c r="C64" s="180"/>
      <c r="D64" s="180"/>
      <c r="E64" s="11"/>
      <c r="F64" s="180"/>
      <c r="G64" s="180"/>
      <c r="H64" s="11"/>
      <c r="I64" s="180"/>
      <c r="J64" s="180"/>
      <c r="K64" s="148"/>
      <c r="L64" s="20" t="s">
        <v>23</v>
      </c>
      <c r="M64" s="7"/>
      <c r="N64" s="3"/>
      <c r="O64" s="3"/>
    </row>
    <row r="65" spans="1:15" ht="16.5" thickBot="1" x14ac:dyDescent="0.25">
      <c r="A65" s="177"/>
      <c r="B65" s="155"/>
      <c r="C65" s="181"/>
      <c r="D65" s="181"/>
      <c r="E65" s="11"/>
      <c r="F65" s="181"/>
      <c r="G65" s="181"/>
      <c r="H65" s="11"/>
      <c r="I65" s="181"/>
      <c r="J65" s="181"/>
      <c r="K65" s="148"/>
      <c r="L65" s="22">
        <f>D64+G64+J64</f>
        <v>0</v>
      </c>
      <c r="M65" s="7"/>
      <c r="N65" s="3"/>
      <c r="O65" s="3"/>
    </row>
    <row r="66" spans="1:15" x14ac:dyDescent="0.2">
      <c r="A66" s="178"/>
      <c r="B66" s="158" t="s">
        <v>3</v>
      </c>
      <c r="C66" s="171"/>
      <c r="D66" s="171"/>
      <c r="E66" s="158" t="s">
        <v>3</v>
      </c>
      <c r="F66" s="171"/>
      <c r="G66" s="171"/>
      <c r="H66" s="158" t="s">
        <v>3</v>
      </c>
      <c r="I66" s="171"/>
      <c r="J66" s="171"/>
      <c r="K66" s="149"/>
      <c r="L66" s="20" t="s">
        <v>22</v>
      </c>
      <c r="M66" s="7"/>
      <c r="N66" s="3"/>
      <c r="O66" s="3"/>
    </row>
    <row r="67" spans="1:15" ht="16.5" thickBot="1" x14ac:dyDescent="0.25">
      <c r="A67" s="179"/>
      <c r="B67" s="163"/>
      <c r="C67" s="172"/>
      <c r="D67" s="172"/>
      <c r="E67" s="163"/>
      <c r="F67" s="172"/>
      <c r="G67" s="172"/>
      <c r="H67" s="163"/>
      <c r="I67" s="172"/>
      <c r="J67" s="172"/>
      <c r="K67" s="150"/>
      <c r="L67" s="22">
        <f>C64+F64+I64</f>
        <v>0</v>
      </c>
      <c r="M67" s="7"/>
      <c r="N67" s="3"/>
      <c r="O67" s="3"/>
    </row>
    <row r="68" spans="1:15" ht="15.75" thickBo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3"/>
      <c r="N68" s="3"/>
      <c r="O68" s="3"/>
    </row>
    <row r="69" spans="1:15" ht="18.75" thickBot="1" x14ac:dyDescent="0.3">
      <c r="A69" s="4" t="s">
        <v>1</v>
      </c>
      <c r="B69" s="166" t="s">
        <v>83</v>
      </c>
      <c r="C69" s="167"/>
      <c r="D69" s="168"/>
      <c r="E69" s="166" t="s">
        <v>84</v>
      </c>
      <c r="F69" s="167"/>
      <c r="G69" s="168"/>
      <c r="H69" s="166" t="s">
        <v>85</v>
      </c>
      <c r="I69" s="167"/>
      <c r="J69" s="168"/>
      <c r="K69" s="5" t="s">
        <v>6</v>
      </c>
      <c r="L69" s="6" t="s">
        <v>7</v>
      </c>
      <c r="M69" s="3"/>
    </row>
    <row r="70" spans="1:15" ht="50.1" customHeight="1" thickBot="1" x14ac:dyDescent="0.25">
      <c r="A70" s="77" t="s">
        <v>82</v>
      </c>
      <c r="B70" s="173" t="str">
        <f>A51</f>
        <v>Nepean Hotspurs Thunder</v>
      </c>
      <c r="C70" s="174"/>
      <c r="D70" s="175"/>
      <c r="E70" s="173" t="str">
        <f>A57</f>
        <v>Gloucester Hornets (Boutet)</v>
      </c>
      <c r="F70" s="174"/>
      <c r="G70" s="175"/>
      <c r="H70" s="173" t="str">
        <f>A63</f>
        <v>Carleton Place United</v>
      </c>
      <c r="I70" s="174"/>
      <c r="J70" s="175"/>
      <c r="K70" s="8" t="s">
        <v>4</v>
      </c>
      <c r="L70" s="9" t="s">
        <v>8</v>
      </c>
      <c r="M70" s="3"/>
    </row>
    <row r="71" spans="1:15" ht="18.75" thickBot="1" x14ac:dyDescent="0.3">
      <c r="A71" s="2" t="s">
        <v>86</v>
      </c>
      <c r="B71" s="10" t="s">
        <v>2</v>
      </c>
      <c r="C71" s="10" t="s">
        <v>4</v>
      </c>
      <c r="D71" s="10" t="s">
        <v>5</v>
      </c>
      <c r="E71" s="10" t="s">
        <v>2</v>
      </c>
      <c r="F71" s="10" t="s">
        <v>4</v>
      </c>
      <c r="G71" s="10" t="s">
        <v>5</v>
      </c>
      <c r="H71" s="10" t="s">
        <v>2</v>
      </c>
      <c r="I71" s="10" t="s">
        <v>4</v>
      </c>
      <c r="J71" s="10" t="s">
        <v>5</v>
      </c>
      <c r="K71" s="146">
        <f>C72+F72+I72</f>
        <v>0</v>
      </c>
      <c r="L71" s="21" t="s">
        <v>5</v>
      </c>
      <c r="M71" s="3"/>
      <c r="N71" s="169" t="s">
        <v>89</v>
      </c>
      <c r="O71" s="170"/>
    </row>
    <row r="72" spans="1:15" ht="18.75" thickBot="1" x14ac:dyDescent="0.25">
      <c r="A72" s="151" t="s">
        <v>165</v>
      </c>
      <c r="B72" s="11"/>
      <c r="C72" s="16">
        <f>IF(C73&gt;D73,3,IF(C73&lt;D73,0,IF(C75&gt;D75,2,IF(C75&lt;D75,1,0))))</f>
        <v>0</v>
      </c>
      <c r="D72" s="16">
        <f>IF(C73-D73&gt;=3,3, IF(C73-D73=1,1, IF(C73-D73=2,2,IF(C73=D73,0, IF(C73&lt;D73,0)))))</f>
        <v>0</v>
      </c>
      <c r="E72" s="11"/>
      <c r="F72" s="16">
        <f>IF(F73&gt;G73,3,IF(F73&lt;G73,0,IF(F75&gt;G75,2,IF(F75&lt;G75,1,0))))</f>
        <v>0</v>
      </c>
      <c r="G72" s="16">
        <f>IF(F73-G73&gt;=3,3, IF(F73-G73=1,1, IF(F73-G73=2,2,IF(F73=G73,0, IF(F73&lt;G73,0)))))</f>
        <v>0</v>
      </c>
      <c r="H72" s="11"/>
      <c r="I72" s="16">
        <f>IF(I73&gt;J73,3,IF(I73&lt;J73,0,IF(I75&gt;J75,2,IF(I75&lt;J75,1,0))))</f>
        <v>0</v>
      </c>
      <c r="J72" s="16">
        <f>IF(I73-J73&gt;=3,3, IF(I73-J73=1,1, IF(I73-J73=2,2,IF(I73=J73,0, IF(I73&lt;J73,0)))))</f>
        <v>0</v>
      </c>
      <c r="K72" s="147"/>
      <c r="L72" s="12">
        <f>D72+G72+J72</f>
        <v>0</v>
      </c>
      <c r="M72" s="14"/>
      <c r="N72" s="3" t="s">
        <v>26</v>
      </c>
      <c r="O72" s="114"/>
    </row>
    <row r="73" spans="1:15" x14ac:dyDescent="0.2">
      <c r="A73" s="151"/>
      <c r="B73" s="154" t="s">
        <v>29</v>
      </c>
      <c r="C73" s="156">
        <f>D52</f>
        <v>0</v>
      </c>
      <c r="D73" s="156">
        <f>C52</f>
        <v>0</v>
      </c>
      <c r="E73" s="11"/>
      <c r="F73" s="156">
        <f>D58</f>
        <v>0</v>
      </c>
      <c r="G73" s="156">
        <f>C58</f>
        <v>0</v>
      </c>
      <c r="H73" s="11"/>
      <c r="I73" s="156">
        <f>D64</f>
        <v>0</v>
      </c>
      <c r="J73" s="156">
        <f>C64</f>
        <v>0</v>
      </c>
      <c r="K73" s="148"/>
      <c r="L73" s="20" t="s">
        <v>23</v>
      </c>
      <c r="M73" s="3"/>
      <c r="N73" s="14" t="s">
        <v>27</v>
      </c>
      <c r="O73" s="115"/>
    </row>
    <row r="74" spans="1:15" ht="16.5" thickBot="1" x14ac:dyDescent="0.25">
      <c r="A74" s="151"/>
      <c r="B74" s="155"/>
      <c r="C74" s="157"/>
      <c r="D74" s="157"/>
      <c r="E74" s="11"/>
      <c r="F74" s="157"/>
      <c r="G74" s="157"/>
      <c r="H74" s="11"/>
      <c r="I74" s="157"/>
      <c r="J74" s="157"/>
      <c r="K74" s="148"/>
      <c r="L74" s="22">
        <f>D73+G73+J73</f>
        <v>0</v>
      </c>
      <c r="M74" s="3"/>
      <c r="N74" s="3" t="s">
        <v>28</v>
      </c>
      <c r="O74" s="114"/>
    </row>
    <row r="75" spans="1:15" x14ac:dyDescent="0.2">
      <c r="A75" s="152"/>
      <c r="B75" s="158" t="s">
        <v>3</v>
      </c>
      <c r="C75" s="160">
        <f>D54</f>
        <v>0</v>
      </c>
      <c r="D75" s="160">
        <f>C54</f>
        <v>0</v>
      </c>
      <c r="E75" s="158" t="s">
        <v>3</v>
      </c>
      <c r="F75" s="160">
        <f>D60</f>
        <v>0</v>
      </c>
      <c r="G75" s="160">
        <f>C60</f>
        <v>0</v>
      </c>
      <c r="H75" s="158" t="s">
        <v>3</v>
      </c>
      <c r="I75" s="160">
        <f>D66</f>
        <v>0</v>
      </c>
      <c r="J75" s="160">
        <f>C66</f>
        <v>0</v>
      </c>
      <c r="K75" s="149"/>
      <c r="L75" s="20" t="s">
        <v>22</v>
      </c>
      <c r="M75" s="3"/>
      <c r="N75" s="3"/>
      <c r="O75" s="3"/>
    </row>
    <row r="76" spans="1:15" ht="16.5" thickBot="1" x14ac:dyDescent="0.25">
      <c r="A76" s="165"/>
      <c r="B76" s="159"/>
      <c r="C76" s="161"/>
      <c r="D76" s="161"/>
      <c r="E76" s="159"/>
      <c r="F76" s="161"/>
      <c r="G76" s="161"/>
      <c r="H76" s="159"/>
      <c r="I76" s="161"/>
      <c r="J76" s="161"/>
      <c r="K76" s="164"/>
      <c r="L76" s="22">
        <f>C73+F73+I73</f>
        <v>0</v>
      </c>
      <c r="M76" s="3"/>
      <c r="N76" s="3"/>
      <c r="O76" s="3"/>
    </row>
    <row r="77" spans="1:15" ht="18.75" thickBot="1" x14ac:dyDescent="0.3">
      <c r="A77" s="2" t="s">
        <v>87</v>
      </c>
      <c r="B77" s="13" t="s">
        <v>2</v>
      </c>
      <c r="C77" s="13" t="s">
        <v>4</v>
      </c>
      <c r="D77" s="13" t="s">
        <v>5</v>
      </c>
      <c r="E77" s="13" t="s">
        <v>2</v>
      </c>
      <c r="F77" s="13" t="s">
        <v>4</v>
      </c>
      <c r="G77" s="13" t="s">
        <v>5</v>
      </c>
      <c r="H77" s="13" t="s">
        <v>2</v>
      </c>
      <c r="I77" s="13" t="s">
        <v>4</v>
      </c>
      <c r="J77" s="13" t="s">
        <v>5</v>
      </c>
      <c r="K77" s="146">
        <f t="shared" ref="K77" si="6">C78+F78+I78</f>
        <v>0</v>
      </c>
      <c r="L77" s="21" t="s">
        <v>5</v>
      </c>
      <c r="M77" s="3"/>
      <c r="N77" s="3"/>
      <c r="O77" s="3"/>
    </row>
    <row r="78" spans="1:15" ht="18.75" thickBot="1" x14ac:dyDescent="0.25">
      <c r="A78" s="151" t="s">
        <v>154</v>
      </c>
      <c r="B78" s="11"/>
      <c r="C78" s="16">
        <f>IF(C79&gt;D79,3,IF(C79&lt;D79,0,IF(C81&gt;D81,2,IF(C81&lt;D81,1,0))))</f>
        <v>0</v>
      </c>
      <c r="D78" s="16">
        <f>IF(C79-D79&gt;=3,3, IF(C79-D79=1,1, IF(C79-D79=2,2,IF(C79=D79,0, IF(C79&lt;D79,0)))))</f>
        <v>0</v>
      </c>
      <c r="E78" s="11"/>
      <c r="F78" s="16">
        <f>IF(F79&gt;G79,3,IF(F79&lt;G79,0,IF(F81&gt;G81,2,IF(F81&lt;G81,1,0))))</f>
        <v>0</v>
      </c>
      <c r="G78" s="16">
        <f>IF(F79-G79&gt;=3,3, IF(F79-G79=1,1, IF(F79-G79=2,2,IF(F79=G79,0, IF(F79&lt;G79,0)))))</f>
        <v>0</v>
      </c>
      <c r="H78" s="11"/>
      <c r="I78" s="16">
        <f>IF(I79&gt;J79,3,IF(I79&lt;J79,0,IF(I81&gt;J81,2,IF(I81&lt;J81,1,0))))</f>
        <v>0</v>
      </c>
      <c r="J78" s="16">
        <f>IF(I79-J79&gt;=3,3, IF(I79-J79=1,1, IF(I79-J79=2,2,IF(I79=J79,0, IF(I79&lt;J79,0)))))</f>
        <v>0</v>
      </c>
      <c r="K78" s="147"/>
      <c r="L78" s="12">
        <f>D78+G78+J78</f>
        <v>0</v>
      </c>
      <c r="M78" s="3"/>
      <c r="N78" s="3"/>
      <c r="O78" s="3"/>
    </row>
    <row r="79" spans="1:15" x14ac:dyDescent="0.2">
      <c r="A79" s="151"/>
      <c r="B79" s="154" t="s">
        <v>29</v>
      </c>
      <c r="C79" s="156">
        <f>G52</f>
        <v>0</v>
      </c>
      <c r="D79" s="156">
        <f>F52</f>
        <v>0</v>
      </c>
      <c r="E79" s="11"/>
      <c r="F79" s="156">
        <f>G58</f>
        <v>0</v>
      </c>
      <c r="G79" s="156">
        <f>F58</f>
        <v>0</v>
      </c>
      <c r="H79" s="11"/>
      <c r="I79" s="156">
        <f>G64</f>
        <v>0</v>
      </c>
      <c r="J79" s="156">
        <f>F64</f>
        <v>0</v>
      </c>
      <c r="K79" s="148"/>
      <c r="L79" s="20" t="s">
        <v>23</v>
      </c>
      <c r="M79" s="3"/>
      <c r="N79" s="3"/>
      <c r="O79" s="3"/>
    </row>
    <row r="80" spans="1:15" ht="16.5" thickBot="1" x14ac:dyDescent="0.25">
      <c r="A80" s="151"/>
      <c r="B80" s="155"/>
      <c r="C80" s="157"/>
      <c r="D80" s="157"/>
      <c r="E80" s="11"/>
      <c r="F80" s="157"/>
      <c r="G80" s="157"/>
      <c r="H80" s="11"/>
      <c r="I80" s="157"/>
      <c r="J80" s="157"/>
      <c r="K80" s="148"/>
      <c r="L80" s="22">
        <f>D79+G79+J79</f>
        <v>0</v>
      </c>
      <c r="M80" s="3"/>
      <c r="N80" s="3"/>
      <c r="O80" s="3"/>
    </row>
    <row r="81" spans="1:15" x14ac:dyDescent="0.2">
      <c r="A81" s="152"/>
      <c r="B81" s="158" t="s">
        <v>3</v>
      </c>
      <c r="C81" s="160">
        <f>G54</f>
        <v>0</v>
      </c>
      <c r="D81" s="160">
        <f>F54</f>
        <v>0</v>
      </c>
      <c r="E81" s="158" t="s">
        <v>3</v>
      </c>
      <c r="F81" s="160">
        <f>G60</f>
        <v>0</v>
      </c>
      <c r="G81" s="160">
        <f>F60</f>
        <v>0</v>
      </c>
      <c r="H81" s="158" t="s">
        <v>3</v>
      </c>
      <c r="I81" s="160">
        <f>J60</f>
        <v>0</v>
      </c>
      <c r="J81" s="160">
        <f>I60</f>
        <v>0</v>
      </c>
      <c r="K81" s="149"/>
      <c r="L81" s="20" t="s">
        <v>22</v>
      </c>
      <c r="M81" s="3"/>
      <c r="N81" s="3"/>
      <c r="O81" s="3"/>
    </row>
    <row r="82" spans="1:15" ht="16.5" thickBot="1" x14ac:dyDescent="0.25">
      <c r="A82" s="165"/>
      <c r="B82" s="159"/>
      <c r="C82" s="161"/>
      <c r="D82" s="161"/>
      <c r="E82" s="159"/>
      <c r="F82" s="161"/>
      <c r="G82" s="161"/>
      <c r="H82" s="159"/>
      <c r="I82" s="161"/>
      <c r="J82" s="161"/>
      <c r="K82" s="164"/>
      <c r="L82" s="22">
        <f>C79+F79+I79</f>
        <v>0</v>
      </c>
      <c r="M82" s="3"/>
      <c r="N82" s="3"/>
      <c r="O82" s="3"/>
    </row>
    <row r="83" spans="1:15" ht="18.75" thickBot="1" x14ac:dyDescent="0.3">
      <c r="A83" s="2" t="s">
        <v>88</v>
      </c>
      <c r="B83" s="13" t="s">
        <v>2</v>
      </c>
      <c r="C83" s="13" t="s">
        <v>4</v>
      </c>
      <c r="D83" s="13" t="s">
        <v>5</v>
      </c>
      <c r="E83" s="13" t="s">
        <v>2</v>
      </c>
      <c r="F83" s="13" t="s">
        <v>4</v>
      </c>
      <c r="G83" s="13" t="s">
        <v>5</v>
      </c>
      <c r="H83" s="13" t="s">
        <v>2</v>
      </c>
      <c r="I83" s="13" t="s">
        <v>4</v>
      </c>
      <c r="J83" s="13" t="s">
        <v>5</v>
      </c>
      <c r="K83" s="146">
        <f t="shared" ref="K83" si="7">C84+F84+I84</f>
        <v>0</v>
      </c>
      <c r="L83" s="21" t="s">
        <v>5</v>
      </c>
      <c r="M83" s="3"/>
      <c r="N83" s="3"/>
      <c r="O83" s="3"/>
    </row>
    <row r="84" spans="1:15" ht="18.75" thickBot="1" x14ac:dyDescent="0.25">
      <c r="A84" s="151" t="s">
        <v>166</v>
      </c>
      <c r="B84" s="11"/>
      <c r="C84" s="16">
        <f>IF(C85&gt;D85,3,IF(C85&lt;D85,0,IF(C87&gt;D87,2,IF(C87&lt;D87,1,0))))</f>
        <v>0</v>
      </c>
      <c r="D84" s="16">
        <f>IF(C85-D85&gt;=3,3, IF(C85-D85=1,1, IF(C85-D85=2,2,IF(C85=D85,0, IF(C85&lt;D85,0)))))</f>
        <v>0</v>
      </c>
      <c r="E84" s="11"/>
      <c r="F84" s="16">
        <f>IF(F85&gt;G85,3,IF(F85&lt;G85,0,IF(F87&gt;G87,2,IF(F87&lt;G87,1,0))))</f>
        <v>0</v>
      </c>
      <c r="G84" s="16">
        <f>IF(F85-G85&gt;=3,3, IF(F85-G85=1,1, IF(F85-G85=2,2,IF(F85=G85,0, IF(F85&lt;G85,0)))))</f>
        <v>0</v>
      </c>
      <c r="H84" s="11"/>
      <c r="I84" s="16">
        <f>IF(I85&gt;J85,3,IF(I85&lt;J85,0,IF(I87&gt;J87,2,IF(I87&lt;J87,1,0))))</f>
        <v>0</v>
      </c>
      <c r="J84" s="16">
        <f>IF(I85-J85&gt;=3,3, IF(I85-J85=1,1, IF(I85-J85=2,2,IF(I85=J85,0, IF(I85&lt;J85,0)))))</f>
        <v>0</v>
      </c>
      <c r="K84" s="147"/>
      <c r="L84" s="12">
        <f>D84+G84+J84</f>
        <v>0</v>
      </c>
      <c r="M84" s="3"/>
      <c r="N84" s="3"/>
      <c r="O84" s="3"/>
    </row>
    <row r="85" spans="1:15" x14ac:dyDescent="0.2">
      <c r="A85" s="151"/>
      <c r="B85" s="154" t="s">
        <v>29</v>
      </c>
      <c r="C85" s="156">
        <f>J52</f>
        <v>0</v>
      </c>
      <c r="D85" s="156">
        <f>I52</f>
        <v>0</v>
      </c>
      <c r="E85" s="11"/>
      <c r="F85" s="156">
        <f>J58</f>
        <v>0</v>
      </c>
      <c r="G85" s="156">
        <f>I58</f>
        <v>0</v>
      </c>
      <c r="H85" s="11"/>
      <c r="I85" s="156">
        <f>J64</f>
        <v>0</v>
      </c>
      <c r="J85" s="156">
        <f>I64</f>
        <v>0</v>
      </c>
      <c r="K85" s="148"/>
      <c r="L85" s="20" t="s">
        <v>23</v>
      </c>
      <c r="M85" s="3"/>
      <c r="N85" s="3"/>
      <c r="O85" s="3"/>
    </row>
    <row r="86" spans="1:15" ht="16.5" thickBot="1" x14ac:dyDescent="0.25">
      <c r="A86" s="151"/>
      <c r="B86" s="155"/>
      <c r="C86" s="157"/>
      <c r="D86" s="157"/>
      <c r="E86" s="11"/>
      <c r="F86" s="157"/>
      <c r="G86" s="157"/>
      <c r="H86" s="11"/>
      <c r="I86" s="157"/>
      <c r="J86" s="157"/>
      <c r="K86" s="148"/>
      <c r="L86" s="22">
        <f>D85+G85+J85</f>
        <v>0</v>
      </c>
      <c r="M86" s="3"/>
      <c r="N86" s="3"/>
      <c r="O86" s="3"/>
    </row>
    <row r="87" spans="1:15" x14ac:dyDescent="0.2">
      <c r="A87" s="152"/>
      <c r="B87" s="158" t="s">
        <v>3</v>
      </c>
      <c r="C87" s="160">
        <f>J54</f>
        <v>0</v>
      </c>
      <c r="D87" s="160">
        <f>I54</f>
        <v>0</v>
      </c>
      <c r="E87" s="158" t="s">
        <v>3</v>
      </c>
      <c r="F87" s="160">
        <f>J60</f>
        <v>0</v>
      </c>
      <c r="G87" s="160">
        <f>I60</f>
        <v>0</v>
      </c>
      <c r="H87" s="158" t="s">
        <v>3</v>
      </c>
      <c r="I87" s="160">
        <f>J66</f>
        <v>0</v>
      </c>
      <c r="J87" s="160">
        <f>I66</f>
        <v>0</v>
      </c>
      <c r="K87" s="149"/>
      <c r="L87" s="20" t="s">
        <v>22</v>
      </c>
      <c r="M87" s="3"/>
      <c r="N87" s="3"/>
      <c r="O87" s="3"/>
    </row>
    <row r="88" spans="1:15" ht="16.5" thickBot="1" x14ac:dyDescent="0.25">
      <c r="A88" s="153"/>
      <c r="B88" s="163"/>
      <c r="C88" s="162"/>
      <c r="D88" s="162"/>
      <c r="E88" s="163"/>
      <c r="F88" s="162"/>
      <c r="G88" s="162"/>
      <c r="H88" s="163"/>
      <c r="I88" s="162"/>
      <c r="J88" s="162"/>
      <c r="K88" s="150"/>
      <c r="L88" s="22">
        <f>C85+F85+I85</f>
        <v>0</v>
      </c>
      <c r="M88" s="3"/>
      <c r="N88" s="3"/>
      <c r="O88" s="3"/>
    </row>
  </sheetData>
  <sheetProtection password="CC3E" sheet="1" selectLockedCells="1"/>
  <mergeCells count="250">
    <mergeCell ref="A1:O1"/>
    <mergeCell ref="A2:O2"/>
    <mergeCell ref="A3:O3"/>
    <mergeCell ref="A45:O45"/>
    <mergeCell ref="A46:O46"/>
    <mergeCell ref="A47:O47"/>
    <mergeCell ref="B4:D4"/>
    <mergeCell ref="E4:G4"/>
    <mergeCell ref="H4:J4"/>
    <mergeCell ref="N6:O6"/>
    <mergeCell ref="B5:D5"/>
    <mergeCell ref="E5:G5"/>
    <mergeCell ref="H5:J5"/>
    <mergeCell ref="K6:K11"/>
    <mergeCell ref="A7:A11"/>
    <mergeCell ref="B8:B9"/>
    <mergeCell ref="C8:C9"/>
    <mergeCell ref="D8:D9"/>
    <mergeCell ref="F8:F9"/>
    <mergeCell ref="G8:G9"/>
    <mergeCell ref="I8:I9"/>
    <mergeCell ref="J8:J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2:K17"/>
    <mergeCell ref="A13:A17"/>
    <mergeCell ref="B14:B15"/>
    <mergeCell ref="C14:C15"/>
    <mergeCell ref="D14:D15"/>
    <mergeCell ref="F14:F15"/>
    <mergeCell ref="G14:G15"/>
    <mergeCell ref="I14:I15"/>
    <mergeCell ref="J14:J15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A19:A23"/>
    <mergeCell ref="B20:B21"/>
    <mergeCell ref="C20:C21"/>
    <mergeCell ref="D20:D21"/>
    <mergeCell ref="F20:F21"/>
    <mergeCell ref="G20:G21"/>
    <mergeCell ref="I20:I21"/>
    <mergeCell ref="J20:J21"/>
    <mergeCell ref="B22:B23"/>
    <mergeCell ref="I22:I23"/>
    <mergeCell ref="J22:J23"/>
    <mergeCell ref="B25:D25"/>
    <mergeCell ref="E25:G25"/>
    <mergeCell ref="H25:J25"/>
    <mergeCell ref="N27:O27"/>
    <mergeCell ref="C22:C23"/>
    <mergeCell ref="D22:D23"/>
    <mergeCell ref="E22:E23"/>
    <mergeCell ref="F22:F23"/>
    <mergeCell ref="G22:G23"/>
    <mergeCell ref="H22:H23"/>
    <mergeCell ref="K18:K23"/>
    <mergeCell ref="B26:D26"/>
    <mergeCell ref="E26:G26"/>
    <mergeCell ref="H26:J26"/>
    <mergeCell ref="K27:K32"/>
    <mergeCell ref="A28:A32"/>
    <mergeCell ref="B29:B30"/>
    <mergeCell ref="C29:C30"/>
    <mergeCell ref="D29:D30"/>
    <mergeCell ref="F29:F30"/>
    <mergeCell ref="G29:G30"/>
    <mergeCell ref="I29:I30"/>
    <mergeCell ref="J29:J30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K33:K38"/>
    <mergeCell ref="A34:A38"/>
    <mergeCell ref="B35:B36"/>
    <mergeCell ref="C35:C36"/>
    <mergeCell ref="D35:D36"/>
    <mergeCell ref="F35:F36"/>
    <mergeCell ref="G35:G36"/>
    <mergeCell ref="I35:I36"/>
    <mergeCell ref="J35:J36"/>
    <mergeCell ref="H37:H38"/>
    <mergeCell ref="I37:I38"/>
    <mergeCell ref="J37:J38"/>
    <mergeCell ref="A40:A44"/>
    <mergeCell ref="B41:B42"/>
    <mergeCell ref="C41:C42"/>
    <mergeCell ref="D41:D42"/>
    <mergeCell ref="F41:F42"/>
    <mergeCell ref="G41:G42"/>
    <mergeCell ref="B37:B38"/>
    <mergeCell ref="C37:C38"/>
    <mergeCell ref="D37:D38"/>
    <mergeCell ref="E37:E38"/>
    <mergeCell ref="F37:F38"/>
    <mergeCell ref="G37:G38"/>
    <mergeCell ref="B43:B44"/>
    <mergeCell ref="C43:C44"/>
    <mergeCell ref="D43:D44"/>
    <mergeCell ref="E43:E44"/>
    <mergeCell ref="F43:F44"/>
    <mergeCell ref="G43:G44"/>
    <mergeCell ref="J52:J53"/>
    <mergeCell ref="B54:B55"/>
    <mergeCell ref="J43:J44"/>
    <mergeCell ref="B48:D48"/>
    <mergeCell ref="E48:G48"/>
    <mergeCell ref="H48:J48"/>
    <mergeCell ref="N50:O50"/>
    <mergeCell ref="B49:D49"/>
    <mergeCell ref="E49:G49"/>
    <mergeCell ref="H49:J49"/>
    <mergeCell ref="I54:I55"/>
    <mergeCell ref="J54:J55"/>
    <mergeCell ref="K39:K44"/>
    <mergeCell ref="I41:I42"/>
    <mergeCell ref="J41:J42"/>
    <mergeCell ref="H43:H44"/>
    <mergeCell ref="I43:I44"/>
    <mergeCell ref="K56:K61"/>
    <mergeCell ref="A57:A61"/>
    <mergeCell ref="B58:B59"/>
    <mergeCell ref="C58:C59"/>
    <mergeCell ref="D58:D59"/>
    <mergeCell ref="F58:F59"/>
    <mergeCell ref="G58:G59"/>
    <mergeCell ref="I58:I59"/>
    <mergeCell ref="C54:C55"/>
    <mergeCell ref="D54:D55"/>
    <mergeCell ref="E54:E55"/>
    <mergeCell ref="F54:F55"/>
    <mergeCell ref="G54:G55"/>
    <mergeCell ref="H54:H55"/>
    <mergeCell ref="K50:K55"/>
    <mergeCell ref="A51:A55"/>
    <mergeCell ref="B52:B53"/>
    <mergeCell ref="C52:C53"/>
    <mergeCell ref="D52:D53"/>
    <mergeCell ref="F52:F53"/>
    <mergeCell ref="G52:G53"/>
    <mergeCell ref="I52:I53"/>
    <mergeCell ref="J58:J59"/>
    <mergeCell ref="B60:B61"/>
    <mergeCell ref="C60:C61"/>
    <mergeCell ref="D60:D61"/>
    <mergeCell ref="E60:E61"/>
    <mergeCell ref="F60:F61"/>
    <mergeCell ref="G60:G61"/>
    <mergeCell ref="H60:H61"/>
    <mergeCell ref="I60:I61"/>
    <mergeCell ref="J60:J61"/>
    <mergeCell ref="A63:A67"/>
    <mergeCell ref="B64:B65"/>
    <mergeCell ref="C64:C65"/>
    <mergeCell ref="D64:D65"/>
    <mergeCell ref="F64:F65"/>
    <mergeCell ref="G64:G65"/>
    <mergeCell ref="I64:I65"/>
    <mergeCell ref="J64:J65"/>
    <mergeCell ref="B66:B67"/>
    <mergeCell ref="I66:I67"/>
    <mergeCell ref="J66:J67"/>
    <mergeCell ref="B69:D69"/>
    <mergeCell ref="E69:G69"/>
    <mergeCell ref="H69:J69"/>
    <mergeCell ref="N71:O71"/>
    <mergeCell ref="C66:C67"/>
    <mergeCell ref="D66:D67"/>
    <mergeCell ref="E66:E67"/>
    <mergeCell ref="F66:F67"/>
    <mergeCell ref="G66:G67"/>
    <mergeCell ref="H66:H67"/>
    <mergeCell ref="K62:K67"/>
    <mergeCell ref="B70:D70"/>
    <mergeCell ref="E70:G70"/>
    <mergeCell ref="H70:J70"/>
    <mergeCell ref="K71:K76"/>
    <mergeCell ref="A72:A76"/>
    <mergeCell ref="B73:B74"/>
    <mergeCell ref="C73:C74"/>
    <mergeCell ref="D73:D74"/>
    <mergeCell ref="F73:F74"/>
    <mergeCell ref="G73:G74"/>
    <mergeCell ref="I73:I74"/>
    <mergeCell ref="J73:J74"/>
    <mergeCell ref="B75:B76"/>
    <mergeCell ref="C75:C76"/>
    <mergeCell ref="D75:D76"/>
    <mergeCell ref="E75:E76"/>
    <mergeCell ref="F75:F76"/>
    <mergeCell ref="G75:G76"/>
    <mergeCell ref="H75:H76"/>
    <mergeCell ref="I75:I76"/>
    <mergeCell ref="J75:J76"/>
    <mergeCell ref="K77:K82"/>
    <mergeCell ref="A78:A82"/>
    <mergeCell ref="B79:B80"/>
    <mergeCell ref="C79:C80"/>
    <mergeCell ref="D79:D80"/>
    <mergeCell ref="F79:F80"/>
    <mergeCell ref="G79:G80"/>
    <mergeCell ref="I79:I80"/>
    <mergeCell ref="J79:J80"/>
    <mergeCell ref="H81:H82"/>
    <mergeCell ref="I81:I82"/>
    <mergeCell ref="J81:J82"/>
    <mergeCell ref="K83:K88"/>
    <mergeCell ref="A84:A88"/>
    <mergeCell ref="B85:B86"/>
    <mergeCell ref="C85:C86"/>
    <mergeCell ref="D85:D86"/>
    <mergeCell ref="F85:F86"/>
    <mergeCell ref="G85:G86"/>
    <mergeCell ref="B81:B82"/>
    <mergeCell ref="C81:C82"/>
    <mergeCell ref="D81:D82"/>
    <mergeCell ref="E81:E82"/>
    <mergeCell ref="F81:F82"/>
    <mergeCell ref="G81:G82"/>
    <mergeCell ref="J87:J88"/>
    <mergeCell ref="I85:I86"/>
    <mergeCell ref="J85:J86"/>
    <mergeCell ref="B87:B88"/>
    <mergeCell ref="C87:C88"/>
    <mergeCell ref="D87:D88"/>
    <mergeCell ref="E87:E88"/>
    <mergeCell ref="F87:F88"/>
    <mergeCell ref="G87:G88"/>
    <mergeCell ref="H87:H88"/>
    <mergeCell ref="I87:I88"/>
  </mergeCells>
  <printOptions verticalCentered="1"/>
  <pageMargins left="0.70866141732283472" right="0.70866141732283472" top="0.19685039370078741" bottom="0.19685039370078741" header="0.31496062992125984" footer="0.31496062992125984"/>
  <pageSetup paperSize="3" scale="91" fitToHeight="2" orientation="landscape" horizontalDpi="1200" verticalDpi="1200" r:id="rId1"/>
  <webPublishItems count="2">
    <webPublishItem id="1135" divId="BU13 Snow_1135" sourceType="range" sourceRef="A1:O88" destinationFile="C:\Users\Kevin\Google Drive\Icebreaker\2017\Schematics\Boys\BU13 Snow.htm"/>
    <webPublishItem id="15398" divId="GU14 Snow_15398" sourceType="range" sourceRef="A1:O88" destinationFile="C:\Users\Kevin\Google Drive\Icebreaker\2019\Schematics\Boys\BU13 Snow-RR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T88"/>
  <sheetViews>
    <sheetView tabSelected="1" zoomScale="55" zoomScaleNormal="55" zoomScaleSheetLayoutView="55" workbookViewId="0">
      <selection activeCell="L34" sqref="L34"/>
    </sheetView>
  </sheetViews>
  <sheetFormatPr defaultRowHeight="15" x14ac:dyDescent="0.2"/>
  <cols>
    <col min="1" max="1" width="6.21875" customWidth="1"/>
    <col min="2" max="2" width="2.77734375" customWidth="1"/>
    <col min="3" max="3" width="25.77734375" customWidth="1"/>
    <col min="4" max="4" width="2.77734375" customWidth="1"/>
    <col min="5" max="5" width="25.77734375" customWidth="1"/>
    <col min="6" max="6" width="2.77734375" customWidth="1"/>
    <col min="7" max="7" width="25.77734375" customWidth="1"/>
    <col min="8" max="8" width="2.77734375" customWidth="1"/>
    <col min="9" max="9" width="25.77734375" customWidth="1"/>
    <col min="10" max="10" width="2.77734375" customWidth="1"/>
    <col min="11" max="11" width="25.77734375" customWidth="1"/>
    <col min="12" max="12" width="2.77734375" customWidth="1"/>
    <col min="13" max="13" width="25.77734375" customWidth="1"/>
    <col min="14" max="14" width="2.77734375" customWidth="1"/>
    <col min="15" max="15" width="25.77734375" customWidth="1"/>
    <col min="16" max="16" width="2.77734375" customWidth="1"/>
    <col min="17" max="17" width="25.77734375" customWidth="1"/>
    <col min="18" max="18" width="6.21875" customWidth="1"/>
    <col min="19" max="19" width="5.5546875" customWidth="1"/>
    <col min="20" max="20" width="25.77734375" customWidth="1"/>
  </cols>
  <sheetData>
    <row r="1" spans="1:20" ht="27" x14ac:dyDescent="0.5">
      <c r="A1" s="200" t="s">
        <v>152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</row>
    <row r="2" spans="1:20" ht="27" x14ac:dyDescent="0.5">
      <c r="A2" s="200" t="s">
        <v>155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</row>
    <row r="3" spans="1:20" ht="27" x14ac:dyDescent="0.5">
      <c r="A3" s="200" t="s">
        <v>128</v>
      </c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</row>
    <row r="4" spans="1:20" ht="20.100000000000001" customHeight="1" x14ac:dyDescent="0.3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S4" s="196" t="s">
        <v>25</v>
      </c>
      <c r="T4" s="196"/>
    </row>
    <row r="5" spans="1:20" ht="20.100000000000001" customHeight="1" thickBot="1" x14ac:dyDescent="0.25">
      <c r="A5" s="26"/>
      <c r="B5" s="27"/>
      <c r="C5" s="26"/>
      <c r="D5" s="27"/>
      <c r="E5" s="26"/>
      <c r="F5" s="28"/>
      <c r="G5" s="61">
        <f>'BU13 Snow Round Robin'!O28</f>
        <v>0</v>
      </c>
      <c r="H5" s="116"/>
      <c r="I5" s="26"/>
      <c r="J5" s="26"/>
      <c r="K5" s="26"/>
      <c r="L5" s="26"/>
      <c r="M5" s="26"/>
      <c r="N5" s="26"/>
      <c r="O5" s="26"/>
      <c r="P5" s="1"/>
      <c r="Q5" s="1"/>
      <c r="S5" s="75" t="s">
        <v>26</v>
      </c>
      <c r="T5" t="str">
        <f>O38</f>
        <v xml:space="preserve"> </v>
      </c>
    </row>
    <row r="6" spans="1:20" ht="20.100000000000001" customHeight="1" x14ac:dyDescent="0.25">
      <c r="A6" s="26"/>
      <c r="B6" s="27"/>
      <c r="C6" s="26"/>
      <c r="D6" s="27"/>
      <c r="E6" s="26"/>
      <c r="F6" s="30"/>
      <c r="G6" s="31" t="s">
        <v>38</v>
      </c>
      <c r="H6" s="62"/>
      <c r="I6" s="33"/>
      <c r="J6" s="26"/>
      <c r="K6" s="26"/>
      <c r="L6" s="26"/>
      <c r="M6" s="26"/>
      <c r="N6" s="26"/>
      <c r="O6" s="26"/>
      <c r="P6" s="1"/>
      <c r="Q6" s="1"/>
      <c r="S6" s="75" t="s">
        <v>27</v>
      </c>
      <c r="T6" t="str">
        <f>O41</f>
        <v xml:space="preserve"> </v>
      </c>
    </row>
    <row r="7" spans="1:20" ht="20.100000000000001" customHeight="1" thickBot="1" x14ac:dyDescent="0.3">
      <c r="A7" s="26"/>
      <c r="B7" s="27"/>
      <c r="C7" s="34"/>
      <c r="D7" s="116"/>
      <c r="E7" s="61" t="str">
        <f>IF(H5&gt;H10,G10,IF(H5=H10, " ",G5))</f>
        <v xml:space="preserve"> </v>
      </c>
      <c r="F7" s="35"/>
      <c r="G7" s="199" t="s">
        <v>40</v>
      </c>
      <c r="H7" s="70"/>
      <c r="I7" s="37"/>
      <c r="J7" s="29"/>
      <c r="K7" s="61" t="str">
        <f>IF(H5&gt;H10,G5,IF(H5=H10, " ",G10))</f>
        <v xml:space="preserve"> </v>
      </c>
      <c r="L7" s="116"/>
      <c r="M7" s="26"/>
      <c r="N7" s="26"/>
      <c r="O7" s="26"/>
      <c r="P7" s="1"/>
      <c r="Q7" s="1"/>
      <c r="S7" s="75" t="s">
        <v>28</v>
      </c>
      <c r="T7" t="str">
        <f>O81</f>
        <v xml:space="preserve"> </v>
      </c>
    </row>
    <row r="8" spans="1:20" ht="20.100000000000001" customHeight="1" x14ac:dyDescent="0.25">
      <c r="A8" s="26"/>
      <c r="B8" s="27"/>
      <c r="C8" s="34"/>
      <c r="D8" s="60"/>
      <c r="E8" s="31" t="s">
        <v>39</v>
      </c>
      <c r="F8" s="72"/>
      <c r="G8" s="198"/>
      <c r="H8" s="70"/>
      <c r="I8" s="38"/>
      <c r="J8" s="39"/>
      <c r="K8" s="39" t="s">
        <v>41</v>
      </c>
      <c r="L8" s="62"/>
      <c r="M8" s="33"/>
      <c r="N8" s="26"/>
      <c r="O8" s="26"/>
      <c r="P8" s="1"/>
      <c r="Q8" s="1"/>
      <c r="S8" s="75" t="s">
        <v>30</v>
      </c>
      <c r="T8" t="str">
        <f>O84</f>
        <v xml:space="preserve"> </v>
      </c>
    </row>
    <row r="9" spans="1:20" ht="20.100000000000001" customHeight="1" thickBot="1" x14ac:dyDescent="0.3">
      <c r="A9" s="26"/>
      <c r="B9" s="27"/>
      <c r="C9" s="40"/>
      <c r="D9" s="82"/>
      <c r="E9" s="143"/>
      <c r="F9" s="42"/>
      <c r="G9" s="58" t="s">
        <v>42</v>
      </c>
      <c r="H9" s="61"/>
      <c r="I9" s="33"/>
      <c r="J9" s="26"/>
      <c r="K9" s="144"/>
      <c r="L9" s="61"/>
      <c r="M9" s="33"/>
      <c r="N9" s="26"/>
      <c r="O9" s="26"/>
      <c r="P9" s="1"/>
      <c r="Q9" s="1"/>
      <c r="S9" s="75" t="s">
        <v>31</v>
      </c>
      <c r="T9" t="str">
        <f>O26</f>
        <v xml:space="preserve"> </v>
      </c>
    </row>
    <row r="10" spans="1:20" ht="20.100000000000001" customHeight="1" thickBot="1" x14ac:dyDescent="0.3">
      <c r="A10" s="26"/>
      <c r="B10" s="116"/>
      <c r="C10" s="44" t="str">
        <f>IF(D50&gt;D58,E50,IF(D50=D58, " ",E58))</f>
        <v xml:space="preserve"> </v>
      </c>
      <c r="D10" s="82"/>
      <c r="E10" s="122" t="s">
        <v>138</v>
      </c>
      <c r="F10" s="45"/>
      <c r="G10" s="62">
        <f>'BU13 Snow Round Robin'!O74</f>
        <v>0</v>
      </c>
      <c r="H10" s="117"/>
      <c r="I10" s="26"/>
      <c r="J10" s="26"/>
      <c r="K10" s="144"/>
      <c r="L10" s="96"/>
      <c r="M10" s="33"/>
      <c r="N10" s="26"/>
      <c r="O10" s="26"/>
      <c r="P10" s="1"/>
      <c r="Q10" s="1"/>
      <c r="S10" s="75" t="s">
        <v>31</v>
      </c>
      <c r="T10" t="str">
        <f>O69</f>
        <v xml:space="preserve"> </v>
      </c>
    </row>
    <row r="11" spans="1:20" ht="20.100000000000001" customHeight="1" x14ac:dyDescent="0.25">
      <c r="A11" s="26"/>
      <c r="B11" s="30"/>
      <c r="C11" s="69" t="s">
        <v>44</v>
      </c>
      <c r="D11" s="98"/>
      <c r="E11" s="85" t="s">
        <v>139</v>
      </c>
      <c r="F11" s="73"/>
      <c r="G11" s="40"/>
      <c r="H11" s="40"/>
      <c r="I11" s="1"/>
      <c r="J11" s="1"/>
      <c r="K11" s="144"/>
      <c r="L11" s="96"/>
      <c r="M11" s="33"/>
      <c r="N11" s="26"/>
      <c r="O11" s="26"/>
      <c r="P11" s="1"/>
      <c r="Q11" s="1"/>
      <c r="S11" s="75" t="s">
        <v>124</v>
      </c>
      <c r="T11" t="str">
        <f>M31</f>
        <v xml:space="preserve"> </v>
      </c>
    </row>
    <row r="12" spans="1:20" ht="20.100000000000001" customHeight="1" thickBot="1" x14ac:dyDescent="0.3">
      <c r="A12" s="40"/>
      <c r="B12" s="41"/>
      <c r="C12" s="46"/>
      <c r="D12" s="82"/>
      <c r="E12" s="85" t="s">
        <v>140</v>
      </c>
      <c r="F12" s="28"/>
      <c r="G12" s="61">
        <f>'BU13 Snow Round Robin'!O29</f>
        <v>0</v>
      </c>
      <c r="H12" s="116"/>
      <c r="I12" s="1"/>
      <c r="J12" s="1"/>
      <c r="K12" s="122" t="s">
        <v>45</v>
      </c>
      <c r="L12" s="61"/>
      <c r="M12" s="33"/>
      <c r="N12" s="26"/>
      <c r="O12" s="26"/>
      <c r="P12" s="1"/>
      <c r="Q12" s="1"/>
      <c r="S12" s="75" t="s">
        <v>124</v>
      </c>
      <c r="T12" t="str">
        <f>M74</f>
        <v xml:space="preserve"> </v>
      </c>
    </row>
    <row r="13" spans="1:20" ht="20.100000000000001" customHeight="1" thickBot="1" x14ac:dyDescent="0.3">
      <c r="A13" s="91"/>
      <c r="B13" s="41"/>
      <c r="C13" s="143"/>
      <c r="D13" s="82"/>
      <c r="E13" s="144"/>
      <c r="F13" s="129"/>
      <c r="G13" s="130" t="s">
        <v>46</v>
      </c>
      <c r="H13" s="131"/>
      <c r="I13" s="128"/>
      <c r="J13" s="1"/>
      <c r="K13" s="144"/>
      <c r="L13" s="61"/>
      <c r="M13" s="37"/>
      <c r="N13" s="1"/>
      <c r="O13" s="61" t="str">
        <f>IF(L7&gt;L19,K7,IF(L7=L19, " ",K19))</f>
        <v xml:space="preserve"> </v>
      </c>
      <c r="P13" s="116"/>
      <c r="Q13" s="1"/>
      <c r="S13" s="75" t="s">
        <v>125</v>
      </c>
      <c r="T13" t="str">
        <f>I33</f>
        <v xml:space="preserve"> </v>
      </c>
    </row>
    <row r="14" spans="1:20" ht="20.100000000000001" customHeight="1" thickBot="1" x14ac:dyDescent="0.3">
      <c r="A14" s="90"/>
      <c r="B14" s="41"/>
      <c r="C14" s="144"/>
      <c r="D14" s="82"/>
      <c r="E14" s="44" t="s">
        <v>47</v>
      </c>
      <c r="F14" s="132"/>
      <c r="G14" s="205" t="s">
        <v>49</v>
      </c>
      <c r="H14" s="133"/>
      <c r="I14" s="80" t="str">
        <f>IF(H12&gt;H17,G12,IF(H12=H17, " ",G17))</f>
        <v xml:space="preserve"> </v>
      </c>
      <c r="J14" s="116"/>
      <c r="K14" s="144"/>
      <c r="L14" s="61"/>
      <c r="M14" s="38"/>
      <c r="N14" s="48"/>
      <c r="O14" s="62" t="s">
        <v>48</v>
      </c>
      <c r="P14" s="62"/>
      <c r="Q14" s="47"/>
      <c r="S14" s="75" t="s">
        <v>125</v>
      </c>
      <c r="T14" t="str">
        <f>I76</f>
        <v xml:space="preserve"> </v>
      </c>
    </row>
    <row r="15" spans="1:20" ht="20.100000000000001" customHeight="1" thickBot="1" x14ac:dyDescent="0.3">
      <c r="A15" s="26"/>
      <c r="B15" s="41"/>
      <c r="C15" s="144"/>
      <c r="D15" s="117"/>
      <c r="E15" s="62" t="str">
        <f>IF(H12&gt;H17,G17,IF(H12=H17," ",G12))</f>
        <v xml:space="preserve"> </v>
      </c>
      <c r="F15" s="134"/>
      <c r="G15" s="197"/>
      <c r="H15" s="133"/>
      <c r="I15" s="124" t="s">
        <v>50</v>
      </c>
      <c r="J15" s="66"/>
      <c r="K15" s="144"/>
      <c r="L15" s="61"/>
      <c r="M15" s="82" t="str">
        <f>IF(L7&gt;L19,K19,IF(L7=L19, " ",K7))</f>
        <v xml:space="preserve"> </v>
      </c>
      <c r="N15" s="116"/>
      <c r="O15" s="197" t="s">
        <v>55</v>
      </c>
      <c r="P15" s="61"/>
      <c r="Q15" s="47"/>
      <c r="S15" s="75" t="s">
        <v>126</v>
      </c>
      <c r="T15" t="str">
        <f>I36</f>
        <v xml:space="preserve"> </v>
      </c>
    </row>
    <row r="16" spans="1:20" ht="20.100000000000001" customHeight="1" thickBot="1" x14ac:dyDescent="0.3">
      <c r="A16" s="19"/>
      <c r="B16" s="41"/>
      <c r="C16" s="122" t="s">
        <v>133</v>
      </c>
      <c r="D16" s="27"/>
      <c r="E16" s="26"/>
      <c r="F16" s="135"/>
      <c r="G16" s="93" t="s">
        <v>52</v>
      </c>
      <c r="H16" s="136"/>
      <c r="I16" s="141"/>
      <c r="J16" s="67"/>
      <c r="K16" s="144"/>
      <c r="L16" s="61"/>
      <c r="M16" s="49" t="s">
        <v>53</v>
      </c>
      <c r="N16" s="100"/>
      <c r="O16" s="197"/>
      <c r="P16" s="61"/>
      <c r="Q16" s="82" t="str">
        <f>M36</f>
        <v xml:space="preserve"> </v>
      </c>
      <c r="S16" s="75" t="s">
        <v>126</v>
      </c>
      <c r="T16" t="str">
        <f>I79</f>
        <v xml:space="preserve"> </v>
      </c>
    </row>
    <row r="17" spans="1:17" ht="20.100000000000001" customHeight="1" x14ac:dyDescent="0.25">
      <c r="A17" s="78"/>
      <c r="B17" s="41"/>
      <c r="C17" s="85" t="s">
        <v>135</v>
      </c>
      <c r="D17" s="27"/>
      <c r="E17" s="26"/>
      <c r="F17" s="79"/>
      <c r="G17" s="80">
        <f>'BU13 Snow Round Robin'!O73</f>
        <v>0</v>
      </c>
      <c r="H17" s="126"/>
      <c r="I17" s="140" t="s">
        <v>130</v>
      </c>
      <c r="J17" s="26"/>
      <c r="K17" s="68"/>
      <c r="L17" s="102"/>
      <c r="M17" s="142"/>
      <c r="N17" s="104"/>
      <c r="O17" s="197"/>
      <c r="P17" s="61"/>
      <c r="Q17" s="60" t="s">
        <v>54</v>
      </c>
    </row>
    <row r="18" spans="1:17" ht="20.100000000000001" customHeight="1" thickBot="1" x14ac:dyDescent="0.3">
      <c r="A18" s="78"/>
      <c r="B18" s="41"/>
      <c r="C18" s="85" t="s">
        <v>134</v>
      </c>
      <c r="D18" s="27"/>
      <c r="E18" s="26"/>
      <c r="F18" s="79"/>
      <c r="G18" s="80"/>
      <c r="H18" s="81"/>
      <c r="I18" s="145" t="s">
        <v>131</v>
      </c>
      <c r="J18" s="26"/>
      <c r="K18" s="83" t="s">
        <v>51</v>
      </c>
      <c r="L18" s="139"/>
      <c r="M18" s="142"/>
      <c r="N18" s="104"/>
      <c r="O18" s="197"/>
      <c r="P18" s="61"/>
      <c r="Q18" s="82" t="s">
        <v>56</v>
      </c>
    </row>
    <row r="19" spans="1:17" ht="20.100000000000001" customHeight="1" x14ac:dyDescent="0.25">
      <c r="A19" s="34"/>
      <c r="B19" s="41"/>
      <c r="C19" s="144"/>
      <c r="D19" s="27"/>
      <c r="E19" s="26"/>
      <c r="F19" s="28"/>
      <c r="H19" s="127"/>
      <c r="I19" s="145" t="s">
        <v>132</v>
      </c>
      <c r="J19" s="36"/>
      <c r="K19" s="60" t="str">
        <f>IF(J57&gt;J66,I57,IF(J57=J66, " ",I66))</f>
        <v xml:space="preserve"> </v>
      </c>
      <c r="L19" s="117" t="s">
        <v>167</v>
      </c>
      <c r="M19" s="142"/>
      <c r="N19" s="104"/>
      <c r="O19" s="197"/>
      <c r="P19" s="61"/>
      <c r="Q19" s="53"/>
    </row>
    <row r="20" spans="1:17" ht="20.100000000000001" customHeight="1" thickBot="1" x14ac:dyDescent="0.3">
      <c r="A20" s="34"/>
      <c r="B20" s="41"/>
      <c r="C20" s="144"/>
      <c r="D20" s="27"/>
      <c r="E20" s="26"/>
      <c r="F20" s="28"/>
      <c r="G20" s="61">
        <f>'BU13 Snow Round Robin'!O30</f>
        <v>0</v>
      </c>
      <c r="H20" s="126"/>
      <c r="I20" s="142"/>
      <c r="J20" s="36"/>
      <c r="K20" s="50"/>
      <c r="L20" s="84"/>
      <c r="M20" s="142"/>
      <c r="N20" s="104"/>
      <c r="O20" s="197"/>
      <c r="P20" s="61"/>
      <c r="Q20" s="53"/>
    </row>
    <row r="21" spans="1:17" ht="20.100000000000001" customHeight="1" thickBot="1" x14ac:dyDescent="0.3">
      <c r="A21" s="54"/>
      <c r="B21" s="41"/>
      <c r="C21" s="55"/>
      <c r="D21" s="27"/>
      <c r="E21" s="26"/>
      <c r="F21" s="129"/>
      <c r="G21" s="130" t="s">
        <v>58</v>
      </c>
      <c r="H21" s="131"/>
      <c r="I21" s="142"/>
      <c r="J21" s="26"/>
      <c r="K21" s="82" t="str">
        <f>IF(J14&gt;J23,I23,IF(J14=J23," ",I14))</f>
        <v xml:space="preserve"> </v>
      </c>
      <c r="L21" s="116"/>
      <c r="M21" s="125"/>
      <c r="N21" s="101"/>
      <c r="O21" s="197"/>
      <c r="P21" s="61"/>
      <c r="Q21" s="65" t="str">
        <f>M79</f>
        <v xml:space="preserve"> </v>
      </c>
    </row>
    <row r="22" spans="1:17" ht="20.100000000000001" customHeight="1" thickBot="1" x14ac:dyDescent="0.3">
      <c r="A22" s="54"/>
      <c r="B22" s="37"/>
      <c r="C22" s="61" t="s">
        <v>57</v>
      </c>
      <c r="D22" s="52"/>
      <c r="E22" s="1"/>
      <c r="F22" s="132"/>
      <c r="G22" s="205" t="s">
        <v>62</v>
      </c>
      <c r="H22" s="133"/>
      <c r="I22" s="137" t="s">
        <v>59</v>
      </c>
      <c r="J22" s="43"/>
      <c r="K22" s="49" t="s">
        <v>60</v>
      </c>
      <c r="L22" s="100"/>
      <c r="M22" s="125" t="s">
        <v>63</v>
      </c>
      <c r="N22" s="101"/>
      <c r="O22" s="197"/>
      <c r="P22" s="61"/>
      <c r="Q22" s="60" t="s">
        <v>61</v>
      </c>
    </row>
    <row r="23" spans="1:17" ht="20.100000000000001" customHeight="1" thickBot="1" x14ac:dyDescent="0.3">
      <c r="A23" s="54"/>
      <c r="B23" s="117"/>
      <c r="C23" s="62" t="str">
        <f>IF(H20&gt;H25,G25,IF(H20=H25, " ",G20))</f>
        <v xml:space="preserve"> </v>
      </c>
      <c r="D23" s="48" t="s">
        <v>2</v>
      </c>
      <c r="E23" s="32" t="s">
        <v>2</v>
      </c>
      <c r="F23" s="134"/>
      <c r="G23" s="197"/>
      <c r="H23" s="133"/>
      <c r="I23" s="124" t="str">
        <f>IF(H20&gt;H25,G20,IF(H19=H25, " ",G25))</f>
        <v xml:space="preserve"> </v>
      </c>
      <c r="J23" s="118"/>
      <c r="K23" s="144"/>
      <c r="L23" s="102"/>
      <c r="M23" s="142"/>
      <c r="N23" s="86"/>
      <c r="O23" s="59" t="s">
        <v>65</v>
      </c>
      <c r="P23" s="61"/>
      <c r="Q23" s="82" t="s">
        <v>64</v>
      </c>
    </row>
    <row r="24" spans="1:17" ht="20.100000000000001" customHeight="1" thickBot="1" x14ac:dyDescent="0.3">
      <c r="A24" s="54"/>
      <c r="B24" s="1"/>
      <c r="C24" s="1"/>
      <c r="D24" s="27"/>
      <c r="E24" s="26"/>
      <c r="F24" s="135"/>
      <c r="G24" s="93" t="s">
        <v>66</v>
      </c>
      <c r="H24" s="136"/>
      <c r="I24" s="128"/>
      <c r="J24" s="1"/>
      <c r="K24" s="144"/>
      <c r="L24" s="102"/>
      <c r="M24" s="142"/>
      <c r="N24" s="86"/>
      <c r="O24" s="60" t="str">
        <f>IF(N15&gt;N29,M15,IF(N15=N29, " ",M29))</f>
        <v xml:space="preserve"> </v>
      </c>
      <c r="P24" s="117"/>
      <c r="Q24" s="1"/>
    </row>
    <row r="25" spans="1:17" ht="20.100000000000001" customHeight="1" x14ac:dyDescent="0.25">
      <c r="A25" s="54"/>
      <c r="B25" s="1"/>
      <c r="C25" s="1"/>
      <c r="D25" s="27"/>
      <c r="E25" s="26"/>
      <c r="F25" s="138"/>
      <c r="G25" s="80">
        <f>'BU13 Snow Round Robin'!O72</f>
        <v>0</v>
      </c>
      <c r="H25" s="126"/>
      <c r="I25" s="1"/>
      <c r="J25" s="1"/>
      <c r="K25" s="144"/>
      <c r="L25" s="102"/>
      <c r="M25" s="142"/>
      <c r="N25" s="86"/>
      <c r="O25" s="41"/>
      <c r="P25" s="1"/>
      <c r="Q25" s="1"/>
    </row>
    <row r="26" spans="1:17" ht="20.100000000000001" customHeight="1" thickBot="1" x14ac:dyDescent="0.25">
      <c r="A26" s="54"/>
      <c r="B26" s="1"/>
      <c r="C26" s="1"/>
      <c r="D26" s="1"/>
      <c r="E26" s="1"/>
      <c r="F26" s="1"/>
      <c r="G26" s="1"/>
      <c r="H26" s="1"/>
      <c r="I26" s="1"/>
      <c r="J26" s="26"/>
      <c r="K26" s="144"/>
      <c r="L26" s="103"/>
      <c r="M26" s="142"/>
      <c r="N26" s="86"/>
      <c r="O26" s="82" t="str">
        <f>IF(N15&gt;N29,M29,IF(N15=N29, " ",M15))</f>
        <v xml:space="preserve"> </v>
      </c>
      <c r="P26" s="1"/>
      <c r="Q26" s="1"/>
    </row>
    <row r="27" spans="1:17" ht="20.100000000000001" customHeight="1" x14ac:dyDescent="0.25">
      <c r="A27" s="54"/>
      <c r="B27" s="56"/>
      <c r="C27" s="26"/>
      <c r="D27" s="1"/>
      <c r="E27" s="1"/>
      <c r="F27" s="1"/>
      <c r="G27" s="1"/>
      <c r="H27" s="1"/>
      <c r="I27" s="1"/>
      <c r="J27" s="26"/>
      <c r="K27" s="122" t="s">
        <v>67</v>
      </c>
      <c r="L27" s="102"/>
      <c r="M27" s="142"/>
      <c r="N27" s="86"/>
      <c r="O27" s="38" t="s">
        <v>69</v>
      </c>
      <c r="P27" s="48"/>
      <c r="Q27" s="1"/>
    </row>
    <row r="28" spans="1:17" ht="20.100000000000001" customHeight="1" thickBot="1" x14ac:dyDescent="0.3">
      <c r="A28" s="54"/>
      <c r="B28" s="56"/>
      <c r="C28" s="26"/>
      <c r="D28" s="1"/>
      <c r="E28" s="1"/>
      <c r="F28" s="1"/>
      <c r="G28" s="1"/>
      <c r="H28" s="1"/>
      <c r="I28" s="1"/>
      <c r="J28" s="26"/>
      <c r="K28" s="144"/>
      <c r="L28" s="61"/>
      <c r="M28" s="65" t="s">
        <v>68</v>
      </c>
      <c r="N28" s="61"/>
      <c r="O28" s="112" t="s">
        <v>12</v>
      </c>
      <c r="P28" s="25"/>
      <c r="Q28" s="1"/>
    </row>
    <row r="29" spans="1:17" ht="20.100000000000001" customHeight="1" x14ac:dyDescent="0.25">
      <c r="A29" s="54"/>
      <c r="B29" s="56"/>
      <c r="C29" s="26"/>
      <c r="D29" s="1"/>
      <c r="E29" s="1"/>
      <c r="F29" s="1"/>
      <c r="G29" s="1"/>
      <c r="H29" s="1"/>
      <c r="I29" s="1"/>
      <c r="J29" s="26"/>
      <c r="K29" s="144"/>
      <c r="L29" s="61"/>
      <c r="M29" s="49" t="str">
        <f>IF(L21&gt;L34,K21,IF(L21=L34, " ",K34))</f>
        <v xml:space="preserve"> </v>
      </c>
      <c r="N29" s="117"/>
      <c r="O29" s="1"/>
      <c r="P29" s="1"/>
      <c r="Q29" s="1"/>
    </row>
    <row r="30" spans="1:17" ht="20.100000000000001" customHeight="1" x14ac:dyDescent="0.25">
      <c r="A30" s="54"/>
      <c r="B30" s="56"/>
      <c r="C30" s="26"/>
      <c r="D30" s="1"/>
      <c r="E30" s="1"/>
      <c r="F30" s="1"/>
      <c r="G30" s="1"/>
      <c r="H30" s="1"/>
      <c r="I30" s="1"/>
      <c r="J30" s="26"/>
      <c r="K30" s="144"/>
      <c r="L30" s="61"/>
      <c r="M30" s="65"/>
      <c r="N30" s="84"/>
      <c r="O30" s="1"/>
      <c r="P30" s="1"/>
      <c r="Q30" s="1"/>
    </row>
    <row r="31" spans="1:17" ht="20.100000000000001" customHeight="1" thickBot="1" x14ac:dyDescent="0.25">
      <c r="A31" s="54"/>
      <c r="B31" s="56"/>
      <c r="C31" s="26"/>
      <c r="D31" s="1"/>
      <c r="E31" s="1"/>
      <c r="F31" s="28"/>
      <c r="G31" s="61" t="str">
        <f>IF(D7&gt;D15,E15,IF(D7=D15, " ",E7))</f>
        <v xml:space="preserve"> </v>
      </c>
      <c r="H31" s="116"/>
      <c r="I31" s="26"/>
      <c r="J31" s="26"/>
      <c r="K31" s="144"/>
      <c r="L31" s="70"/>
      <c r="M31" s="82" t="str">
        <f>IF(L21&gt;L34,K34,IF(L21=L34, " ",K21))</f>
        <v xml:space="preserve"> </v>
      </c>
      <c r="N31" s="1"/>
      <c r="O31" s="1"/>
      <c r="P31" s="1"/>
      <c r="Q31" s="1"/>
    </row>
    <row r="32" spans="1:17" ht="20.100000000000001" customHeight="1" x14ac:dyDescent="0.25">
      <c r="A32" s="1"/>
      <c r="B32" s="1"/>
      <c r="C32" s="1"/>
      <c r="D32" s="1"/>
      <c r="E32" s="1"/>
      <c r="F32" s="45"/>
      <c r="G32" s="31" t="s">
        <v>70</v>
      </c>
      <c r="H32" s="62"/>
      <c r="I32" s="33"/>
      <c r="J32" s="26"/>
      <c r="K32" s="144"/>
      <c r="L32" s="61"/>
      <c r="M32" s="49" t="s">
        <v>11</v>
      </c>
      <c r="N32" s="1"/>
      <c r="O32" s="1"/>
      <c r="P32" s="1"/>
      <c r="Q32" s="1"/>
    </row>
    <row r="33" spans="1:17" ht="20.100000000000001" customHeight="1" thickBot="1" x14ac:dyDescent="0.25">
      <c r="A33" s="1"/>
      <c r="B33" s="1"/>
      <c r="C33" s="1"/>
      <c r="D33" s="27"/>
      <c r="E33" s="26"/>
      <c r="F33" s="27"/>
      <c r="G33" s="198" t="s">
        <v>71</v>
      </c>
      <c r="H33" s="61"/>
      <c r="I33" s="82" t="str">
        <f>IF(H31&gt;H38,G31,IF(H31=H38, " ",G38))</f>
        <v xml:space="preserve"> </v>
      </c>
      <c r="J33" s="26"/>
      <c r="K33" s="97" t="s">
        <v>43</v>
      </c>
      <c r="L33" s="99"/>
      <c r="M33" s="47"/>
      <c r="N33" s="1"/>
      <c r="O33" s="1"/>
      <c r="P33" s="1"/>
      <c r="Q33" s="1"/>
    </row>
    <row r="34" spans="1:17" ht="20.100000000000001" customHeight="1" x14ac:dyDescent="0.2">
      <c r="A34" s="1"/>
      <c r="B34" s="1"/>
      <c r="C34" s="1"/>
      <c r="D34" s="27"/>
      <c r="E34" s="26"/>
      <c r="F34" s="27"/>
      <c r="G34" s="198"/>
      <c r="H34" s="70"/>
      <c r="I34" s="60" t="s">
        <v>9</v>
      </c>
      <c r="J34" s="26"/>
      <c r="K34" s="62" t="str">
        <f>IF(B10&gt;B23,C10,IF(B10=B23, " ",C23))</f>
        <v xml:space="preserve"> </v>
      </c>
      <c r="L34" s="117"/>
      <c r="M34" s="1"/>
      <c r="N34" s="1"/>
      <c r="O34" s="1"/>
      <c r="P34" s="1"/>
      <c r="Q34" s="1"/>
    </row>
    <row r="35" spans="1:17" ht="20.100000000000001" customHeight="1" x14ac:dyDescent="0.25">
      <c r="B35" s="1"/>
      <c r="C35" s="57" t="s">
        <v>72</v>
      </c>
      <c r="D35" s="27"/>
      <c r="E35" s="26"/>
      <c r="F35" s="27"/>
      <c r="G35" s="198"/>
      <c r="H35" s="70"/>
      <c r="I35" s="51"/>
      <c r="J35" s="1"/>
      <c r="K35" s="1"/>
      <c r="L35" s="1"/>
      <c r="M35" s="1"/>
      <c r="N35" s="1"/>
      <c r="O35" s="26"/>
      <c r="P35" s="1"/>
      <c r="Q35" s="1"/>
    </row>
    <row r="36" spans="1:17" ht="20.100000000000001" customHeight="1" thickBot="1" x14ac:dyDescent="0.3">
      <c r="B36" s="1"/>
      <c r="C36" s="57" t="s">
        <v>73</v>
      </c>
      <c r="D36" s="27"/>
      <c r="E36" s="26"/>
      <c r="F36" s="27"/>
      <c r="G36" s="198"/>
      <c r="H36" s="107"/>
      <c r="I36" s="92" t="str">
        <f>IF(H31&gt;H38,G38,IF(H31=H38, " ",G31))</f>
        <v xml:space="preserve"> </v>
      </c>
      <c r="J36" s="1"/>
      <c r="K36" s="1"/>
      <c r="L36" s="1"/>
      <c r="M36" s="61" t="str">
        <f>IF(P13&gt;P24,O13,IF(P13=P24, " ",O24))</f>
        <v xml:space="preserve"> </v>
      </c>
      <c r="N36" s="116"/>
      <c r="O36" s="1"/>
      <c r="P36" s="1"/>
      <c r="Q36" s="1"/>
    </row>
    <row r="37" spans="1:17" ht="20.100000000000001" customHeight="1" thickBot="1" x14ac:dyDescent="0.25">
      <c r="A37" s="1"/>
      <c r="B37" s="1"/>
      <c r="C37" s="1"/>
      <c r="D37" s="27"/>
      <c r="E37" s="26"/>
      <c r="F37" s="28"/>
      <c r="G37" s="85" t="s">
        <v>74</v>
      </c>
      <c r="H37" s="61"/>
      <c r="I37" s="60" t="s">
        <v>10</v>
      </c>
      <c r="J37" s="1"/>
      <c r="K37" s="199" t="s">
        <v>123</v>
      </c>
      <c r="L37" s="45"/>
      <c r="M37" s="62" t="s">
        <v>75</v>
      </c>
      <c r="N37" s="100"/>
      <c r="O37" s="26"/>
      <c r="P37" s="1"/>
      <c r="Q37" s="1"/>
    </row>
    <row r="38" spans="1:17" ht="20.100000000000001" customHeight="1" thickBot="1" x14ac:dyDescent="0.3">
      <c r="A38" s="1"/>
      <c r="B38" s="1"/>
      <c r="C38" s="1"/>
      <c r="D38" s="27"/>
      <c r="E38" s="26"/>
      <c r="F38" s="45"/>
      <c r="G38" s="62" t="str">
        <f>IF(B53&gt;B66,C66,IF(B53=B66, " ",C53))</f>
        <v xml:space="preserve"> </v>
      </c>
      <c r="H38" s="117"/>
      <c r="I38" s="26"/>
      <c r="J38" s="1"/>
      <c r="K38" s="198"/>
      <c r="L38" s="27"/>
      <c r="M38" s="198" t="s">
        <v>80</v>
      </c>
      <c r="N38" s="102"/>
      <c r="O38" s="93" t="str">
        <f>IF(N36&gt;N43,M36,IF(N36=N43, " ",M43))</f>
        <v xml:space="preserve"> </v>
      </c>
      <c r="P38" s="64"/>
      <c r="Q38" s="1"/>
    </row>
    <row r="39" spans="1:17" ht="20.100000000000001" customHeight="1" x14ac:dyDescent="0.2">
      <c r="A39" s="1"/>
      <c r="B39" s="1"/>
      <c r="C39" s="1"/>
      <c r="D39" s="27"/>
      <c r="E39" s="26"/>
      <c r="F39" s="1"/>
      <c r="G39" s="1"/>
      <c r="H39" s="1"/>
      <c r="I39" s="1"/>
      <c r="J39" s="26"/>
      <c r="K39" s="198"/>
      <c r="L39" s="27"/>
      <c r="M39" s="198"/>
      <c r="N39" s="102" t="s">
        <v>76</v>
      </c>
      <c r="O39" s="61" t="s">
        <v>77</v>
      </c>
      <c r="P39" s="1"/>
      <c r="Q39" s="1"/>
    </row>
    <row r="40" spans="1:17" ht="20.100000000000001" customHeight="1" x14ac:dyDescent="0.2">
      <c r="A40" s="1"/>
      <c r="B40" s="1"/>
      <c r="C40" s="1"/>
      <c r="D40" s="27"/>
      <c r="E40" s="26"/>
      <c r="F40" s="1"/>
      <c r="G40" s="1"/>
      <c r="H40" s="1"/>
      <c r="I40" s="1"/>
      <c r="J40" s="26"/>
      <c r="K40" s="198"/>
      <c r="L40" s="27"/>
      <c r="M40" s="198"/>
      <c r="N40" s="102"/>
      <c r="O40" s="26"/>
      <c r="P40" s="64"/>
      <c r="Q40" s="1"/>
    </row>
    <row r="41" spans="1:17" ht="20.100000000000001" customHeight="1" thickBot="1" x14ac:dyDescent="0.25">
      <c r="A41" s="1"/>
      <c r="B41" s="1"/>
      <c r="C41" s="1"/>
      <c r="D41" s="27"/>
      <c r="E41" s="26"/>
      <c r="F41" s="1"/>
      <c r="G41" s="1"/>
      <c r="H41" s="1"/>
      <c r="I41" s="1"/>
      <c r="J41" s="26"/>
      <c r="K41" s="198"/>
      <c r="L41" s="27"/>
      <c r="M41" s="198"/>
      <c r="N41" s="106"/>
      <c r="O41" s="92" t="str">
        <f>IF(N36&gt;N43,M43,IF(N36=N43, " ",M36))</f>
        <v xml:space="preserve"> </v>
      </c>
      <c r="P41" s="63"/>
      <c r="Q41" s="1"/>
    </row>
    <row r="42" spans="1:17" ht="20.100000000000001" customHeight="1" thickBot="1" x14ac:dyDescent="0.25">
      <c r="A42" s="26"/>
      <c r="B42" s="27"/>
      <c r="C42" s="26"/>
      <c r="D42" s="27"/>
      <c r="E42" s="26"/>
      <c r="F42" s="1"/>
      <c r="G42" s="1"/>
      <c r="H42" s="1"/>
      <c r="I42" s="1"/>
      <c r="J42" s="26"/>
      <c r="K42" s="198"/>
      <c r="L42" s="28"/>
      <c r="M42" s="85" t="s">
        <v>79</v>
      </c>
      <c r="N42" s="105"/>
      <c r="O42" s="62" t="s">
        <v>78</v>
      </c>
      <c r="P42" s="1"/>
      <c r="Q42" s="1"/>
    </row>
    <row r="43" spans="1:17" ht="20.100000000000001" customHeight="1" x14ac:dyDescent="0.25">
      <c r="A43" s="26"/>
      <c r="B43" s="27"/>
      <c r="C43" s="26"/>
      <c r="D43" s="27"/>
      <c r="E43" s="26"/>
      <c r="F43" s="1"/>
      <c r="G43" s="1"/>
      <c r="H43" s="1"/>
      <c r="I43" s="1"/>
      <c r="J43" s="40"/>
      <c r="K43" s="1"/>
      <c r="L43" s="45"/>
      <c r="M43" s="31" t="str">
        <f>IF(P56&gt;P67,O56,IF(P56=P67, " ",O67))</f>
        <v xml:space="preserve"> </v>
      </c>
      <c r="N43" s="116"/>
      <c r="O43" s="26"/>
      <c r="P43" s="1"/>
      <c r="Q43" s="1"/>
    </row>
    <row r="44" spans="1:17" ht="27" x14ac:dyDescent="0.5">
      <c r="A44" s="200" t="s">
        <v>152</v>
      </c>
      <c r="B44" s="200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00"/>
      <c r="Q44" s="200"/>
    </row>
    <row r="45" spans="1:17" ht="27" x14ac:dyDescent="0.5">
      <c r="A45" s="200" t="s">
        <v>155</v>
      </c>
      <c r="B45" s="200"/>
      <c r="C45" s="200"/>
      <c r="D45" s="200"/>
      <c r="E45" s="200"/>
      <c r="F45" s="200"/>
      <c r="G45" s="200"/>
      <c r="H45" s="200"/>
      <c r="I45" s="200"/>
      <c r="J45" s="200"/>
      <c r="K45" s="200"/>
      <c r="L45" s="200"/>
      <c r="M45" s="200"/>
      <c r="N45" s="200"/>
      <c r="O45" s="200"/>
      <c r="P45" s="200"/>
      <c r="Q45" s="200"/>
    </row>
    <row r="46" spans="1:17" ht="27" x14ac:dyDescent="0.5">
      <c r="A46" s="200" t="s">
        <v>129</v>
      </c>
      <c r="B46" s="200"/>
      <c r="C46" s="200"/>
      <c r="D46" s="200"/>
      <c r="E46" s="200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200"/>
    </row>
    <row r="47" spans="1:17" ht="20.100000000000001" customHeight="1" x14ac:dyDescent="0.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 s="75" customFormat="1" ht="20.100000000000001" customHeight="1" thickBot="1" x14ac:dyDescent="0.25">
      <c r="A48" s="26"/>
      <c r="B48" s="27"/>
      <c r="C48" s="26"/>
      <c r="D48" s="27"/>
      <c r="E48" s="26"/>
      <c r="F48" s="28"/>
      <c r="G48" s="61">
        <f>'BU13 Snow Round Robin'!O51</f>
        <v>0</v>
      </c>
      <c r="H48" s="116"/>
      <c r="I48" s="26"/>
      <c r="J48" s="26"/>
      <c r="K48" s="26"/>
      <c r="L48" s="26"/>
      <c r="M48" s="26"/>
      <c r="N48" s="26"/>
      <c r="O48" s="26"/>
      <c r="P48" s="1"/>
      <c r="Q48" s="1"/>
    </row>
    <row r="49" spans="1:17" s="75" customFormat="1" ht="20.100000000000001" customHeight="1" x14ac:dyDescent="0.25">
      <c r="A49" s="26"/>
      <c r="B49" s="27"/>
      <c r="C49" s="26"/>
      <c r="D49" s="27"/>
      <c r="E49" s="26"/>
      <c r="F49" s="30"/>
      <c r="G49" s="62" t="s">
        <v>37</v>
      </c>
      <c r="H49" s="62"/>
      <c r="I49" s="33"/>
      <c r="J49" s="26"/>
      <c r="K49" s="26"/>
      <c r="L49" s="26"/>
      <c r="M49" s="26"/>
      <c r="N49" s="26"/>
      <c r="O49" s="26"/>
      <c r="P49" s="1"/>
      <c r="Q49" s="1"/>
    </row>
    <row r="50" spans="1:17" s="75" customFormat="1" ht="20.100000000000001" customHeight="1" thickBot="1" x14ac:dyDescent="0.3">
      <c r="A50" s="26"/>
      <c r="B50" s="27"/>
      <c r="C50" s="46"/>
      <c r="D50" s="116"/>
      <c r="E50" s="61" t="str">
        <f>IF(H48&gt;H53,G53,IF(H48=H53, " ",G48))</f>
        <v xml:space="preserve"> </v>
      </c>
      <c r="F50" s="35"/>
      <c r="G50" s="199" t="s">
        <v>92</v>
      </c>
      <c r="H50" s="70"/>
      <c r="I50" s="37"/>
      <c r="J50" s="29"/>
      <c r="K50" s="61" t="str">
        <f>IF(H48&gt;H53,G48,IF(H48=H53, " ",G53))</f>
        <v xml:space="preserve"> </v>
      </c>
      <c r="L50" s="116"/>
      <c r="M50" s="26"/>
      <c r="N50" s="26"/>
      <c r="O50" s="26"/>
      <c r="P50" s="1"/>
      <c r="Q50" s="1"/>
    </row>
    <row r="51" spans="1:17" s="75" customFormat="1" ht="20.100000000000001" customHeight="1" x14ac:dyDescent="0.25">
      <c r="A51" s="26"/>
      <c r="B51" s="27"/>
      <c r="C51" s="46"/>
      <c r="D51" s="60"/>
      <c r="E51" s="62" t="s">
        <v>91</v>
      </c>
      <c r="F51" s="72"/>
      <c r="G51" s="198"/>
      <c r="H51" s="70"/>
      <c r="I51" s="38"/>
      <c r="J51" s="39"/>
      <c r="K51" s="62" t="s">
        <v>93</v>
      </c>
      <c r="L51" s="62"/>
      <c r="M51" s="33"/>
      <c r="N51" s="26"/>
      <c r="O51" s="26"/>
      <c r="P51" s="1"/>
      <c r="Q51" s="1"/>
    </row>
    <row r="52" spans="1:17" s="75" customFormat="1" ht="20.100000000000001" customHeight="1" thickBot="1" x14ac:dyDescent="0.3">
      <c r="A52" s="26"/>
      <c r="B52" s="27"/>
      <c r="C52" s="55"/>
      <c r="D52" s="82"/>
      <c r="E52" s="143"/>
      <c r="F52" s="42"/>
      <c r="G52" s="61" t="s">
        <v>14</v>
      </c>
      <c r="H52" s="61"/>
      <c r="I52" s="33"/>
      <c r="J52" s="26"/>
      <c r="K52" s="143" t="s">
        <v>136</v>
      </c>
      <c r="L52" s="61"/>
      <c r="M52" s="33"/>
      <c r="N52" s="26"/>
      <c r="O52" s="26"/>
      <c r="P52" s="1"/>
      <c r="Q52" s="1"/>
    </row>
    <row r="53" spans="1:17" s="75" customFormat="1" ht="20.100000000000001" customHeight="1" thickBot="1" x14ac:dyDescent="0.25">
      <c r="A53" s="26"/>
      <c r="B53" s="116"/>
      <c r="C53" s="97" t="str">
        <f>IF(D7&gt;D15,E7,IF(D7=D15, " ",E15))</f>
        <v xml:space="preserve"> </v>
      </c>
      <c r="D53" s="82"/>
      <c r="E53" s="122" t="s">
        <v>141</v>
      </c>
      <c r="F53" s="45"/>
      <c r="G53" s="62">
        <f>'BU13 Snow Round Robin'!O9</f>
        <v>0</v>
      </c>
      <c r="H53" s="117"/>
      <c r="I53" s="26"/>
      <c r="J53" s="26"/>
      <c r="K53" s="143"/>
      <c r="L53" s="96"/>
      <c r="M53" s="33"/>
      <c r="N53" s="26"/>
      <c r="O53" s="26"/>
      <c r="P53" s="1"/>
      <c r="Q53" s="1"/>
    </row>
    <row r="54" spans="1:17" s="75" customFormat="1" ht="20.100000000000001" customHeight="1" x14ac:dyDescent="0.25">
      <c r="A54" s="26"/>
      <c r="B54" s="60"/>
      <c r="C54" s="69" t="s">
        <v>95</v>
      </c>
      <c r="D54" s="98"/>
      <c r="E54" s="85" t="s">
        <v>142</v>
      </c>
      <c r="F54" s="73"/>
      <c r="G54" s="40"/>
      <c r="H54" s="40"/>
      <c r="I54" s="1"/>
      <c r="J54" s="1"/>
      <c r="K54" s="143"/>
      <c r="L54" s="96"/>
      <c r="M54" s="33"/>
      <c r="N54" s="26"/>
      <c r="O54" s="26"/>
      <c r="P54" s="1"/>
      <c r="Q54" s="1"/>
    </row>
    <row r="55" spans="1:17" s="75" customFormat="1" ht="20.100000000000001" customHeight="1" thickBot="1" x14ac:dyDescent="0.3">
      <c r="A55" s="40"/>
      <c r="B55" s="82"/>
      <c r="C55" s="46"/>
      <c r="D55" s="82"/>
      <c r="E55" s="85" t="s">
        <v>143</v>
      </c>
      <c r="F55" s="28"/>
      <c r="G55" s="61">
        <f>'BU13 Snow Round Robin'!O52</f>
        <v>0</v>
      </c>
      <c r="H55" s="116"/>
      <c r="I55" s="1"/>
      <c r="J55" s="1"/>
      <c r="K55" s="123" t="s">
        <v>137</v>
      </c>
      <c r="L55" s="61"/>
      <c r="M55" s="33"/>
      <c r="N55" s="26"/>
      <c r="O55" s="26"/>
      <c r="P55" s="1"/>
      <c r="Q55" s="1"/>
    </row>
    <row r="56" spans="1:17" s="75" customFormat="1" ht="20.100000000000001" customHeight="1" thickBot="1" x14ac:dyDescent="0.3">
      <c r="A56" s="18"/>
      <c r="B56" s="82"/>
      <c r="C56" s="143"/>
      <c r="D56" s="82"/>
      <c r="E56" s="144"/>
      <c r="F56" s="30"/>
      <c r="G56" s="62" t="s">
        <v>35</v>
      </c>
      <c r="H56" s="94"/>
      <c r="I56" s="47"/>
      <c r="J56" s="1"/>
      <c r="K56" s="143"/>
      <c r="L56" s="61"/>
      <c r="M56" s="37"/>
      <c r="N56" s="1"/>
      <c r="O56" s="61" t="str">
        <f>IF(L50&gt;L62,K50,IF(L50=L62, " ",K62))</f>
        <v xml:space="preserve"> </v>
      </c>
      <c r="P56" s="116"/>
      <c r="Q56" s="1"/>
    </row>
    <row r="57" spans="1:17" s="75" customFormat="1" ht="20.100000000000001" customHeight="1" thickBot="1" x14ac:dyDescent="0.3">
      <c r="A57" s="90"/>
      <c r="B57" s="82"/>
      <c r="C57" s="144"/>
      <c r="D57" s="82"/>
      <c r="E57" s="61" t="s">
        <v>96</v>
      </c>
      <c r="F57" s="35"/>
      <c r="G57" s="198" t="s">
        <v>98</v>
      </c>
      <c r="H57" s="70"/>
      <c r="I57" s="82" t="str">
        <f>IF(H55&gt;H60,G55,IF(H55=H60, " ",G60))</f>
        <v xml:space="preserve"> </v>
      </c>
      <c r="J57" s="116"/>
      <c r="K57" s="143"/>
      <c r="L57" s="61"/>
      <c r="M57" s="38"/>
      <c r="N57" s="48"/>
      <c r="O57" s="31" t="s">
        <v>97</v>
      </c>
      <c r="P57" s="87"/>
      <c r="Q57" s="47"/>
    </row>
    <row r="58" spans="1:17" s="75" customFormat="1" ht="20.100000000000001" customHeight="1" thickBot="1" x14ac:dyDescent="0.3">
      <c r="A58" s="26"/>
      <c r="B58" s="82"/>
      <c r="C58" s="144"/>
      <c r="D58" s="117"/>
      <c r="E58" s="62" t="str">
        <f>IF(H55&gt;H60,G60,IF(H55=H60, " ",G55))</f>
        <v xml:space="preserve"> </v>
      </c>
      <c r="F58" s="72"/>
      <c r="G58" s="198"/>
      <c r="H58" s="95"/>
      <c r="I58" s="60" t="s">
        <v>99</v>
      </c>
      <c r="J58" s="100"/>
      <c r="K58" s="143"/>
      <c r="L58" s="61"/>
      <c r="M58" s="82" t="str">
        <f>IF(L50&gt;L62,K62,IF(L50=L62, " ",K50))</f>
        <v xml:space="preserve"> </v>
      </c>
      <c r="N58" s="116"/>
      <c r="O58" s="197" t="s">
        <v>102</v>
      </c>
      <c r="P58" s="96"/>
      <c r="Q58" s="47"/>
    </row>
    <row r="59" spans="1:17" s="75" customFormat="1" ht="20.100000000000001" customHeight="1" thickBot="1" x14ac:dyDescent="0.3">
      <c r="A59" s="19"/>
      <c r="B59" s="82"/>
      <c r="C59" s="122" t="s">
        <v>144</v>
      </c>
      <c r="D59" s="27"/>
      <c r="E59" s="26"/>
      <c r="F59" s="42"/>
      <c r="G59" s="61" t="s">
        <v>15</v>
      </c>
      <c r="H59" s="88"/>
      <c r="I59" s="143"/>
      <c r="J59" s="102"/>
      <c r="K59" s="143"/>
      <c r="L59" s="61"/>
      <c r="M59" s="60" t="s">
        <v>101</v>
      </c>
      <c r="N59" s="100"/>
      <c r="O59" s="197"/>
      <c r="P59" s="96"/>
      <c r="Q59" s="82" t="str">
        <f>M43</f>
        <v xml:space="preserve"> </v>
      </c>
    </row>
    <row r="60" spans="1:17" s="75" customFormat="1" ht="19.5" customHeight="1" x14ac:dyDescent="0.25">
      <c r="A60" s="78"/>
      <c r="B60" s="82"/>
      <c r="C60" s="85" t="s">
        <v>145</v>
      </c>
      <c r="D60" s="27"/>
      <c r="E60" s="26"/>
      <c r="F60" s="45"/>
      <c r="G60" s="62">
        <f>'BU13 Snow Round Robin'!O8</f>
        <v>0</v>
      </c>
      <c r="H60" s="117"/>
      <c r="I60" s="144"/>
      <c r="J60" s="107"/>
      <c r="K60" s="143"/>
      <c r="L60" s="107"/>
      <c r="M60" s="142"/>
      <c r="N60" s="109"/>
      <c r="O60" s="197"/>
      <c r="P60" s="61"/>
      <c r="Q60" s="60" t="s">
        <v>103</v>
      </c>
    </row>
    <row r="61" spans="1:17" s="75" customFormat="1" ht="19.5" customHeight="1" thickBot="1" x14ac:dyDescent="0.3">
      <c r="A61" s="78"/>
      <c r="B61" s="82"/>
      <c r="C61" s="85" t="s">
        <v>146</v>
      </c>
      <c r="D61" s="27"/>
      <c r="E61" s="26"/>
      <c r="F61" s="79"/>
      <c r="G61" s="80"/>
      <c r="H61" s="111"/>
      <c r="I61" s="122" t="s">
        <v>148</v>
      </c>
      <c r="J61" s="61"/>
      <c r="K61" s="83" t="s">
        <v>100</v>
      </c>
      <c r="L61" s="88"/>
      <c r="M61" s="142"/>
      <c r="N61" s="109"/>
      <c r="O61" s="197"/>
      <c r="P61" s="61"/>
      <c r="Q61" s="82" t="s">
        <v>104</v>
      </c>
    </row>
    <row r="62" spans="1:17" s="75" customFormat="1" ht="20.100000000000001" customHeight="1" x14ac:dyDescent="0.25">
      <c r="A62" s="34"/>
      <c r="B62" s="82"/>
      <c r="C62" s="144"/>
      <c r="D62" s="27"/>
      <c r="E62" s="26"/>
      <c r="F62" s="28"/>
      <c r="G62" s="29"/>
      <c r="H62" s="29"/>
      <c r="I62" s="85" t="s">
        <v>149</v>
      </c>
      <c r="J62" s="70"/>
      <c r="K62" s="60" t="str">
        <f>IF(J14&gt;J23,I14,IF(J14=J23, " ",I23))</f>
        <v xml:space="preserve"> </v>
      </c>
      <c r="L62" s="117"/>
      <c r="M62" s="142"/>
      <c r="N62" s="109"/>
      <c r="O62" s="197"/>
      <c r="P62" s="113"/>
    </row>
    <row r="63" spans="1:17" s="75" customFormat="1" ht="20.100000000000001" customHeight="1" thickBot="1" x14ac:dyDescent="0.3">
      <c r="A63" s="34"/>
      <c r="B63" s="82"/>
      <c r="C63" s="144"/>
      <c r="D63" s="27"/>
      <c r="E63" s="26"/>
      <c r="F63" s="28"/>
      <c r="G63" s="61">
        <f>'BU13 Snow Round Robin'!O53</f>
        <v>0</v>
      </c>
      <c r="H63" s="116"/>
      <c r="I63" s="85" t="s">
        <v>150</v>
      </c>
      <c r="J63" s="70"/>
      <c r="K63" s="50"/>
      <c r="L63" s="84"/>
      <c r="M63" s="142"/>
      <c r="N63" s="109"/>
      <c r="O63" s="197"/>
      <c r="P63" s="96"/>
      <c r="Q63" s="53"/>
    </row>
    <row r="64" spans="1:17" s="75" customFormat="1" ht="20.100000000000001" customHeight="1" thickBot="1" x14ac:dyDescent="0.3">
      <c r="A64" s="54"/>
      <c r="B64" s="82"/>
      <c r="C64" s="55"/>
      <c r="D64" s="27"/>
      <c r="E64" s="26"/>
      <c r="F64" s="30"/>
      <c r="G64" s="62" t="s">
        <v>36</v>
      </c>
      <c r="H64" s="100"/>
      <c r="I64" s="144"/>
      <c r="J64" s="61"/>
      <c r="K64" s="82" t="str">
        <f>IF(J57&gt;J66,I66,IF(J57=J66, " ",I57))</f>
        <v xml:space="preserve"> </v>
      </c>
      <c r="L64" s="116"/>
      <c r="M64" s="142"/>
      <c r="N64" s="102"/>
      <c r="O64" s="197"/>
      <c r="P64" s="96"/>
      <c r="Q64" s="82" t="str">
        <f>M86</f>
        <v xml:space="preserve"> </v>
      </c>
    </row>
    <row r="65" spans="1:17" s="75" customFormat="1" ht="20.100000000000001" customHeight="1" thickBot="1" x14ac:dyDescent="0.3">
      <c r="A65" s="54"/>
      <c r="B65" s="82"/>
      <c r="C65" s="61" t="s">
        <v>105</v>
      </c>
      <c r="D65" s="52"/>
      <c r="E65" s="1"/>
      <c r="F65" s="35"/>
      <c r="G65" s="198" t="s">
        <v>109</v>
      </c>
      <c r="H65" s="70"/>
      <c r="I65" s="82" t="s">
        <v>106</v>
      </c>
      <c r="J65" s="61"/>
      <c r="K65" s="60" t="s">
        <v>107</v>
      </c>
      <c r="L65" s="100"/>
      <c r="M65" s="125" t="s">
        <v>111</v>
      </c>
      <c r="N65" s="102"/>
      <c r="O65" s="197"/>
      <c r="P65" s="96"/>
      <c r="Q65" s="60" t="s">
        <v>108</v>
      </c>
    </row>
    <row r="66" spans="1:17" s="75" customFormat="1" ht="20.100000000000001" customHeight="1" thickBot="1" x14ac:dyDescent="0.3">
      <c r="A66" s="54"/>
      <c r="B66" s="117"/>
      <c r="C66" s="62" t="str">
        <f>IF(H63&gt;H68,G68,IF(H63=H68, " ",G63))</f>
        <v xml:space="preserve"> </v>
      </c>
      <c r="D66" s="48" t="s">
        <v>2</v>
      </c>
      <c r="E66" s="32" t="s">
        <v>2</v>
      </c>
      <c r="F66" s="72"/>
      <c r="G66" s="198"/>
      <c r="H66" s="70"/>
      <c r="I66" s="60" t="str">
        <f>IF(H63&gt;H68,G63,IF(H63=H68, " ",G68))</f>
        <v xml:space="preserve"> </v>
      </c>
      <c r="J66" s="117"/>
      <c r="K66" s="144" t="s">
        <v>2</v>
      </c>
      <c r="L66" s="102"/>
      <c r="M66" s="142"/>
      <c r="N66" s="102"/>
      <c r="O66" s="89" t="s">
        <v>112</v>
      </c>
      <c r="P66" s="88"/>
      <c r="Q66" s="82" t="s">
        <v>110</v>
      </c>
    </row>
    <row r="67" spans="1:17" s="75" customFormat="1" ht="20.100000000000001" customHeight="1" thickBot="1" x14ac:dyDescent="0.3">
      <c r="A67" s="54"/>
      <c r="B67" s="1"/>
      <c r="C67" s="1"/>
      <c r="D67" s="27"/>
      <c r="E67" s="26"/>
      <c r="F67" s="42"/>
      <c r="G67" s="61" t="s">
        <v>13</v>
      </c>
      <c r="H67" s="61"/>
      <c r="I67" s="47"/>
      <c r="J67" s="1"/>
      <c r="K67" s="144"/>
      <c r="L67" s="102"/>
      <c r="M67" s="142"/>
      <c r="N67" s="61"/>
      <c r="O67" s="38" t="str">
        <f>IF(N58&gt;N72,M58,IF(N58=N72, " ",M72))</f>
        <v xml:space="preserve"> </v>
      </c>
      <c r="P67" s="117"/>
      <c r="Q67" s="1"/>
    </row>
    <row r="68" spans="1:17" s="75" customFormat="1" ht="20.100000000000001" customHeight="1" x14ac:dyDescent="0.25">
      <c r="A68" s="54"/>
      <c r="B68" s="1"/>
      <c r="C68" s="1"/>
      <c r="D68" s="27"/>
      <c r="E68" s="26"/>
      <c r="F68" s="74"/>
      <c r="G68" s="62">
        <f>'BU13 Snow Round Robin'!O7</f>
        <v>0</v>
      </c>
      <c r="H68" s="117"/>
      <c r="I68" s="1"/>
      <c r="J68" s="1"/>
      <c r="K68" s="144"/>
      <c r="L68" s="102"/>
      <c r="M68" s="142"/>
      <c r="N68" s="61"/>
      <c r="O68" s="41"/>
      <c r="P68" s="1"/>
      <c r="Q68" s="1"/>
    </row>
    <row r="69" spans="1:17" s="75" customFormat="1" ht="20.100000000000001" customHeight="1" thickBot="1" x14ac:dyDescent="0.25">
      <c r="A69" s="54"/>
      <c r="B69" s="1"/>
      <c r="C69" s="1"/>
      <c r="D69" s="1"/>
      <c r="E69" s="1"/>
      <c r="F69" s="1"/>
      <c r="G69" s="1"/>
      <c r="H69" s="1"/>
      <c r="I69" s="1"/>
      <c r="J69" s="26"/>
      <c r="K69" s="144"/>
      <c r="L69" s="103"/>
      <c r="M69" s="142"/>
      <c r="N69" s="61"/>
      <c r="O69" s="82" t="str">
        <f>IF(N58&gt;N72,M72,IF(N58=N72, " ",M58))</f>
        <v xml:space="preserve"> </v>
      </c>
      <c r="P69" s="1"/>
      <c r="Q69" s="1"/>
    </row>
    <row r="70" spans="1:17" s="75" customFormat="1" ht="20.100000000000001" customHeight="1" x14ac:dyDescent="0.25">
      <c r="A70" s="54"/>
      <c r="B70" s="56"/>
      <c r="C70" s="26"/>
      <c r="D70" s="1"/>
      <c r="E70" s="1"/>
      <c r="F70" s="1"/>
      <c r="G70" s="1"/>
      <c r="H70" s="1"/>
      <c r="I70" s="1"/>
      <c r="J70" s="26"/>
      <c r="K70" s="122" t="s">
        <v>147</v>
      </c>
      <c r="L70" s="102"/>
      <c r="M70" s="142"/>
      <c r="N70" s="61"/>
      <c r="O70" s="38" t="s">
        <v>127</v>
      </c>
      <c r="P70" s="48"/>
      <c r="Q70" s="1"/>
    </row>
    <row r="71" spans="1:17" s="75" customFormat="1" ht="20.100000000000001" customHeight="1" thickBot="1" x14ac:dyDescent="0.3">
      <c r="A71" s="54"/>
      <c r="B71" s="56"/>
      <c r="C71" s="26"/>
      <c r="D71" s="1"/>
      <c r="E71" s="1"/>
      <c r="F71" s="1"/>
      <c r="G71" s="1"/>
      <c r="H71" s="1"/>
      <c r="I71" s="1"/>
      <c r="J71" s="26"/>
      <c r="K71" s="144"/>
      <c r="L71" s="61"/>
      <c r="M71" s="82" t="s">
        <v>113</v>
      </c>
      <c r="N71" s="61"/>
      <c r="O71" s="112" t="s">
        <v>12</v>
      </c>
      <c r="P71" s="25"/>
      <c r="Q71" s="1"/>
    </row>
    <row r="72" spans="1:17" s="75" customFormat="1" ht="20.100000000000001" customHeight="1" x14ac:dyDescent="0.2">
      <c r="A72" s="54"/>
      <c r="B72" s="56"/>
      <c r="C72" s="26"/>
      <c r="D72" s="1"/>
      <c r="E72" s="1"/>
      <c r="F72" s="1"/>
      <c r="G72" s="1"/>
      <c r="H72" s="1"/>
      <c r="I72" s="1"/>
      <c r="J72" s="26"/>
      <c r="K72" s="144"/>
      <c r="L72" s="61"/>
      <c r="M72" s="60" t="str">
        <f>IF(L64&gt;L77,K64,IF(L64=L77, " ",K77))</f>
        <v xml:space="preserve"> </v>
      </c>
      <c r="N72" s="117"/>
      <c r="O72" s="1"/>
      <c r="P72" s="1"/>
      <c r="Q72" s="1"/>
    </row>
    <row r="73" spans="1:17" s="75" customFormat="1" ht="20.100000000000001" customHeight="1" x14ac:dyDescent="0.25">
      <c r="A73" s="54"/>
      <c r="B73" s="56"/>
      <c r="C73" s="26"/>
      <c r="D73" s="1"/>
      <c r="E73" s="1"/>
      <c r="F73" s="1"/>
      <c r="G73" s="1"/>
      <c r="H73" s="1"/>
      <c r="I73" s="1"/>
      <c r="J73" s="26"/>
      <c r="K73" s="144"/>
      <c r="L73" s="61"/>
      <c r="M73" s="65"/>
      <c r="N73" s="84"/>
      <c r="O73" s="1"/>
      <c r="P73" s="1"/>
      <c r="Q73" s="1"/>
    </row>
    <row r="74" spans="1:17" s="75" customFormat="1" ht="20.100000000000001" customHeight="1" thickBot="1" x14ac:dyDescent="0.25">
      <c r="A74" s="54"/>
      <c r="B74" s="56"/>
      <c r="C74" s="26"/>
      <c r="D74" s="1"/>
      <c r="E74" s="1"/>
      <c r="F74" s="28"/>
      <c r="G74" s="61" t="str">
        <f>IF(D50&gt;D58,E58,IF(D50=D58, " ",E50))</f>
        <v xml:space="preserve"> </v>
      </c>
      <c r="H74" s="116"/>
      <c r="I74" s="26"/>
      <c r="J74" s="26"/>
      <c r="K74" s="144"/>
      <c r="L74" s="70"/>
      <c r="M74" s="82" t="str">
        <f>IF(L64&gt;L77,K77,IF(L64=L77, " ",K64))</f>
        <v xml:space="preserve"> </v>
      </c>
      <c r="N74" s="1"/>
      <c r="O74" s="1"/>
      <c r="P74" s="1"/>
      <c r="Q74" s="1"/>
    </row>
    <row r="75" spans="1:17" s="75" customFormat="1" ht="20.100000000000001" customHeight="1" x14ac:dyDescent="0.2">
      <c r="A75" s="1"/>
      <c r="B75" s="1"/>
      <c r="C75" s="1"/>
      <c r="D75" s="1"/>
      <c r="E75" s="1"/>
      <c r="F75" s="45"/>
      <c r="G75" s="62" t="s">
        <v>114</v>
      </c>
      <c r="H75" s="94"/>
      <c r="I75" s="33"/>
      <c r="J75" s="26"/>
      <c r="K75" s="144"/>
      <c r="L75" s="61"/>
      <c r="M75" s="60" t="s">
        <v>11</v>
      </c>
      <c r="N75" s="1"/>
      <c r="O75" s="1"/>
      <c r="P75" s="1"/>
      <c r="Q75" s="1"/>
    </row>
    <row r="76" spans="1:17" s="75" customFormat="1" ht="20.100000000000001" customHeight="1" thickBot="1" x14ac:dyDescent="0.25">
      <c r="A76" s="1"/>
      <c r="B76" s="1"/>
      <c r="C76" s="1"/>
      <c r="D76" s="27"/>
      <c r="E76" s="26"/>
      <c r="F76" s="27"/>
      <c r="G76" s="198" t="s">
        <v>115</v>
      </c>
      <c r="H76" s="61"/>
      <c r="I76" s="82" t="str">
        <f>IF(H74&gt;H81,G74,IF(H74=H81, " ",G81))</f>
        <v xml:space="preserve"> </v>
      </c>
      <c r="J76" s="26"/>
      <c r="K76" s="61" t="s">
        <v>94</v>
      </c>
      <c r="L76" s="99"/>
      <c r="M76" s="47"/>
      <c r="N76" s="1"/>
      <c r="O76" s="1"/>
      <c r="P76" s="1"/>
      <c r="Q76" s="1"/>
    </row>
    <row r="77" spans="1:17" s="75" customFormat="1" ht="20.100000000000001" customHeight="1" x14ac:dyDescent="0.2">
      <c r="A77" s="1"/>
      <c r="B77" s="1"/>
      <c r="C77" s="1"/>
      <c r="D77" s="27"/>
      <c r="E77" s="26"/>
      <c r="F77" s="27"/>
      <c r="G77" s="198"/>
      <c r="H77" s="95"/>
      <c r="I77" s="60" t="s">
        <v>9</v>
      </c>
      <c r="J77" s="26"/>
      <c r="K77" s="62" t="str">
        <f>IF(B53&gt;B66,C53,IF(B53=B66, " ",C66))</f>
        <v xml:space="preserve"> </v>
      </c>
      <c r="L77" s="117"/>
      <c r="M77" s="1"/>
      <c r="N77" s="1"/>
      <c r="O77" s="1"/>
      <c r="P77" s="1"/>
      <c r="Q77" s="1"/>
    </row>
    <row r="78" spans="1:17" s="75" customFormat="1" ht="20.100000000000001" customHeight="1" x14ac:dyDescent="0.25">
      <c r="B78" s="1"/>
      <c r="C78" s="57" t="s">
        <v>72</v>
      </c>
      <c r="D78" s="27"/>
      <c r="E78" s="26"/>
      <c r="F78" s="27"/>
      <c r="G78" s="198"/>
      <c r="H78" s="95"/>
      <c r="I78" s="51"/>
      <c r="J78" s="1"/>
      <c r="K78" s="1"/>
      <c r="L78" s="1"/>
      <c r="M78" s="1"/>
      <c r="N78" s="1"/>
      <c r="O78" s="26"/>
      <c r="P78" s="1"/>
      <c r="Q78" s="1"/>
    </row>
    <row r="79" spans="1:17" s="75" customFormat="1" ht="20.100000000000001" customHeight="1" thickBot="1" x14ac:dyDescent="0.3">
      <c r="B79" s="1"/>
      <c r="C79" s="57" t="s">
        <v>73</v>
      </c>
      <c r="D79" s="27"/>
      <c r="E79" s="26"/>
      <c r="F79" s="27"/>
      <c r="G79" s="198"/>
      <c r="H79" s="107"/>
      <c r="I79" s="92" t="str">
        <f>IF(H74&gt;H81,G81,IF(H74=H81, " ",G74))</f>
        <v xml:space="preserve"> </v>
      </c>
      <c r="J79" s="1"/>
      <c r="K79" s="1"/>
      <c r="L79" s="1"/>
      <c r="M79" s="61" t="str">
        <f>IF(P13&gt;P24,O24,IF(P13=P24, " ",O13))</f>
        <v xml:space="preserve"> </v>
      </c>
      <c r="N79" s="116"/>
      <c r="O79" s="1"/>
      <c r="P79" s="1"/>
      <c r="Q79" s="1"/>
    </row>
    <row r="80" spans="1:17" s="75" customFormat="1" ht="20.100000000000001" customHeight="1" thickBot="1" x14ac:dyDescent="0.25">
      <c r="A80" s="1"/>
      <c r="B80" s="1"/>
      <c r="C80" s="1"/>
      <c r="D80" s="27"/>
      <c r="E80" s="26"/>
      <c r="F80" s="28"/>
      <c r="G80" s="85" t="s">
        <v>116</v>
      </c>
      <c r="H80" s="108"/>
      <c r="I80" s="60" t="s">
        <v>10</v>
      </c>
      <c r="J80" s="1"/>
      <c r="K80" s="199" t="s">
        <v>122</v>
      </c>
      <c r="L80" s="45"/>
      <c r="M80" s="69" t="s">
        <v>117</v>
      </c>
      <c r="N80" s="100"/>
      <c r="O80" s="26"/>
      <c r="P80" s="1"/>
      <c r="Q80" s="1"/>
    </row>
    <row r="81" spans="1:17" s="75" customFormat="1" ht="20.100000000000001" customHeight="1" thickBot="1" x14ac:dyDescent="0.25">
      <c r="A81" s="1"/>
      <c r="B81" s="1"/>
      <c r="C81" s="1"/>
      <c r="D81" s="27"/>
      <c r="E81" s="26"/>
      <c r="F81" s="45"/>
      <c r="G81" s="62" t="str">
        <f>IF(B10&gt;B23,C23,IF(B10=B23, " ",C10))</f>
        <v xml:space="preserve"> </v>
      </c>
      <c r="H81" s="117"/>
      <c r="I81" s="26"/>
      <c r="J81" s="1"/>
      <c r="K81" s="199"/>
      <c r="L81" s="27"/>
      <c r="M81" s="198" t="s">
        <v>119</v>
      </c>
      <c r="N81" s="102"/>
      <c r="O81" s="201" t="str">
        <f>IF(N79&gt;N86,M79,IF(N79=N86, " ",M86))</f>
        <v xml:space="preserve"> </v>
      </c>
      <c r="P81" s="201"/>
      <c r="Q81" s="1"/>
    </row>
    <row r="82" spans="1:17" s="75" customFormat="1" ht="20.100000000000001" customHeight="1" x14ac:dyDescent="0.2">
      <c r="A82" s="1"/>
      <c r="B82" s="1"/>
      <c r="C82" s="1"/>
      <c r="D82" s="27"/>
      <c r="E82" s="26"/>
      <c r="F82" s="1"/>
      <c r="G82" s="1"/>
      <c r="H82" s="1"/>
      <c r="I82" s="1"/>
      <c r="J82" s="26"/>
      <c r="K82" s="199"/>
      <c r="L82" s="27"/>
      <c r="M82" s="198"/>
      <c r="N82" s="110"/>
      <c r="O82" s="202" t="s">
        <v>118</v>
      </c>
      <c r="P82" s="203"/>
      <c r="Q82" s="1"/>
    </row>
    <row r="83" spans="1:17" s="75" customFormat="1" ht="20.100000000000001" customHeight="1" x14ac:dyDescent="0.2">
      <c r="A83" s="1"/>
      <c r="B83" s="1"/>
      <c r="C83" s="1"/>
      <c r="D83" s="27"/>
      <c r="E83" s="26"/>
      <c r="F83" s="1"/>
      <c r="G83" s="1"/>
      <c r="H83" s="1"/>
      <c r="I83" s="1"/>
      <c r="J83" s="26"/>
      <c r="K83" s="199"/>
      <c r="L83" s="27"/>
      <c r="M83" s="198"/>
      <c r="N83" s="102"/>
      <c r="O83" s="26"/>
      <c r="P83" s="1"/>
      <c r="Q83" s="1"/>
    </row>
    <row r="84" spans="1:17" s="75" customFormat="1" ht="20.100000000000001" customHeight="1" thickBot="1" x14ac:dyDescent="0.25">
      <c r="A84" s="1"/>
      <c r="B84" s="1"/>
      <c r="C84" s="1"/>
      <c r="D84" s="27"/>
      <c r="E84" s="26"/>
      <c r="F84" s="1"/>
      <c r="G84" s="1"/>
      <c r="H84" s="1"/>
      <c r="I84" s="1"/>
      <c r="J84" s="26"/>
      <c r="K84" s="199"/>
      <c r="L84" s="27"/>
      <c r="M84" s="198"/>
      <c r="N84" s="106"/>
      <c r="O84" s="204" t="str">
        <f>IF(N79&gt;N86,M86,IF(N79=N86, " ",M79))</f>
        <v xml:space="preserve"> </v>
      </c>
      <c r="P84" s="204"/>
      <c r="Q84" s="1"/>
    </row>
    <row r="85" spans="1:17" s="75" customFormat="1" ht="20.100000000000001" customHeight="1" thickBot="1" x14ac:dyDescent="0.25">
      <c r="A85" s="26"/>
      <c r="B85" s="27"/>
      <c r="C85" s="26"/>
      <c r="D85" s="27"/>
      <c r="E85" s="26"/>
      <c r="F85" s="1"/>
      <c r="G85" s="1"/>
      <c r="H85" s="1"/>
      <c r="I85" s="1"/>
      <c r="J85" s="26"/>
      <c r="K85" s="199"/>
      <c r="L85" s="28"/>
      <c r="M85" s="61" t="s">
        <v>121</v>
      </c>
      <c r="N85" s="105"/>
      <c r="O85" s="202" t="s">
        <v>120</v>
      </c>
      <c r="P85" s="203"/>
      <c r="Q85" s="1"/>
    </row>
    <row r="86" spans="1:17" s="75" customFormat="1" ht="20.100000000000001" customHeight="1" x14ac:dyDescent="0.25">
      <c r="A86" s="26"/>
      <c r="B86" s="27"/>
      <c r="C86" s="26"/>
      <c r="D86" s="27"/>
      <c r="E86" s="26"/>
      <c r="F86" s="1"/>
      <c r="G86" s="1"/>
      <c r="H86" s="1"/>
      <c r="I86" s="1"/>
      <c r="J86" s="40"/>
      <c r="K86" s="1"/>
      <c r="L86" s="45"/>
      <c r="M86" s="62" t="str">
        <f>IF(P56&gt;P67,O67,IF(P56=P67, " ",O56))</f>
        <v xml:space="preserve"> </v>
      </c>
      <c r="N86" s="116"/>
      <c r="O86" s="26"/>
      <c r="P86" s="1"/>
      <c r="Q86" s="1"/>
    </row>
    <row r="87" spans="1:17" s="75" customFormat="1" ht="20.100000000000001" customHeight="1" x14ac:dyDescent="0.2">
      <c r="A87" s="26"/>
      <c r="B87" s="27"/>
      <c r="C87" s="26"/>
      <c r="D87" s="27"/>
      <c r="E87" s="26"/>
      <c r="F87" s="1"/>
      <c r="G87" s="1"/>
      <c r="H87" s="1"/>
      <c r="I87" s="1"/>
      <c r="J87" s="26"/>
      <c r="K87" s="1"/>
      <c r="L87" s="1"/>
      <c r="M87" s="1"/>
      <c r="N87" s="1"/>
      <c r="O87" s="26"/>
      <c r="P87" s="1"/>
      <c r="Q87" s="76"/>
    </row>
    <row r="88" spans="1:17" s="75" customFormat="1" ht="20.100000000000001" customHeight="1" x14ac:dyDescent="0.2">
      <c r="A88" s="26"/>
      <c r="B88" s="27"/>
      <c r="C88" s="26"/>
      <c r="D88" s="27"/>
      <c r="E88" s="26"/>
      <c r="F88" s="1"/>
      <c r="G88" s="1"/>
      <c r="H88" s="1"/>
      <c r="I88" s="1"/>
      <c r="J88" s="26"/>
      <c r="K88" s="1"/>
      <c r="L88" s="1"/>
      <c r="M88" s="1"/>
      <c r="N88" s="1"/>
      <c r="O88" s="26"/>
      <c r="P88" s="1"/>
      <c r="Q88" s="27"/>
    </row>
  </sheetData>
  <sheetProtection password="CC3E" sheet="1" selectLockedCells="1"/>
  <mergeCells count="25">
    <mergeCell ref="G76:G79"/>
    <mergeCell ref="K80:K85"/>
    <mergeCell ref="M81:M84"/>
    <mergeCell ref="O81:P81"/>
    <mergeCell ref="O82:P82"/>
    <mergeCell ref="O84:P84"/>
    <mergeCell ref="O85:P85"/>
    <mergeCell ref="A1:Q1"/>
    <mergeCell ref="A2:Q2"/>
    <mergeCell ref="A3:Q3"/>
    <mergeCell ref="G7:G8"/>
    <mergeCell ref="G57:G58"/>
    <mergeCell ref="A46:Q46"/>
    <mergeCell ref="O58:O65"/>
    <mergeCell ref="G65:G66"/>
    <mergeCell ref="G50:G51"/>
    <mergeCell ref="A44:Q44"/>
    <mergeCell ref="A45:Q45"/>
    <mergeCell ref="S4:T4"/>
    <mergeCell ref="O15:O22"/>
    <mergeCell ref="M38:M41"/>
    <mergeCell ref="G14:G15"/>
    <mergeCell ref="G22:G23"/>
    <mergeCell ref="G33:G36"/>
    <mergeCell ref="K37:K42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135" scale="66" fitToHeight="2" orientation="landscape" horizontalDpi="1200" verticalDpi="1200" r:id="rId1"/>
  <rowBreaks count="1" manualBreakCount="1">
    <brk id="43" min="1" max="19" man="1"/>
  </rowBreaks>
  <webPublishItems count="9">
    <webPublishItem id="29120" divId="Group of Six_29120" sourceType="sheet" destinationFile="C:\Users\Kevin\Google Drive\Icebreaker\Twelve Schematic.mht"/>
    <webPublishItem id="7041" divId="GU14 Snow_7041" sourceType="printArea" destinationFile="C:\Users\Kevin\Google Drive\Icebreaker\2018\Schematics\Girls\GU14 Snow-CS.htm"/>
    <webPublishItem id="8701" divId="GU14 Snow_8701" sourceType="printArea" destinationFile="C:\Users\Kevin\Google Drive\Icebreaker\2018\Schematics\Girls\GU14 Snow-CS.htm"/>
    <webPublishItem id="31970" divId="GU14 Snow_31970" sourceType="printArea" destinationFile="C:\Users\Kevin\Google Drive\Icebreaker\2018\Schematics\Girls\GU14 Snow-CS.htm"/>
    <webPublishItem id="21259" divId="GU14 Snow_21259" sourceType="printArea" destinationFile="C:\Users\Kevin\Google Drive\Icebreaker\2018\Schematics\Girls\GU14 Snow-CS.htm"/>
    <webPublishItem id="7606" divId="BU13 Snow_7606" sourceType="range" sourceRef="A1:T86" destinationFile="C:\Users\Kevin\Google Drive\Icebreaker\2017\Schematics\Boys\BU13 Snow-CS.htm"/>
    <webPublishItem id="1311" divId="BU13 Snow_1311" sourceType="range" sourceRef="A1:T86" destinationFile="C:\Users\Kevin\Google Drive\Icebreaker\2017\Schematics\Boys\BU13 Snow-CS.htm"/>
    <webPublishItem id="26387" divId="GU14 Snow_26387" sourceType="range" sourceRef="A1:T86" destinationFile="C:\Users\Kevin\Google Drive\Icebreaker\2018\Schematics\Girls\GU14 Snow-CS.htm"/>
    <webPublishItem id="8758" divId="GU14 Snow_8758" sourceType="range" sourceRef="A1:T86" destinationFile="C:\Users\Kevin\Google Drive\Icebreaker\2019\Schematics\Boys\BU13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BU13 Snow Round Robin</vt:lpstr>
      <vt:lpstr>BU13 Snow Championship Round</vt:lpstr>
      <vt:lpstr>'BU13 Snow Championship Round'!Print_Area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BennettG</dc:creator>
  <cp:keywords/>
  <dc:description/>
  <cp:lastModifiedBy>Kevin Crothers</cp:lastModifiedBy>
  <cp:lastPrinted>2019-05-18T17:17:51Z</cp:lastPrinted>
  <dcterms:created xsi:type="dcterms:W3CDTF">2016-10-11T18:07:11Z</dcterms:created>
  <dcterms:modified xsi:type="dcterms:W3CDTF">2019-05-28T22:32:27Z</dcterms:modified>
</cp:coreProperties>
</file>