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Icebreaker\2019\Schematics\Girls\"/>
    </mc:Choice>
  </mc:AlternateContent>
  <xr:revisionPtr revIDLastSave="0" documentId="13_ncr:1_{CB328EBF-9B7D-46C6-97C1-859EDEEEB3FB}" xr6:coauthVersionLast="43" xr6:coauthVersionMax="43" xr10:uidLastSave="{00000000-0000-0000-0000-000000000000}"/>
  <bookViews>
    <workbookView xWindow="1875" yWindow="1260" windowWidth="26325" windowHeight="14010" xr2:uid="{00000000-000D-0000-FFFF-FFFF00000000}"/>
  </bookViews>
  <sheets>
    <sheet name="7 Team Round Robin" sheetId="1" r:id="rId1"/>
    <sheet name="Playoffs" sheetId="6" r:id="rId2"/>
  </sheets>
  <definedNames>
    <definedName name="_xlnm.Print_Area" localSheetId="0">'7 Team Round Robin'!$A$1:$AA$47</definedName>
    <definedName name="_xlnm.Print_Are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6" l="1"/>
  <c r="K11" i="6"/>
  <c r="K10" i="6"/>
  <c r="S46" i="1" l="1"/>
  <c r="R46" i="1"/>
  <c r="B19" i="6" l="1"/>
  <c r="F15" i="6" s="1"/>
  <c r="B14" i="6"/>
  <c r="K8" i="6" s="1"/>
  <c r="B11" i="6"/>
  <c r="K9" i="6" s="1"/>
  <c r="B6" i="6"/>
  <c r="F10" i="6" s="1"/>
  <c r="H14" i="6" l="1"/>
  <c r="K7" i="6" s="1"/>
  <c r="H11" i="6"/>
  <c r="K6" i="6" s="1"/>
  <c r="X11" i="1"/>
  <c r="X9" i="1"/>
  <c r="S44" i="1"/>
  <c r="R44" i="1"/>
  <c r="P46" i="1"/>
  <c r="P44" i="1"/>
  <c r="O46" i="1"/>
  <c r="O44" i="1"/>
  <c r="P40" i="1"/>
  <c r="P38" i="1"/>
  <c r="O40" i="1"/>
  <c r="O38" i="1"/>
  <c r="M46" i="1"/>
  <c r="M44" i="1"/>
  <c r="L46" i="1"/>
  <c r="L44" i="1"/>
  <c r="M40" i="1"/>
  <c r="M38" i="1"/>
  <c r="L40" i="1"/>
  <c r="L38" i="1"/>
  <c r="M34" i="1"/>
  <c r="M32" i="1"/>
  <c r="L34" i="1"/>
  <c r="L32" i="1"/>
  <c r="J46" i="1"/>
  <c r="J44" i="1"/>
  <c r="I46" i="1"/>
  <c r="I44" i="1"/>
  <c r="J40" i="1"/>
  <c r="J38" i="1"/>
  <c r="I40" i="1"/>
  <c r="I38" i="1"/>
  <c r="J34" i="1"/>
  <c r="J32" i="1"/>
  <c r="I34" i="1"/>
  <c r="I32" i="1"/>
  <c r="J28" i="1"/>
  <c r="J26" i="1"/>
  <c r="I28" i="1"/>
  <c r="I26" i="1"/>
  <c r="G46" i="1"/>
  <c r="G44" i="1"/>
  <c r="F46" i="1"/>
  <c r="F44" i="1"/>
  <c r="G40" i="1"/>
  <c r="G38" i="1"/>
  <c r="F40" i="1"/>
  <c r="F38" i="1"/>
  <c r="G34" i="1"/>
  <c r="G32" i="1"/>
  <c r="F34" i="1"/>
  <c r="F32" i="1"/>
  <c r="G28" i="1"/>
  <c r="G26" i="1"/>
  <c r="F28" i="1"/>
  <c r="F26" i="1"/>
  <c r="D46" i="1"/>
  <c r="D44" i="1"/>
  <c r="C46" i="1"/>
  <c r="C44" i="1"/>
  <c r="D40" i="1"/>
  <c r="D38" i="1"/>
  <c r="C40" i="1"/>
  <c r="C38" i="1"/>
  <c r="C34" i="1"/>
  <c r="D34" i="1"/>
  <c r="D32" i="1"/>
  <c r="C32" i="1"/>
  <c r="X33" i="1" l="1"/>
  <c r="X39" i="1"/>
  <c r="X35" i="1"/>
  <c r="X47" i="1"/>
  <c r="X45" i="1"/>
  <c r="X41" i="1"/>
  <c r="C28" i="1"/>
  <c r="D28" i="1"/>
  <c r="D26" i="1"/>
  <c r="X27" i="1" s="1"/>
  <c r="C26" i="1"/>
  <c r="X29" i="1" s="1"/>
  <c r="G22" i="1"/>
  <c r="F22" i="1"/>
  <c r="G20" i="1"/>
  <c r="F20" i="1"/>
  <c r="C22" i="1"/>
  <c r="D22" i="1"/>
  <c r="D20" i="1"/>
  <c r="C20" i="1"/>
  <c r="C16" i="1"/>
  <c r="D16" i="1"/>
  <c r="D14" i="1"/>
  <c r="X15" i="1" s="1"/>
  <c r="C14" i="1"/>
  <c r="X17" i="1" s="1"/>
  <c r="T5" i="1"/>
  <c r="Q5" i="1"/>
  <c r="N5" i="1"/>
  <c r="K5" i="1"/>
  <c r="H5" i="1"/>
  <c r="E5" i="1"/>
  <c r="B5" i="1"/>
  <c r="X23" i="1" l="1"/>
  <c r="X21" i="1"/>
  <c r="S43" i="1"/>
  <c r="M43" i="1"/>
  <c r="G43" i="1"/>
  <c r="C43" i="1"/>
  <c r="P43" i="1"/>
  <c r="O43" i="1"/>
  <c r="V37" i="1"/>
  <c r="V31" i="1"/>
  <c r="U31" i="1"/>
  <c r="V25" i="1"/>
  <c r="V19" i="1"/>
  <c r="U19" i="1"/>
  <c r="V13" i="1"/>
  <c r="U13" i="1"/>
  <c r="V7" i="1"/>
  <c r="U7" i="1"/>
  <c r="M37" i="1"/>
  <c r="P37" i="1"/>
  <c r="O37" i="1"/>
  <c r="S31" i="1"/>
  <c r="R31" i="1"/>
  <c r="M31" i="1"/>
  <c r="L31" i="1"/>
  <c r="S25" i="1"/>
  <c r="P25" i="1"/>
  <c r="O25" i="1"/>
  <c r="S19" i="1"/>
  <c r="R19" i="1"/>
  <c r="P19" i="1"/>
  <c r="O19" i="1"/>
  <c r="M19" i="1"/>
  <c r="L19" i="1"/>
  <c r="S13" i="1"/>
  <c r="R13" i="1"/>
  <c r="P13" i="1"/>
  <c r="O13" i="1"/>
  <c r="M13" i="1"/>
  <c r="L13" i="1"/>
  <c r="S7" i="1"/>
  <c r="R7" i="1"/>
  <c r="P7" i="1"/>
  <c r="O7" i="1"/>
  <c r="M7" i="1"/>
  <c r="L7" i="1"/>
  <c r="D43" i="1" l="1"/>
  <c r="F43" i="1"/>
  <c r="L43" i="1"/>
  <c r="R43" i="1"/>
  <c r="U25" i="1"/>
  <c r="U37" i="1"/>
  <c r="R25" i="1"/>
  <c r="L37" i="1"/>
  <c r="G19" i="1"/>
  <c r="D19" i="1"/>
  <c r="D13" i="1"/>
  <c r="J13" i="1"/>
  <c r="J7" i="1"/>
  <c r="G7" i="1"/>
  <c r="F19" i="1"/>
  <c r="C19" i="1"/>
  <c r="I13" i="1"/>
  <c r="C13" i="1"/>
  <c r="I7" i="1"/>
  <c r="F7" i="1"/>
  <c r="W18" i="1" l="1"/>
  <c r="X13" i="1"/>
  <c r="W12" i="1"/>
  <c r="X19" i="1"/>
  <c r="X7" i="1"/>
  <c r="W6" i="1"/>
  <c r="J31" i="1"/>
  <c r="I43" i="1"/>
  <c r="W42" i="1" s="1"/>
  <c r="J43" i="1"/>
  <c r="X43" i="1" s="1"/>
  <c r="J25" i="1"/>
  <c r="D37" i="1"/>
  <c r="J37" i="1"/>
  <c r="I37" i="1"/>
  <c r="I31" i="1"/>
  <c r="I25" i="1"/>
  <c r="G37" i="1"/>
  <c r="F37" i="1"/>
  <c r="F31" i="1"/>
  <c r="G31" i="1"/>
  <c r="G25" i="1"/>
  <c r="F25" i="1"/>
  <c r="C37" i="1"/>
  <c r="C31" i="1"/>
  <c r="D31" i="1"/>
  <c r="D25" i="1"/>
  <c r="C25" i="1"/>
  <c r="W24" i="1" l="1"/>
  <c r="X31" i="1"/>
  <c r="W30" i="1"/>
  <c r="X37" i="1"/>
  <c r="W36" i="1"/>
  <c r="X25" i="1"/>
</calcChain>
</file>

<file path=xl/sharedStrings.xml><?xml version="1.0" encoding="utf-8"?>
<sst xmlns="http://schemas.openxmlformats.org/spreadsheetml/2006/main" count="254" uniqueCount="57">
  <si>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</si>
  <si>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</si>
  <si>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</si>
  <si>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</si>
  <si>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</si>
  <si>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</si>
  <si>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</si>
  <si>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</si>
  <si>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</si>
  <si>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</si>
  <si>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</si>
  <si>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</si>
  <si>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Team 4</t>
  </si>
  <si>
    <t>Team 5</t>
  </si>
  <si>
    <t>Team 6</t>
  </si>
  <si>
    <t>Goals For</t>
  </si>
  <si>
    <t>Goals Against</t>
  </si>
  <si>
    <t>Penguin</t>
  </si>
  <si>
    <t>1st</t>
  </si>
  <si>
    <t>2nd</t>
  </si>
  <si>
    <t>3rd</t>
  </si>
  <si>
    <t>Score</t>
  </si>
  <si>
    <t>4th</t>
  </si>
  <si>
    <t>5th</t>
  </si>
  <si>
    <t>6th</t>
  </si>
  <si>
    <t>Team 7</t>
  </si>
  <si>
    <t>7th</t>
  </si>
  <si>
    <t>Game 22</t>
  </si>
  <si>
    <t>Game 23</t>
  </si>
  <si>
    <t>1st Place</t>
  </si>
  <si>
    <t>4th Place</t>
  </si>
  <si>
    <t>2nd Place</t>
  </si>
  <si>
    <t>3rd Place</t>
  </si>
  <si>
    <t>Game 24</t>
  </si>
  <si>
    <t>Winner of Game 22</t>
  </si>
  <si>
    <t>Winner of Game 23</t>
  </si>
  <si>
    <t>Silver Medal</t>
  </si>
  <si>
    <t>Gold Medal</t>
  </si>
  <si>
    <t>Overall Standings</t>
  </si>
  <si>
    <t>1.</t>
  </si>
  <si>
    <t>2.</t>
  </si>
  <si>
    <t>3.</t>
  </si>
  <si>
    <t>4.</t>
  </si>
  <si>
    <t>5.</t>
  </si>
  <si>
    <t>6.</t>
  </si>
  <si>
    <t>7.</t>
  </si>
  <si>
    <t>Round Robin Standings</t>
  </si>
  <si>
    <t>"Ice Floe" Championship Round</t>
  </si>
  <si>
    <t>Ottawa Internationals</t>
  </si>
  <si>
    <t>The  2019  "ICEBREAKER"</t>
  </si>
  <si>
    <t>Girls U13 Ice Pile – 25th  Annual  Tournament</t>
  </si>
  <si>
    <t>Ottawa TFC</t>
  </si>
  <si>
    <t>Darlington Energy</t>
  </si>
  <si>
    <t>West Carleton Talons</t>
  </si>
  <si>
    <t>FC Trois Lacs</t>
  </si>
  <si>
    <t>Mont-Royal Outremont Griffons</t>
  </si>
  <si>
    <t>AS Brossard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</si>
</sst>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</fills>
  <borders count="3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4" fillId="0" borderId="17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4" fillId="0" borderId="0" xfId="0" applyNumberFormat="1" applyFont="1" applyAlignment="1"/>
    <xf numFmtId="0" fontId="4" fillId="0" borderId="17" xfId="0" applyNumberFormat="1" applyFont="1" applyBorder="1" applyAlignment="1">
      <alignment vertical="top"/>
    </xf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3" fillId="0" borderId="18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protection locked="0"/>
    </xf>
    <xf numFmtId="0" fontId="1" fillId="0" borderId="0" xfId="0" applyNumberFormat="1" applyFont="1" applyProtection="1">
      <protection locked="0"/>
    </xf>
    <xf numFmtId="0" fontId="3" fillId="0" borderId="1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1" fontId="3" fillId="0" borderId="10" xfId="0" applyNumberFormat="1" applyFont="1" applyBorder="1" applyAlignment="1">
      <alignment horizontal="center" vertical="center"/>
    </xf>
    <xf numFmtId="0" fontId="3" fillId="2" borderId="12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3" fillId="2" borderId="28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Border="1" applyAlignment="1" applyProtection="1"/>
    <xf numFmtId="0" fontId="4" fillId="0" borderId="1" xfId="0" applyNumberFormat="1" applyFont="1" applyBorder="1" applyAlignment="1" applyProtection="1">
      <alignment horizontal="center" vertical="center"/>
    </xf>
    <xf numFmtId="0" fontId="7" fillId="2" borderId="21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3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Alignment="1"/>
    <xf numFmtId="0" fontId="11" fillId="0" borderId="0" xfId="0" applyNumberFormat="1" applyFont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28" xfId="0" applyBorder="1" applyProtection="1"/>
    <xf numFmtId="0" fontId="0" fillId="0" borderId="30" xfId="0" applyBorder="1" applyProtection="1"/>
    <xf numFmtId="0" fontId="0" fillId="0" borderId="26" xfId="0" applyBorder="1" applyProtection="1"/>
    <xf numFmtId="0" fontId="0" fillId="0" borderId="0" xfId="0" applyBorder="1" applyProtection="1"/>
    <xf numFmtId="0" fontId="0" fillId="0" borderId="21" xfId="0" applyBorder="1" applyProtection="1"/>
    <xf numFmtId="0" fontId="1" fillId="0" borderId="23" xfId="0" applyFont="1" applyBorder="1" applyAlignment="1" applyProtection="1">
      <alignment horizontal="center" vertical="center"/>
    </xf>
    <xf numFmtId="0" fontId="0" fillId="0" borderId="31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0" fillId="0" borderId="23" xfId="0" applyBorder="1" applyProtection="1"/>
    <xf numFmtId="0" fontId="11" fillId="3" borderId="0" xfId="0" applyNumberFormat="1" applyFont="1" applyFill="1" applyAlignment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11" fillId="3" borderId="0" xfId="0" applyNumberFormat="1" applyFont="1" applyFill="1" applyAlignment="1" applyProtection="1">
      <alignment wrapText="1"/>
      <protection locked="0"/>
    </xf>
    <xf numFmtId="49" fontId="1" fillId="0" borderId="0" xfId="0" applyNumberFormat="1" applyFont="1" applyAlignment="1" applyProtection="1">
      <alignment horizontal="right"/>
    </xf>
    <xf numFmtId="0" fontId="10" fillId="0" borderId="0" xfId="0" applyNumberFormat="1" applyFont="1" applyBorder="1" applyAlignment="1"/>
    <xf numFmtId="0" fontId="0" fillId="0" borderId="0" xfId="0" applyAlignment="1" applyProtection="1">
      <alignment horizontal="left"/>
    </xf>
    <xf numFmtId="0" fontId="11" fillId="0" borderId="0" xfId="0" applyNumberFormat="1" applyFont="1" applyAlignment="1">
      <alignment horizontal="left"/>
    </xf>
    <xf numFmtId="0" fontId="6" fillId="0" borderId="8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5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2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0" xfId="0" applyNumberFormat="1" applyFont="1" applyBorder="1" applyAlignment="1" applyProtection="1">
      <alignment horizontal="center" vertical="center"/>
    </xf>
    <xf numFmtId="0" fontId="5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1" fontId="4" fillId="0" borderId="8" xfId="0" applyNumberFormat="1" applyFont="1" applyBorder="1" applyAlignment="1" applyProtection="1">
      <alignment horizontal="center" vertical="center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1" fontId="4" fillId="2" borderId="30" xfId="0" applyNumberFormat="1" applyFont="1" applyFill="1" applyBorder="1" applyAlignment="1" applyProtection="1">
      <alignment horizontal="center" vertical="center"/>
    </xf>
    <xf numFmtId="0" fontId="4" fillId="3" borderId="8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NumberFormat="1" applyFont="1" applyFill="1" applyBorder="1" applyAlignment="1" applyProtection="1">
      <alignment horizontal="center" vertical="center"/>
      <protection locked="0"/>
    </xf>
    <xf numFmtId="0" fontId="7" fillId="3" borderId="9" xfId="0" applyNumberFormat="1" applyFont="1" applyFill="1" applyBorder="1" applyAlignment="1" applyProtection="1">
      <alignment horizontal="center" vertical="center"/>
      <protection locked="0"/>
    </xf>
    <xf numFmtId="0" fontId="7" fillId="3" borderId="11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NumberFormat="1" applyFont="1" applyFill="1" applyBorder="1" applyAlignment="1" applyProtection="1">
      <alignment horizontal="center" vertical="center"/>
    </xf>
    <xf numFmtId="0" fontId="7" fillId="2" borderId="26" xfId="0" applyNumberFormat="1" applyFont="1" applyFill="1" applyBorder="1" applyAlignment="1" applyProtection="1">
      <alignment horizontal="center" vertical="center"/>
    </xf>
    <xf numFmtId="0" fontId="7" fillId="2" borderId="30" xfId="0" applyNumberFormat="1" applyFont="1" applyFill="1" applyBorder="1" applyAlignment="1" applyProtection="1">
      <alignment horizontal="center" vertical="center"/>
    </xf>
    <xf numFmtId="0" fontId="7" fillId="2" borderId="31" xfId="0" applyNumberFormat="1" applyFont="1" applyFill="1" applyBorder="1" applyAlignment="1" applyProtection="1">
      <alignment horizontal="center" vertical="center"/>
    </xf>
    <xf numFmtId="0" fontId="4" fillId="3" borderId="9" xfId="0" applyNumberFormat="1" applyFont="1" applyFill="1" applyBorder="1" applyAlignment="1" applyProtection="1">
      <alignment horizontal="center" vertical="center"/>
      <protection locked="0"/>
    </xf>
    <xf numFmtId="0" fontId="4" fillId="3" borderId="11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2" borderId="23" xfId="0" applyNumberFormat="1" applyFont="1" applyFill="1" applyBorder="1" applyAlignment="1" applyProtection="1">
      <alignment horizontal="center" vertical="center"/>
    </xf>
    <xf numFmtId="0" fontId="3" fillId="0" borderId="28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49" fontId="5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7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1" fontId="4" fillId="3" borderId="8" xfId="0" applyNumberFormat="1" applyFont="1" applyFill="1" applyBorder="1" applyAlignment="1" applyProtection="1">
      <alignment horizontal="center" vertical="center"/>
      <protection locked="0"/>
    </xf>
    <xf numFmtId="1" fontId="4" fillId="3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/>
    </xf>
    <xf numFmtId="0" fontId="4" fillId="3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G68"/>
  <sheetViews>
    <sheetView tabSelected="1" showOutlineSymbols="0" topLeftCell="A4" zoomScale="55" zoomScaleNormal="55" zoomScaleSheetLayoutView="55" workbookViewId="0">
      <selection activeCell="AB34" sqref="AB34"/>
    </sheetView>
  </sheetViews>
  <sheetFormatPr defaultColWidth="9.6640625" defaultRowHeight="15" x14ac:dyDescent="0.2"/>
  <cols>
    <col min="1" max="1" width="27.6640625" style="2" customWidth="1"/>
    <col min="2" max="2" width="6.21875" style="2" bestFit="1" customWidth="1"/>
    <col min="3" max="4" width="10.77734375" style="2" customWidth="1"/>
    <col min="5" max="5" width="4.6640625" style="2" customWidth="1"/>
    <col min="6" max="7" width="10.77734375" style="2" customWidth="1"/>
    <col min="8" max="8" width="4.6640625" style="2" customWidth="1"/>
    <col min="9" max="10" width="10.77734375" style="2" customWidth="1"/>
    <col min="11" max="11" width="4.6640625" style="2" customWidth="1"/>
    <col min="12" max="13" width="10.77734375" style="2" customWidth="1"/>
    <col min="14" max="14" width="4.6640625" style="2" customWidth="1"/>
    <col min="15" max="16" width="10.77734375" style="2" customWidth="1"/>
    <col min="17" max="17" width="4.6640625" style="2" customWidth="1"/>
    <col min="18" max="19" width="10.77734375" style="2" customWidth="1"/>
    <col min="20" max="20" width="4.6640625" style="2" customWidth="1"/>
    <col min="21" max="22" width="10.77734375" style="2" customWidth="1"/>
    <col min="23" max="23" width="7.6640625" style="2" customWidth="1"/>
    <col min="24" max="24" width="13" style="2" bestFit="1" customWidth="1"/>
    <col min="25" max="25" width="3.6640625" style="2" customWidth="1"/>
    <col min="26" max="26" width="4.5546875" style="2" bestFit="1" customWidth="1"/>
    <col min="27" max="27" width="25.77734375" style="2" customWidth="1"/>
    <col min="28" max="29" width="9.6640625" style="2" customWidth="1"/>
    <col min="30" max="30" width="9.6640625" style="17" customWidth="1"/>
    <col min="31" max="43" width="9.6640625" style="2" customWidth="1"/>
    <col min="44" max="44" width="9.6640625" style="17" customWidth="1"/>
    <col min="45" max="16384" width="9.6640625" style="2"/>
  </cols>
  <sheetData>
    <row r="1" spans="1:267" ht="23.25" x14ac:dyDescent="0.35">
      <c r="A1" s="111" t="s">
        <v>49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</row>
    <row r="2" spans="1:267" ht="23.25" x14ac:dyDescent="0.35">
      <c r="A2" s="111" t="s">
        <v>50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</row>
    <row r="3" spans="1:267" ht="24" thickBot="1" x14ac:dyDescent="0.4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</row>
    <row r="4" spans="1:267" ht="18.75" customHeight="1" thickBot="1" x14ac:dyDescent="0.3">
      <c r="A4" s="4" t="s">
        <v>1</v>
      </c>
      <c r="B4" s="118" t="s">
        <v>9</v>
      </c>
      <c r="C4" s="119"/>
      <c r="D4" s="120"/>
      <c r="E4" s="118" t="s">
        <v>10</v>
      </c>
      <c r="F4" s="119"/>
      <c r="G4" s="120"/>
      <c r="H4" s="118" t="s">
        <v>11</v>
      </c>
      <c r="I4" s="119"/>
      <c r="J4" s="120"/>
      <c r="K4" s="118" t="s">
        <v>12</v>
      </c>
      <c r="L4" s="119"/>
      <c r="M4" s="120"/>
      <c r="N4" s="118" t="s">
        <v>13</v>
      </c>
      <c r="O4" s="119"/>
      <c r="P4" s="120"/>
      <c r="Q4" s="118" t="s">
        <v>14</v>
      </c>
      <c r="R4" s="119"/>
      <c r="S4" s="120"/>
      <c r="T4" s="118" t="s">
        <v>25</v>
      </c>
      <c r="U4" s="119"/>
      <c r="V4" s="120"/>
      <c r="W4" s="5" t="s">
        <v>6</v>
      </c>
      <c r="X4" s="6" t="s">
        <v>7</v>
      </c>
      <c r="Y4" s="7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</row>
    <row r="5" spans="1:267" ht="50.1" customHeight="1" thickBot="1" x14ac:dyDescent="0.3">
      <c r="A5" s="9" t="s">
        <v>17</v>
      </c>
      <c r="B5" s="112" t="str">
        <f>A7</f>
        <v>Ottawa Internationals</v>
      </c>
      <c r="C5" s="113"/>
      <c r="D5" s="114"/>
      <c r="E5" s="115" t="str">
        <f>A13</f>
        <v>Ottawa TFC</v>
      </c>
      <c r="F5" s="116"/>
      <c r="G5" s="117"/>
      <c r="H5" s="115" t="str">
        <f>A19</f>
        <v>Darlington Energy</v>
      </c>
      <c r="I5" s="116"/>
      <c r="J5" s="117"/>
      <c r="K5" s="121" t="str">
        <f>A25</f>
        <v>West Carleton Talons</v>
      </c>
      <c r="L5" s="116"/>
      <c r="M5" s="117"/>
      <c r="N5" s="121" t="str">
        <f>A31</f>
        <v>FC Trois Lacs</v>
      </c>
      <c r="O5" s="116"/>
      <c r="P5" s="117"/>
      <c r="Q5" s="121" t="str">
        <f>A37</f>
        <v>Mont-Royal Outremont Griffons</v>
      </c>
      <c r="R5" s="116"/>
      <c r="S5" s="117"/>
      <c r="T5" s="121" t="str">
        <f>A43</f>
        <v>AS Brossard</v>
      </c>
      <c r="U5" s="116"/>
      <c r="V5" s="117"/>
      <c r="W5" s="10" t="s">
        <v>4</v>
      </c>
      <c r="X5" s="11" t="s">
        <v>8</v>
      </c>
      <c r="Y5" s="7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</row>
    <row r="6" spans="1:267" ht="18.75" customHeight="1" thickBot="1" x14ac:dyDescent="0.3">
      <c r="A6" s="1" t="s">
        <v>9</v>
      </c>
      <c r="B6" s="32"/>
      <c r="C6" s="33"/>
      <c r="D6" s="34"/>
      <c r="E6" s="29" t="s">
        <v>2</v>
      </c>
      <c r="F6" s="12" t="s">
        <v>4</v>
      </c>
      <c r="G6" s="12" t="s">
        <v>5</v>
      </c>
      <c r="H6" s="12" t="s">
        <v>2</v>
      </c>
      <c r="I6" s="12" t="s">
        <v>4</v>
      </c>
      <c r="J6" s="12" t="s">
        <v>5</v>
      </c>
      <c r="K6" s="12" t="s">
        <v>2</v>
      </c>
      <c r="L6" s="12" t="s">
        <v>4</v>
      </c>
      <c r="M6" s="12" t="s">
        <v>5</v>
      </c>
      <c r="N6" s="12" t="s">
        <v>2</v>
      </c>
      <c r="O6" s="12" t="s">
        <v>4</v>
      </c>
      <c r="P6" s="12" t="s">
        <v>5</v>
      </c>
      <c r="Q6" s="12" t="s">
        <v>2</v>
      </c>
      <c r="R6" s="12" t="s">
        <v>4</v>
      </c>
      <c r="S6" s="12" t="s">
        <v>5</v>
      </c>
      <c r="T6" s="12" t="s">
        <v>2</v>
      </c>
      <c r="U6" s="12" t="s">
        <v>4</v>
      </c>
      <c r="V6" s="12" t="s">
        <v>5</v>
      </c>
      <c r="W6" s="64">
        <f>F7+I7+L7+O7+R7+U7</f>
        <v>0</v>
      </c>
      <c r="X6" s="22" t="s">
        <v>5</v>
      </c>
      <c r="Y6" s="7"/>
      <c r="Z6" s="63" t="s">
        <v>46</v>
      </c>
      <c r="AA6" s="6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</row>
    <row r="7" spans="1:267" ht="18.75" customHeight="1" thickBot="1" x14ac:dyDescent="0.3">
      <c r="A7" s="102" t="s">
        <v>48</v>
      </c>
      <c r="B7" s="37"/>
      <c r="C7" s="38"/>
      <c r="D7" s="39"/>
      <c r="E7" s="28"/>
      <c r="F7" s="19">
        <f>IF(F8&gt;G8,3,IF(F8&lt;G8,0,IF(F10&gt;G10,2,IF(F10&lt;G10,1,0))))</f>
        <v>0</v>
      </c>
      <c r="G7" s="19">
        <f>IF(F8-G8&gt;=3,3, IF(F8-G8=1,1, IF(F8-G8=2,2,IF(F8=G8,0, IF(F8&lt;G8,0)))))</f>
        <v>0</v>
      </c>
      <c r="H7" s="20"/>
      <c r="I7" s="19">
        <f>IF(I8&gt;J8,3,IF(I8&lt;J8,0,IF(I10&gt;J10,2,IF(I10&lt;J10,1,0))))</f>
        <v>0</v>
      </c>
      <c r="J7" s="19">
        <f>IF(I8-J8&gt;=3,3, IF(I8-J8=1,1, IF(I8-J8=2,2,IF(I8=J8,0, IF(I8&lt;J8,0)))))</f>
        <v>0</v>
      </c>
      <c r="K7" s="14"/>
      <c r="L7" s="19">
        <f>IF(L8&gt;M8,3,IF(L8&lt;M8,0,IF(L10&gt;M10,2,IF(L10&lt;M10,1,0))))</f>
        <v>0</v>
      </c>
      <c r="M7" s="19">
        <f>IF(L8-M8&gt;=3,3, IF(L8-M8=1,1, IF(L8-M8=2,2,IF(L8=M8,0, IF(L8&lt;M8,0)))))</f>
        <v>0</v>
      </c>
      <c r="N7" s="20"/>
      <c r="O7" s="19">
        <f>IF(O8&gt;P8,3,IF(O8&lt;P8,0,IF(O10&gt;P10,2,IF(O10&lt;P10,1,0))))</f>
        <v>0</v>
      </c>
      <c r="P7" s="19">
        <f>IF(O8-P8&gt;=3,3, IF(O8-P8=1,1, IF(O8-P8=2,2,IF(O8=P8,0, IF(O8&lt;P8,0)))))</f>
        <v>0</v>
      </c>
      <c r="Q7" s="20"/>
      <c r="R7" s="19">
        <f>IF(R8&gt;S8,3,IF(R8&lt;S8,0,IF(R10&gt;S10,2,IF(R10&lt;S10,1,0))))</f>
        <v>0</v>
      </c>
      <c r="S7" s="19">
        <f>IF(R8-S8&gt;=3,3, IF(R8-S8=1,1, IF(R8-S8=2,2,IF(R8=S8,0, IF(R8&lt;S8,0)))))</f>
        <v>0</v>
      </c>
      <c r="T7" s="20"/>
      <c r="U7" s="19">
        <f>IF(U8&gt;V8,3,IF(U8&lt;V8,0,IF(U10&gt;V10,2,IF(U10&lt;V10,1,0))))</f>
        <v>0</v>
      </c>
      <c r="V7" s="19">
        <f>IF(U8-V8&gt;=3,3, IF(U8-V8=1,1, IF(U8-V8=2,2,IF(U8=V8,0, IF(U8&lt;V8,0)))))</f>
        <v>0</v>
      </c>
      <c r="W7" s="65"/>
      <c r="X7" s="15">
        <f>G7+J7+M7+P7+S7+V7</f>
        <v>0</v>
      </c>
      <c r="Y7" s="7"/>
      <c r="Z7" s="40" t="s">
        <v>18</v>
      </c>
      <c r="AA7" s="57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</row>
    <row r="8" spans="1:267" ht="18.75" customHeight="1" x14ac:dyDescent="0.25">
      <c r="A8" s="102"/>
      <c r="B8" s="84"/>
      <c r="C8" s="85"/>
      <c r="D8" s="86"/>
      <c r="E8" s="30"/>
      <c r="F8" s="87"/>
      <c r="G8" s="87"/>
      <c r="H8" s="18"/>
      <c r="I8" s="87"/>
      <c r="J8" s="87"/>
      <c r="K8" s="107"/>
      <c r="L8" s="87"/>
      <c r="M8" s="109"/>
      <c r="N8" s="18"/>
      <c r="O8" s="87"/>
      <c r="P8" s="87"/>
      <c r="Q8" s="18"/>
      <c r="R8" s="87"/>
      <c r="S8" s="87"/>
      <c r="T8" s="18"/>
      <c r="U8" s="87"/>
      <c r="V8" s="87"/>
      <c r="W8" s="66"/>
      <c r="X8" s="21" t="s">
        <v>16</v>
      </c>
      <c r="Y8" s="7"/>
      <c r="Z8" s="41" t="s">
        <v>19</v>
      </c>
      <c r="AA8" s="59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</row>
    <row r="9" spans="1:267" ht="18.75" customHeight="1" thickBot="1" x14ac:dyDescent="0.3">
      <c r="A9" s="102"/>
      <c r="B9" s="84"/>
      <c r="C9" s="85"/>
      <c r="D9" s="86"/>
      <c r="E9" s="30"/>
      <c r="F9" s="88"/>
      <c r="G9" s="88"/>
      <c r="H9" s="18"/>
      <c r="I9" s="88"/>
      <c r="J9" s="88"/>
      <c r="K9" s="108"/>
      <c r="L9" s="88"/>
      <c r="M9" s="110"/>
      <c r="N9" s="18"/>
      <c r="O9" s="88"/>
      <c r="P9" s="88"/>
      <c r="Q9" s="18"/>
      <c r="R9" s="88"/>
      <c r="S9" s="88"/>
      <c r="T9" s="18"/>
      <c r="U9" s="88"/>
      <c r="V9" s="88"/>
      <c r="W9" s="66"/>
      <c r="X9" s="31">
        <f>G8+J8+M8+P8+S8+V8</f>
        <v>0</v>
      </c>
      <c r="Y9" s="7"/>
      <c r="Z9" s="40" t="s">
        <v>20</v>
      </c>
      <c r="AA9" s="57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</row>
    <row r="10" spans="1:267" ht="18.75" customHeight="1" x14ac:dyDescent="0.25">
      <c r="A10" s="102"/>
      <c r="B10" s="84"/>
      <c r="C10" s="91"/>
      <c r="D10" s="93"/>
      <c r="E10" s="100" t="s">
        <v>3</v>
      </c>
      <c r="F10" s="89"/>
      <c r="G10" s="89"/>
      <c r="H10" s="97" t="s">
        <v>3</v>
      </c>
      <c r="I10" s="89"/>
      <c r="J10" s="89"/>
      <c r="K10" s="97" t="s">
        <v>3</v>
      </c>
      <c r="L10" s="89"/>
      <c r="M10" s="89"/>
      <c r="N10" s="97" t="s">
        <v>3</v>
      </c>
      <c r="O10" s="89"/>
      <c r="P10" s="89"/>
      <c r="Q10" s="97" t="s">
        <v>3</v>
      </c>
      <c r="R10" s="89"/>
      <c r="S10" s="89"/>
      <c r="T10" s="97" t="s">
        <v>3</v>
      </c>
      <c r="U10" s="89"/>
      <c r="V10" s="89"/>
      <c r="W10" s="67"/>
      <c r="X10" s="21" t="s">
        <v>15</v>
      </c>
      <c r="Y10" s="7"/>
      <c r="Z10" s="40" t="s">
        <v>22</v>
      </c>
      <c r="AA10" s="57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</row>
    <row r="11" spans="1:267" ht="18.75" customHeight="1" thickBot="1" x14ac:dyDescent="0.3">
      <c r="A11" s="103"/>
      <c r="B11" s="99"/>
      <c r="C11" s="92"/>
      <c r="D11" s="94"/>
      <c r="E11" s="101"/>
      <c r="F11" s="90"/>
      <c r="G11" s="90"/>
      <c r="H11" s="98"/>
      <c r="I11" s="90"/>
      <c r="J11" s="90"/>
      <c r="K11" s="98"/>
      <c r="L11" s="90"/>
      <c r="M11" s="90"/>
      <c r="N11" s="98"/>
      <c r="O11" s="90"/>
      <c r="P11" s="90"/>
      <c r="Q11" s="98"/>
      <c r="R11" s="90"/>
      <c r="S11" s="90"/>
      <c r="T11" s="98"/>
      <c r="U11" s="90"/>
      <c r="V11" s="90"/>
      <c r="W11" s="68"/>
      <c r="X11" s="27">
        <f>F8+I8+L8+O8+R8+U8</f>
        <v>0</v>
      </c>
      <c r="Y11" s="7"/>
      <c r="Z11" s="41" t="s">
        <v>23</v>
      </c>
      <c r="AA11" s="57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</row>
    <row r="12" spans="1:267" ht="18.75" customHeight="1" thickBot="1" x14ac:dyDescent="0.3">
      <c r="A12" s="1" t="s">
        <v>10</v>
      </c>
      <c r="B12" s="24" t="s">
        <v>2</v>
      </c>
      <c r="C12" s="24" t="s">
        <v>4</v>
      </c>
      <c r="D12" s="24" t="s">
        <v>5</v>
      </c>
      <c r="E12" s="32"/>
      <c r="F12" s="33"/>
      <c r="G12" s="34"/>
      <c r="H12" s="16"/>
      <c r="I12" s="16" t="s">
        <v>4</v>
      </c>
      <c r="J12" s="16" t="s">
        <v>5</v>
      </c>
      <c r="K12" s="16" t="s">
        <v>2</v>
      </c>
      <c r="L12" s="16" t="s">
        <v>4</v>
      </c>
      <c r="M12" s="16" t="s">
        <v>5</v>
      </c>
      <c r="N12" s="16" t="s">
        <v>2</v>
      </c>
      <c r="O12" s="16" t="s">
        <v>4</v>
      </c>
      <c r="P12" s="16" t="s">
        <v>5</v>
      </c>
      <c r="Q12" s="16"/>
      <c r="R12" s="16" t="s">
        <v>4</v>
      </c>
      <c r="S12" s="16" t="s">
        <v>5</v>
      </c>
      <c r="T12" s="16"/>
      <c r="U12" s="16" t="s">
        <v>4</v>
      </c>
      <c r="V12" s="16" t="s">
        <v>5</v>
      </c>
      <c r="W12" s="64">
        <f>C13+I13+L13+O13+R13+U13</f>
        <v>0</v>
      </c>
      <c r="X12" s="22" t="s">
        <v>5</v>
      </c>
      <c r="Y12" s="7"/>
      <c r="Z12" s="40" t="s">
        <v>24</v>
      </c>
      <c r="AA12" s="57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</row>
    <row r="13" spans="1:267" ht="18.75" customHeight="1" thickBot="1" x14ac:dyDescent="0.3">
      <c r="A13" s="104" t="s">
        <v>51</v>
      </c>
      <c r="B13" s="35"/>
      <c r="C13" s="36">
        <f>IF(C14&gt;D14,3,IF(C14&lt;D14,0,IF(C16&gt;D16,2,IF(C16&lt;D16,1,0))))</f>
        <v>0</v>
      </c>
      <c r="D13" s="36">
        <f>IF(C14-D14&gt;=3,3, IF(C14-D14=1,1, IF(C14-D14=2,2,IF(C14=D14,0, IF(C14&lt;D14,0)))))</f>
        <v>0</v>
      </c>
      <c r="E13" s="37"/>
      <c r="F13" s="38"/>
      <c r="G13" s="39"/>
      <c r="H13" s="14"/>
      <c r="I13" s="19">
        <f>IF(I14&gt;J14,3,IF(I14&lt;J14,0,IF(I16&gt;J16,2,IF(I16&lt;J16,1,0))))</f>
        <v>0</v>
      </c>
      <c r="J13" s="19">
        <f>IF(I14-J14&gt;=3,3, IF(I14-J14=1,1, IF(I14-J14=2,2,IF(I14=J14,0, IF(I14&lt;J14,0)))))</f>
        <v>0</v>
      </c>
      <c r="K13" s="14"/>
      <c r="L13" s="19">
        <f>IF(L14&gt;M14,3,IF(L14&lt;M14,0,IF(L16&gt;M16,2,IF(L16&lt;M16,1,0))))</f>
        <v>0</v>
      </c>
      <c r="M13" s="19">
        <f>IF(L14-M14&gt;=3,3, IF(L14-M14=1,1, IF(L14-M14=2,2,IF(L14=M14,0, IF(L14&lt;M14,0)))))</f>
        <v>0</v>
      </c>
      <c r="N13" s="14"/>
      <c r="O13" s="19">
        <f>IF(O14&gt;P14,3,IF(O14&lt;P14,0,IF(O16&gt;P16,2,IF(O16&lt;P16,1,0))))</f>
        <v>0</v>
      </c>
      <c r="P13" s="19">
        <f>IF(O14-P14&gt;=3,3, IF(O14-P14=1,1, IF(O14-P14=2,2,IF(O14=P14,0, IF(O14&lt;P14,0)))))</f>
        <v>0</v>
      </c>
      <c r="Q13" s="14"/>
      <c r="R13" s="19">
        <f>IF(R14&gt;S14,3,IF(R14&lt;S14,0,IF(R16&gt;S16,2,IF(R16&lt;S16,1,0))))</f>
        <v>0</v>
      </c>
      <c r="S13" s="19">
        <f>IF(R14-S14&gt;=3,3, IF(R14-S14=1,1, IF(R14-S14=2,2,IF(R14=S14,0, IF(R14&lt;S14,0)))))</f>
        <v>0</v>
      </c>
      <c r="T13" s="14"/>
      <c r="U13" s="19">
        <f>IF(U14&gt;V14,3,IF(U14&lt;V14,0,IF(U16&gt;V16,2,IF(U16&lt;V16,1,0))))</f>
        <v>0</v>
      </c>
      <c r="V13" s="19">
        <f>IF(U14-V14&gt;=3,3, IF(U14-V14=1,1, IF(U14-V14=2,2,IF(U14=V14,0, IF(U14&lt;V14,0)))))</f>
        <v>0</v>
      </c>
      <c r="W13" s="65"/>
      <c r="X13" s="15">
        <f>D13+J13+M13+P13+S13+V13</f>
        <v>0</v>
      </c>
      <c r="Y13" s="7"/>
      <c r="Z13" s="40" t="s">
        <v>26</v>
      </c>
      <c r="AA13" s="57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  <c r="JE13" s="13"/>
      <c r="JF13" s="13"/>
      <c r="JG13" s="13"/>
    </row>
    <row r="14" spans="1:267" ht="18.75" customHeight="1" x14ac:dyDescent="0.2">
      <c r="A14" s="104"/>
      <c r="B14" s="76" t="s">
        <v>21</v>
      </c>
      <c r="C14" s="72">
        <f>G8</f>
        <v>0</v>
      </c>
      <c r="D14" s="72">
        <f>F8</f>
        <v>0</v>
      </c>
      <c r="E14" s="84"/>
      <c r="F14" s="85"/>
      <c r="G14" s="86"/>
      <c r="H14" s="14"/>
      <c r="I14" s="87"/>
      <c r="J14" s="87"/>
      <c r="K14" s="107"/>
      <c r="L14" s="87"/>
      <c r="M14" s="87"/>
      <c r="N14" s="14"/>
      <c r="O14" s="87"/>
      <c r="P14" s="87"/>
      <c r="Q14" s="14"/>
      <c r="R14" s="87"/>
      <c r="S14" s="87"/>
      <c r="T14" s="14"/>
      <c r="U14" s="87"/>
      <c r="V14" s="87"/>
      <c r="W14" s="66"/>
      <c r="X14" s="21" t="s">
        <v>16</v>
      </c>
      <c r="Y14" s="7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  <c r="JE14" s="13"/>
      <c r="JF14" s="13"/>
      <c r="JG14" s="13"/>
    </row>
    <row r="15" spans="1:267" ht="18.75" customHeight="1" thickBot="1" x14ac:dyDescent="0.25">
      <c r="A15" s="104"/>
      <c r="B15" s="77"/>
      <c r="C15" s="73"/>
      <c r="D15" s="73"/>
      <c r="E15" s="84"/>
      <c r="F15" s="85"/>
      <c r="G15" s="86"/>
      <c r="H15" s="14"/>
      <c r="I15" s="88"/>
      <c r="J15" s="88"/>
      <c r="K15" s="108"/>
      <c r="L15" s="88"/>
      <c r="M15" s="88"/>
      <c r="N15" s="14"/>
      <c r="O15" s="88"/>
      <c r="P15" s="88"/>
      <c r="Q15" s="14"/>
      <c r="R15" s="88"/>
      <c r="S15" s="88"/>
      <c r="T15" s="14"/>
      <c r="U15" s="88"/>
      <c r="V15" s="88"/>
      <c r="W15" s="66"/>
      <c r="X15" s="31">
        <f>D14+J14+M14+P14+S14+V14</f>
        <v>0</v>
      </c>
      <c r="Y15" s="7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</row>
    <row r="16" spans="1:267" ht="18.75" customHeight="1" x14ac:dyDescent="0.2">
      <c r="A16" s="102"/>
      <c r="B16" s="74" t="s">
        <v>3</v>
      </c>
      <c r="C16" s="78">
        <f>G10</f>
        <v>0</v>
      </c>
      <c r="D16" s="78">
        <f>F10</f>
        <v>0</v>
      </c>
      <c r="E16" s="84"/>
      <c r="F16" s="91"/>
      <c r="G16" s="93"/>
      <c r="H16" s="97" t="s">
        <v>3</v>
      </c>
      <c r="I16" s="95"/>
      <c r="J16" s="95"/>
      <c r="K16" s="97" t="s">
        <v>3</v>
      </c>
      <c r="L16" s="95"/>
      <c r="M16" s="95"/>
      <c r="N16" s="97" t="s">
        <v>3</v>
      </c>
      <c r="O16" s="95"/>
      <c r="P16" s="95"/>
      <c r="Q16" s="97" t="s">
        <v>3</v>
      </c>
      <c r="R16" s="95"/>
      <c r="S16" s="95"/>
      <c r="T16" s="97" t="s">
        <v>3</v>
      </c>
      <c r="U16" s="95"/>
      <c r="V16" s="95"/>
      <c r="W16" s="67"/>
      <c r="X16" s="21" t="s">
        <v>15</v>
      </c>
      <c r="Y16" s="7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</row>
    <row r="17" spans="1:267" ht="18.75" customHeight="1" thickBot="1" x14ac:dyDescent="0.25">
      <c r="A17" s="105"/>
      <c r="B17" s="81"/>
      <c r="C17" s="82"/>
      <c r="D17" s="82"/>
      <c r="E17" s="99"/>
      <c r="F17" s="92"/>
      <c r="G17" s="94"/>
      <c r="H17" s="98"/>
      <c r="I17" s="96"/>
      <c r="J17" s="96"/>
      <c r="K17" s="98"/>
      <c r="L17" s="96"/>
      <c r="M17" s="96"/>
      <c r="N17" s="98"/>
      <c r="O17" s="96"/>
      <c r="P17" s="96"/>
      <c r="Q17" s="98"/>
      <c r="R17" s="96"/>
      <c r="S17" s="96"/>
      <c r="T17" s="98"/>
      <c r="U17" s="96"/>
      <c r="V17" s="96"/>
      <c r="W17" s="68"/>
      <c r="X17" s="27">
        <f>C14+I14+L14+O14+R14+U14</f>
        <v>0</v>
      </c>
      <c r="Y17" s="7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  <c r="JA17" s="13"/>
      <c r="JB17" s="13"/>
      <c r="JC17" s="13"/>
      <c r="JD17" s="13"/>
      <c r="JE17" s="13"/>
      <c r="JF17" s="13"/>
      <c r="JG17" s="13"/>
    </row>
    <row r="18" spans="1:267" ht="18.75" customHeight="1" thickBot="1" x14ac:dyDescent="0.3">
      <c r="A18" s="1" t="s">
        <v>11</v>
      </c>
      <c r="B18" s="24" t="s">
        <v>2</v>
      </c>
      <c r="C18" s="24" t="s">
        <v>4</v>
      </c>
      <c r="D18" s="24" t="s">
        <v>5</v>
      </c>
      <c r="E18" s="24" t="s">
        <v>2</v>
      </c>
      <c r="F18" s="24" t="s">
        <v>4</v>
      </c>
      <c r="G18" s="24" t="s">
        <v>5</v>
      </c>
      <c r="H18" s="32"/>
      <c r="I18" s="33"/>
      <c r="J18" s="34"/>
      <c r="K18" s="16" t="s">
        <v>2</v>
      </c>
      <c r="L18" s="16" t="s">
        <v>4</v>
      </c>
      <c r="M18" s="16" t="s">
        <v>5</v>
      </c>
      <c r="N18" s="16" t="s">
        <v>2</v>
      </c>
      <c r="O18" s="16" t="s">
        <v>4</v>
      </c>
      <c r="P18" s="16" t="s">
        <v>5</v>
      </c>
      <c r="Q18" s="16" t="s">
        <v>2</v>
      </c>
      <c r="R18" s="16" t="s">
        <v>4</v>
      </c>
      <c r="S18" s="16" t="s">
        <v>5</v>
      </c>
      <c r="T18" s="16" t="s">
        <v>2</v>
      </c>
      <c r="U18" s="16" t="s">
        <v>4</v>
      </c>
      <c r="V18" s="16" t="s">
        <v>5</v>
      </c>
      <c r="W18" s="64">
        <f>C19+F19+L19+O19+R19+U19</f>
        <v>0</v>
      </c>
      <c r="X18" s="22" t="s">
        <v>5</v>
      </c>
      <c r="Y18" s="7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  <c r="JA18" s="13"/>
      <c r="JB18" s="13"/>
      <c r="JC18" s="13"/>
      <c r="JD18" s="13"/>
      <c r="JE18" s="13"/>
      <c r="JF18" s="13"/>
      <c r="JG18" s="13"/>
    </row>
    <row r="19" spans="1:267" ht="18.75" customHeight="1" thickBot="1" x14ac:dyDescent="0.25">
      <c r="A19" s="104" t="s">
        <v>52</v>
      </c>
      <c r="B19" s="35"/>
      <c r="C19" s="36">
        <f>IF(C20&gt;D20,3,IF(C20&lt;D20,0,IF(C22&gt;D22,2,IF(C22&lt;D22,1,0))))</f>
        <v>0</v>
      </c>
      <c r="D19" s="36">
        <f>IF(C20-D20&gt;=3,3, IF(C20-D20=1,1, IF(C20-D20=2,2,IF(C20=D20,0, IF(C20&lt;D20,0)))))</f>
        <v>0</v>
      </c>
      <c r="E19" s="35"/>
      <c r="F19" s="36">
        <f>IF(F20&gt;G20,3,IF(F20&lt;G20,0,IF(F22&gt;G22,2,IF(F22&lt;G22,1,0))))</f>
        <v>0</v>
      </c>
      <c r="G19" s="36">
        <f>IF(F20-G20&gt;=3,3, IF(F20-G20=1,1, IF(F20-G20=2,2,IF(F20=G20,0, IF(F20&lt;G20,0)))))</f>
        <v>0</v>
      </c>
      <c r="H19" s="37"/>
      <c r="I19" s="38"/>
      <c r="J19" s="39"/>
      <c r="K19" s="14"/>
      <c r="L19" s="19">
        <f>IF(L20&gt;M20,3,IF(L20&lt;M20,0,IF(L22&gt;M22,2,IF(L22&lt;M22,1,0))))</f>
        <v>0</v>
      </c>
      <c r="M19" s="19">
        <f>IF(L20-M20&gt;=3,3, IF(L20-M20=1,1, IF(L20-M20=2,2,IF(L20=M20,0, IF(L20&lt;M20,0)))))</f>
        <v>0</v>
      </c>
      <c r="N19" s="14"/>
      <c r="O19" s="19">
        <f>IF(O20&gt;P20,3,IF(O20&lt;P20,0,IF(O22&gt;P22,2,IF(O22&lt;P22,1,0))))</f>
        <v>0</v>
      </c>
      <c r="P19" s="19">
        <f>IF(O20-P20&gt;=3,3, IF(O20-P20=1,1, IF(O20-P20=2,2,IF(O20=P20,0, IF(O20&lt;P20,0)))))</f>
        <v>0</v>
      </c>
      <c r="Q19" s="14"/>
      <c r="R19" s="19">
        <f>IF(R20&gt;S20,3,IF(R20&lt;S20,0,IF(R22&gt;S22,2,IF(R22&lt;S22,1,0))))</f>
        <v>0</v>
      </c>
      <c r="S19" s="19">
        <f>IF(R20-S20&gt;=3,3, IF(R20-S20=1,1, IF(R20-S20=2,2,IF(R20=S20,0, IF(R20&lt;S20,0)))))</f>
        <v>0</v>
      </c>
      <c r="T19" s="14"/>
      <c r="U19" s="19">
        <f>IF(U20&gt;V20,3,IF(U20&lt;V20,0,IF(U22&gt;V22,2,IF(U22&lt;V22,1,0))))</f>
        <v>0</v>
      </c>
      <c r="V19" s="19">
        <f>IF(U20-V20&gt;=3,3, IF(U20-V20=1,1, IF(U20-V20=2,2,IF(U20=V20,0, IF(U20&lt;V20,0)))))</f>
        <v>0</v>
      </c>
      <c r="W19" s="65"/>
      <c r="X19" s="15">
        <f>D19+G19+M19+P19+S19+V19</f>
        <v>0</v>
      </c>
      <c r="Y19" s="7"/>
    </row>
    <row r="20" spans="1:267" ht="18.75" customHeight="1" x14ac:dyDescent="0.2">
      <c r="A20" s="104"/>
      <c r="B20" s="76" t="s">
        <v>21</v>
      </c>
      <c r="C20" s="72">
        <f>J8</f>
        <v>0</v>
      </c>
      <c r="D20" s="72">
        <f>I8</f>
        <v>0</v>
      </c>
      <c r="E20" s="35"/>
      <c r="F20" s="72">
        <f>J14</f>
        <v>0</v>
      </c>
      <c r="G20" s="72">
        <f>I14</f>
        <v>0</v>
      </c>
      <c r="H20" s="84"/>
      <c r="I20" s="85"/>
      <c r="J20" s="86"/>
      <c r="K20" s="107"/>
      <c r="L20" s="87"/>
      <c r="M20" s="87"/>
      <c r="N20" s="14"/>
      <c r="O20" s="87"/>
      <c r="P20" s="87"/>
      <c r="Q20" s="14"/>
      <c r="R20" s="87"/>
      <c r="S20" s="87"/>
      <c r="T20" s="14"/>
      <c r="U20" s="87"/>
      <c r="V20" s="87"/>
      <c r="W20" s="66"/>
      <c r="X20" s="21" t="s">
        <v>16</v>
      </c>
      <c r="Y20" s="7"/>
    </row>
    <row r="21" spans="1:267" ht="18.75" customHeight="1" thickBot="1" x14ac:dyDescent="0.25">
      <c r="A21" s="104"/>
      <c r="B21" s="77"/>
      <c r="C21" s="73"/>
      <c r="D21" s="73"/>
      <c r="E21" s="35"/>
      <c r="F21" s="73"/>
      <c r="G21" s="73"/>
      <c r="H21" s="84"/>
      <c r="I21" s="85"/>
      <c r="J21" s="86"/>
      <c r="K21" s="108"/>
      <c r="L21" s="88"/>
      <c r="M21" s="88"/>
      <c r="N21" s="14"/>
      <c r="O21" s="88"/>
      <c r="P21" s="88"/>
      <c r="Q21" s="14"/>
      <c r="R21" s="88"/>
      <c r="S21" s="88"/>
      <c r="T21" s="14"/>
      <c r="U21" s="88"/>
      <c r="V21" s="88"/>
      <c r="W21" s="66"/>
      <c r="X21" s="31">
        <f>D20+G20+M20+P20+S20+V20</f>
        <v>0</v>
      </c>
      <c r="Y21" s="7"/>
    </row>
    <row r="22" spans="1:267" ht="18.75" customHeight="1" x14ac:dyDescent="0.2">
      <c r="A22" s="102"/>
      <c r="B22" s="74" t="s">
        <v>3</v>
      </c>
      <c r="C22" s="78">
        <f>J10</f>
        <v>0</v>
      </c>
      <c r="D22" s="78">
        <f>I10</f>
        <v>0</v>
      </c>
      <c r="E22" s="74" t="s">
        <v>3</v>
      </c>
      <c r="F22" s="78">
        <f>J16</f>
        <v>0</v>
      </c>
      <c r="G22" s="78">
        <f>I16</f>
        <v>0</v>
      </c>
      <c r="H22" s="84"/>
      <c r="I22" s="91"/>
      <c r="J22" s="93"/>
      <c r="K22" s="97" t="s">
        <v>3</v>
      </c>
      <c r="L22" s="95"/>
      <c r="M22" s="95"/>
      <c r="N22" s="97" t="s">
        <v>3</v>
      </c>
      <c r="O22" s="95"/>
      <c r="P22" s="95"/>
      <c r="Q22" s="97" t="s">
        <v>3</v>
      </c>
      <c r="R22" s="95"/>
      <c r="S22" s="95"/>
      <c r="T22" s="97" t="s">
        <v>3</v>
      </c>
      <c r="U22" s="95"/>
      <c r="V22" s="95"/>
      <c r="W22" s="67"/>
      <c r="X22" s="21" t="s">
        <v>15</v>
      </c>
      <c r="Y22" s="7"/>
    </row>
    <row r="23" spans="1:267" ht="18.75" customHeight="1" thickBot="1" x14ac:dyDescent="0.25">
      <c r="A23" s="106"/>
      <c r="B23" s="75"/>
      <c r="C23" s="79"/>
      <c r="D23" s="79"/>
      <c r="E23" s="75"/>
      <c r="F23" s="79"/>
      <c r="G23" s="79"/>
      <c r="H23" s="99"/>
      <c r="I23" s="92"/>
      <c r="J23" s="94"/>
      <c r="K23" s="122"/>
      <c r="L23" s="123"/>
      <c r="M23" s="123"/>
      <c r="N23" s="122"/>
      <c r="O23" s="123"/>
      <c r="P23" s="123"/>
      <c r="Q23" s="122"/>
      <c r="R23" s="123"/>
      <c r="S23" s="123"/>
      <c r="T23" s="122"/>
      <c r="U23" s="123"/>
      <c r="V23" s="123"/>
      <c r="W23" s="68"/>
      <c r="X23" s="27">
        <f>C20+G20+L20+O20+R20+U20</f>
        <v>0</v>
      </c>
      <c r="Y23" s="7"/>
    </row>
    <row r="24" spans="1:267" ht="18.75" customHeight="1" thickBot="1" x14ac:dyDescent="0.3">
      <c r="A24" s="1" t="s">
        <v>12</v>
      </c>
      <c r="B24" s="23" t="s">
        <v>2</v>
      </c>
      <c r="C24" s="23" t="s">
        <v>4</v>
      </c>
      <c r="D24" s="23" t="s">
        <v>5</v>
      </c>
      <c r="E24" s="23" t="s">
        <v>2</v>
      </c>
      <c r="F24" s="23" t="s">
        <v>4</v>
      </c>
      <c r="G24" s="23" t="s">
        <v>5</v>
      </c>
      <c r="H24" s="23" t="s">
        <v>2</v>
      </c>
      <c r="I24" s="23" t="s">
        <v>4</v>
      </c>
      <c r="J24" s="23" t="s">
        <v>5</v>
      </c>
      <c r="K24" s="32"/>
      <c r="L24" s="33"/>
      <c r="M24" s="34"/>
      <c r="N24" s="12" t="s">
        <v>2</v>
      </c>
      <c r="O24" s="12" t="s">
        <v>4</v>
      </c>
      <c r="P24" s="12" t="s">
        <v>5</v>
      </c>
      <c r="Q24" s="12" t="s">
        <v>2</v>
      </c>
      <c r="R24" s="12" t="s">
        <v>4</v>
      </c>
      <c r="S24" s="12" t="s">
        <v>5</v>
      </c>
      <c r="T24" s="12" t="s">
        <v>2</v>
      </c>
      <c r="U24" s="12" t="s">
        <v>4</v>
      </c>
      <c r="V24" s="12" t="s">
        <v>5</v>
      </c>
      <c r="W24" s="64">
        <f>C25+F25+I25+O25+R25+U25</f>
        <v>0</v>
      </c>
      <c r="X24" s="22" t="s">
        <v>5</v>
      </c>
      <c r="Z24" s="17"/>
      <c r="AA24" s="26"/>
    </row>
    <row r="25" spans="1:267" ht="18.75" customHeight="1" thickBot="1" x14ac:dyDescent="0.25">
      <c r="A25" s="69" t="s">
        <v>53</v>
      </c>
      <c r="B25" s="35"/>
      <c r="C25" s="36">
        <f>IF(C26&gt;D26,3,IF(C26&lt;D26,0,IF(C28&gt;D28,2,IF(C28&lt;D28,1,0))))</f>
        <v>0</v>
      </c>
      <c r="D25" s="36">
        <f>IF(C26-D26&gt;=3,3, IF(C26-D26=1,1, IF(C26-D26=2,2,IF(C26=D26,0, IF(C26&lt;D26,0)))))</f>
        <v>0</v>
      </c>
      <c r="E25" s="35"/>
      <c r="F25" s="36">
        <f>IF(F26&gt;G26,3,IF(F26&lt;G26,0,IF(F28&gt;G28,2,IF(F28&lt;G28,1,0))))</f>
        <v>0</v>
      </c>
      <c r="G25" s="36">
        <f>IF(F26-G26&gt;=3,3, IF(F26-G26=1,1, IF(F26-G26=2,2,IF(F26=G26,0, IF(F26&lt;G26,0)))))</f>
        <v>0</v>
      </c>
      <c r="H25" s="35"/>
      <c r="I25" s="36">
        <f>IF(I26&gt;J26,3,IF(I26&lt;J26,0,IF(I28&gt;J28,2,IF(I28&lt;J28,1,0))))</f>
        <v>0</v>
      </c>
      <c r="J25" s="36">
        <f>IF(I26-J26&gt;=3,3, IF(I26-J26=1,1, IF(I26-J26=2,2,IF(I26=J26,0, IF(I26&lt;J26,0)))))</f>
        <v>0</v>
      </c>
      <c r="K25" s="37"/>
      <c r="L25" s="38"/>
      <c r="M25" s="39"/>
      <c r="N25" s="14"/>
      <c r="O25" s="19">
        <f>IF(O26&gt;P26,3,IF(O26&lt;P26,0,IF(O28&gt;P28,2,IF(O28&lt;P28,1,0))))</f>
        <v>0</v>
      </c>
      <c r="P25" s="19">
        <f>IF(O26-P26&gt;=3,3, IF(O26-P26=1,1, IF(O26-P26=2,2,IF(O26=P26,0, IF(O26&lt;P26,0)))))</f>
        <v>0</v>
      </c>
      <c r="Q25" s="14"/>
      <c r="R25" s="19">
        <f>IF(R26&gt;S26,3,IF(R26&lt;S26,0,IF(R28&gt;S28,2,IF(R28&lt;S28,1,0))))</f>
        <v>0</v>
      </c>
      <c r="S25" s="19">
        <f>IF(R26-S26&gt;=3,3, IF(R26-S26=1,1, IF(R26-S26=2,2,IF(R26=S26,0, IF(R26&lt;S26,0)))))</f>
        <v>0</v>
      </c>
      <c r="T25" s="14"/>
      <c r="U25" s="19">
        <f>IF(U26&gt;V26,3,IF(U26&lt;V26,0,IF(U28&gt;V28,2,IF(U28&lt;V28,1,0))))</f>
        <v>0</v>
      </c>
      <c r="V25" s="19">
        <f>IF(U26-V26&gt;=3,3, IF(U26-V26=1,1, IF(U26-V26=2,2,IF(U26=V26,0, IF(U26&lt;V26,0)))))</f>
        <v>0</v>
      </c>
      <c r="W25" s="65"/>
      <c r="X25" s="15">
        <f>D25+G25+J25+P25+S25+V25</f>
        <v>0</v>
      </c>
      <c r="Y25" s="17"/>
      <c r="AA25" s="25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</row>
    <row r="26" spans="1:267" ht="18.75" customHeight="1" x14ac:dyDescent="0.2">
      <c r="A26" s="69"/>
      <c r="B26" s="76" t="s">
        <v>21</v>
      </c>
      <c r="C26" s="83">
        <f>M8</f>
        <v>0</v>
      </c>
      <c r="D26" s="72">
        <f>L8</f>
        <v>0</v>
      </c>
      <c r="E26" s="35"/>
      <c r="F26" s="72">
        <f>M14</f>
        <v>0</v>
      </c>
      <c r="G26" s="72">
        <f>L14</f>
        <v>0</v>
      </c>
      <c r="H26" s="35"/>
      <c r="I26" s="72">
        <f>M20</f>
        <v>0</v>
      </c>
      <c r="J26" s="72">
        <f>L20</f>
        <v>0</v>
      </c>
      <c r="K26" s="84"/>
      <c r="L26" s="85"/>
      <c r="M26" s="86"/>
      <c r="N26" s="14"/>
      <c r="O26" s="87"/>
      <c r="P26" s="87"/>
      <c r="Q26" s="14"/>
      <c r="R26" s="87"/>
      <c r="S26" s="87"/>
      <c r="T26" s="14"/>
      <c r="U26" s="87"/>
      <c r="V26" s="87"/>
      <c r="W26" s="66"/>
      <c r="X26" s="21" t="s">
        <v>16</v>
      </c>
    </row>
    <row r="27" spans="1:267" ht="18.75" customHeight="1" thickBot="1" x14ac:dyDescent="0.25">
      <c r="A27" s="69"/>
      <c r="B27" s="77"/>
      <c r="C27" s="73"/>
      <c r="D27" s="73"/>
      <c r="E27" s="35"/>
      <c r="F27" s="73"/>
      <c r="G27" s="73"/>
      <c r="H27" s="35"/>
      <c r="I27" s="73"/>
      <c r="J27" s="73"/>
      <c r="K27" s="84"/>
      <c r="L27" s="85"/>
      <c r="M27" s="86"/>
      <c r="N27" s="14"/>
      <c r="O27" s="88"/>
      <c r="P27" s="88"/>
      <c r="Q27" s="14"/>
      <c r="R27" s="88"/>
      <c r="S27" s="88"/>
      <c r="T27" s="14"/>
      <c r="U27" s="88"/>
      <c r="V27" s="88"/>
      <c r="W27" s="66"/>
      <c r="X27" s="31">
        <f>D26+G26+J26+P26+S26+V26</f>
        <v>0</v>
      </c>
    </row>
    <row r="28" spans="1:267" ht="18.75" customHeight="1" x14ac:dyDescent="0.2">
      <c r="A28" s="70"/>
      <c r="B28" s="74" t="s">
        <v>3</v>
      </c>
      <c r="C28" s="78">
        <f>M10</f>
        <v>0</v>
      </c>
      <c r="D28" s="78">
        <f>L10</f>
        <v>0</v>
      </c>
      <c r="E28" s="74" t="s">
        <v>3</v>
      </c>
      <c r="F28" s="78">
        <f>M16</f>
        <v>0</v>
      </c>
      <c r="G28" s="78">
        <f>L16</f>
        <v>0</v>
      </c>
      <c r="H28" s="74" t="s">
        <v>3</v>
      </c>
      <c r="I28" s="78">
        <f>M22</f>
        <v>0</v>
      </c>
      <c r="J28" s="78">
        <f>L22</f>
        <v>0</v>
      </c>
      <c r="K28" s="84"/>
      <c r="L28" s="91"/>
      <c r="M28" s="93"/>
      <c r="N28" s="97" t="s">
        <v>3</v>
      </c>
      <c r="O28" s="95"/>
      <c r="P28" s="95"/>
      <c r="Q28" s="97" t="s">
        <v>3</v>
      </c>
      <c r="R28" s="95"/>
      <c r="S28" s="95"/>
      <c r="T28" s="97" t="s">
        <v>3</v>
      </c>
      <c r="U28" s="95"/>
      <c r="V28" s="95"/>
      <c r="W28" s="67"/>
      <c r="X28" s="21" t="s">
        <v>15</v>
      </c>
    </row>
    <row r="29" spans="1:267" ht="18.75" customHeight="1" thickBot="1" x14ac:dyDescent="0.25">
      <c r="A29" s="80"/>
      <c r="B29" s="81"/>
      <c r="C29" s="82"/>
      <c r="D29" s="82"/>
      <c r="E29" s="81"/>
      <c r="F29" s="82"/>
      <c r="G29" s="82"/>
      <c r="H29" s="81"/>
      <c r="I29" s="82"/>
      <c r="J29" s="82"/>
      <c r="K29" s="99"/>
      <c r="L29" s="92"/>
      <c r="M29" s="94"/>
      <c r="N29" s="98"/>
      <c r="O29" s="96"/>
      <c r="P29" s="96"/>
      <c r="Q29" s="98"/>
      <c r="R29" s="96"/>
      <c r="S29" s="96"/>
      <c r="T29" s="98"/>
      <c r="U29" s="96"/>
      <c r="V29" s="96"/>
      <c r="W29" s="68"/>
      <c r="X29" s="31">
        <f>C26+F26+I26+O26+R26+U26</f>
        <v>0</v>
      </c>
    </row>
    <row r="30" spans="1:267" ht="18.75" customHeight="1" thickBot="1" x14ac:dyDescent="0.3">
      <c r="A30" s="1" t="s">
        <v>13</v>
      </c>
      <c r="B30" s="24" t="s">
        <v>2</v>
      </c>
      <c r="C30" s="24" t="s">
        <v>4</v>
      </c>
      <c r="D30" s="24" t="s">
        <v>5</v>
      </c>
      <c r="E30" s="24" t="s">
        <v>2</v>
      </c>
      <c r="F30" s="24" t="s">
        <v>4</v>
      </c>
      <c r="G30" s="24" t="s">
        <v>5</v>
      </c>
      <c r="H30" s="24" t="s">
        <v>2</v>
      </c>
      <c r="I30" s="24" t="s">
        <v>4</v>
      </c>
      <c r="J30" s="24" t="s">
        <v>5</v>
      </c>
      <c r="K30" s="24" t="s">
        <v>2</v>
      </c>
      <c r="L30" s="24" t="s">
        <v>4</v>
      </c>
      <c r="M30" s="24" t="s">
        <v>5</v>
      </c>
      <c r="N30" s="32"/>
      <c r="O30" s="33"/>
      <c r="P30" s="34"/>
      <c r="Q30" s="16" t="s">
        <v>2</v>
      </c>
      <c r="R30" s="16" t="s">
        <v>4</v>
      </c>
      <c r="S30" s="16" t="s">
        <v>5</v>
      </c>
      <c r="T30" s="16" t="s">
        <v>2</v>
      </c>
      <c r="U30" s="16" t="s">
        <v>4</v>
      </c>
      <c r="V30" s="16" t="s">
        <v>5</v>
      </c>
      <c r="W30" s="64">
        <f>C31+F31+I31+L31+R31+U31</f>
        <v>0</v>
      </c>
      <c r="X30" s="22" t="s">
        <v>5</v>
      </c>
    </row>
    <row r="31" spans="1:267" ht="18.75" customHeight="1" thickBot="1" x14ac:dyDescent="0.25">
      <c r="A31" s="69" t="s">
        <v>54</v>
      </c>
      <c r="B31" s="35"/>
      <c r="C31" s="36">
        <f>IF(C32&gt;D32,3,IF(C32&lt;D32,0,IF(C34&gt;D34,2,IF(C34&lt;D34,1,0))))</f>
        <v>0</v>
      </c>
      <c r="D31" s="36">
        <f>IF(C32-D32&gt;=3,3, IF(C32-D32=1,1, IF(C32-D32=2,2,IF(C32=D32,0, IF(C32&lt;D32,0)))))</f>
        <v>0</v>
      </c>
      <c r="E31" s="35"/>
      <c r="F31" s="36">
        <f>IF(F32&gt;G32,3,IF(F32&lt;G32,0,IF(F34&gt;G34,2,IF(F34&lt;G34,1,0))))</f>
        <v>0</v>
      </c>
      <c r="G31" s="36">
        <f>IF(F32-G32&gt;=3,3, IF(F32-G32=1,1, IF(F32-G32=2,2,IF(F32=G32,0, IF(F32&lt;G32,0)))))</f>
        <v>0</v>
      </c>
      <c r="H31" s="35"/>
      <c r="I31" s="36">
        <f>IF(I32&gt;J32,3,IF(I32&lt;J32,0,IF(I34&gt;J34,2,IF(I34&lt;J34,1,0))))</f>
        <v>0</v>
      </c>
      <c r="J31" s="36">
        <f>IF(I32-J32&gt;=3,3, IF(I32-J32=1,1, IF(I32-J32=2,2,IF(I32=J32,0, IF(I32&lt;J32,0)))))</f>
        <v>0</v>
      </c>
      <c r="K31" s="35"/>
      <c r="L31" s="36">
        <f>IF(L32&gt;M32,3,IF(L32&lt;M32,0,IF(L34&gt;M34,2,IF(L34&lt;M34,1,0))))</f>
        <v>0</v>
      </c>
      <c r="M31" s="36">
        <f>IF(L32-M32&gt;=3,3, IF(L32-M32=1,1, IF(L32-M32=2,2,IF(L32=M32,0, IF(L32&lt;M32,0)))))</f>
        <v>0</v>
      </c>
      <c r="N31" s="37"/>
      <c r="O31" s="38"/>
      <c r="P31" s="39"/>
      <c r="Q31" s="14"/>
      <c r="R31" s="19">
        <f>IF(R32&gt;S32,3,IF(R32&lt;S32,0,IF(R34&gt;S34,2,IF(R34&lt;S34,1,0))))</f>
        <v>0</v>
      </c>
      <c r="S31" s="19">
        <f>IF(R32-S32&gt;=3,3, IF(R32-S32=1,1, IF(R32-S32=2,2,IF(R32=S32,0, IF(R32&lt;S32,0)))))</f>
        <v>0</v>
      </c>
      <c r="T31" s="14"/>
      <c r="U31" s="19">
        <f>IF(U32&gt;V32,3,IF(U32&lt;V32,0,IF(U34&gt;V34,2,IF(U34&lt;V34,1,0))))</f>
        <v>0</v>
      </c>
      <c r="V31" s="19">
        <f>IF(U32-V32&gt;=3,3, IF(U32-V32=1,1, IF(U32-V32=2,2,IF(U32=V32,0, IF(U32&lt;V32,0)))))</f>
        <v>0</v>
      </c>
      <c r="W31" s="65"/>
      <c r="X31" s="15">
        <f>D31+G31+J31+M31+S31+V31</f>
        <v>0</v>
      </c>
    </row>
    <row r="32" spans="1:267" ht="18.75" customHeight="1" x14ac:dyDescent="0.2">
      <c r="A32" s="69"/>
      <c r="B32" s="76" t="s">
        <v>21</v>
      </c>
      <c r="C32" s="72">
        <f>P8</f>
        <v>0</v>
      </c>
      <c r="D32" s="72">
        <f>O8</f>
        <v>0</v>
      </c>
      <c r="E32" s="35"/>
      <c r="F32" s="72">
        <f>P14</f>
        <v>0</v>
      </c>
      <c r="G32" s="72">
        <f>O14</f>
        <v>0</v>
      </c>
      <c r="H32" s="35"/>
      <c r="I32" s="72">
        <f>P20</f>
        <v>0</v>
      </c>
      <c r="J32" s="72">
        <f>O20</f>
        <v>0</v>
      </c>
      <c r="K32" s="76"/>
      <c r="L32" s="72">
        <f>P26</f>
        <v>0</v>
      </c>
      <c r="M32" s="72">
        <f>O26</f>
        <v>0</v>
      </c>
      <c r="N32" s="84"/>
      <c r="O32" s="85"/>
      <c r="P32" s="86"/>
      <c r="Q32" s="14"/>
      <c r="R32" s="87"/>
      <c r="S32" s="87"/>
      <c r="T32" s="14"/>
      <c r="U32" s="87"/>
      <c r="V32" s="87"/>
      <c r="W32" s="66"/>
      <c r="X32" s="21" t="s">
        <v>16</v>
      </c>
    </row>
    <row r="33" spans="1:24" ht="18.75" customHeight="1" thickBot="1" x14ac:dyDescent="0.25">
      <c r="A33" s="69"/>
      <c r="B33" s="77"/>
      <c r="C33" s="73"/>
      <c r="D33" s="73"/>
      <c r="E33" s="35"/>
      <c r="F33" s="73"/>
      <c r="G33" s="73"/>
      <c r="H33" s="35"/>
      <c r="I33" s="73"/>
      <c r="J33" s="73"/>
      <c r="K33" s="77"/>
      <c r="L33" s="73"/>
      <c r="M33" s="73"/>
      <c r="N33" s="84"/>
      <c r="O33" s="85"/>
      <c r="P33" s="86"/>
      <c r="Q33" s="14"/>
      <c r="R33" s="88"/>
      <c r="S33" s="88"/>
      <c r="T33" s="14"/>
      <c r="U33" s="88"/>
      <c r="V33" s="88"/>
      <c r="W33" s="66"/>
      <c r="X33" s="31">
        <f>D32+G32+J32+M32+S32+V32</f>
        <v>0</v>
      </c>
    </row>
    <row r="34" spans="1:24" ht="18.75" customHeight="1" x14ac:dyDescent="0.2">
      <c r="A34" s="70"/>
      <c r="B34" s="74" t="s">
        <v>3</v>
      </c>
      <c r="C34" s="78">
        <f>P10</f>
        <v>0</v>
      </c>
      <c r="D34" s="78">
        <f>O10</f>
        <v>0</v>
      </c>
      <c r="E34" s="74" t="s">
        <v>3</v>
      </c>
      <c r="F34" s="78">
        <f>P16</f>
        <v>0</v>
      </c>
      <c r="G34" s="78">
        <f>O16</f>
        <v>0</v>
      </c>
      <c r="H34" s="74" t="s">
        <v>3</v>
      </c>
      <c r="I34" s="78">
        <f>P22</f>
        <v>0</v>
      </c>
      <c r="J34" s="78">
        <f>O22</f>
        <v>0</v>
      </c>
      <c r="K34" s="74" t="s">
        <v>3</v>
      </c>
      <c r="L34" s="78">
        <f>P28</f>
        <v>0</v>
      </c>
      <c r="M34" s="78">
        <f>O28</f>
        <v>0</v>
      </c>
      <c r="N34" s="84"/>
      <c r="O34" s="91"/>
      <c r="P34" s="93"/>
      <c r="Q34" s="97" t="s">
        <v>3</v>
      </c>
      <c r="R34" s="95"/>
      <c r="S34" s="95"/>
      <c r="T34" s="97" t="s">
        <v>3</v>
      </c>
      <c r="U34" s="95"/>
      <c r="V34" s="95"/>
      <c r="W34" s="67"/>
      <c r="X34" s="21" t="s">
        <v>15</v>
      </c>
    </row>
    <row r="35" spans="1:24" ht="18.75" customHeight="1" thickBot="1" x14ac:dyDescent="0.25">
      <c r="A35" s="80"/>
      <c r="B35" s="81"/>
      <c r="C35" s="82"/>
      <c r="D35" s="82"/>
      <c r="E35" s="81"/>
      <c r="F35" s="82"/>
      <c r="G35" s="82"/>
      <c r="H35" s="81"/>
      <c r="I35" s="82"/>
      <c r="J35" s="82"/>
      <c r="K35" s="81"/>
      <c r="L35" s="82"/>
      <c r="M35" s="82"/>
      <c r="N35" s="99"/>
      <c r="O35" s="92"/>
      <c r="P35" s="94"/>
      <c r="Q35" s="98"/>
      <c r="R35" s="96"/>
      <c r="S35" s="96"/>
      <c r="T35" s="98"/>
      <c r="U35" s="96"/>
      <c r="V35" s="96"/>
      <c r="W35" s="68"/>
      <c r="X35" s="27">
        <f>C32+G32+J32+M32+R32+U32</f>
        <v>0</v>
      </c>
    </row>
    <row r="36" spans="1:24" ht="18.75" customHeight="1" thickBot="1" x14ac:dyDescent="0.3">
      <c r="A36" s="1" t="s">
        <v>14</v>
      </c>
      <c r="B36" s="24" t="s">
        <v>2</v>
      </c>
      <c r="C36" s="24" t="s">
        <v>4</v>
      </c>
      <c r="D36" s="24" t="s">
        <v>5</v>
      </c>
      <c r="E36" s="24" t="s">
        <v>2</v>
      </c>
      <c r="F36" s="24" t="s">
        <v>4</v>
      </c>
      <c r="G36" s="24" t="s">
        <v>5</v>
      </c>
      <c r="H36" s="24" t="s">
        <v>2</v>
      </c>
      <c r="I36" s="24" t="s">
        <v>4</v>
      </c>
      <c r="J36" s="24" t="s">
        <v>5</v>
      </c>
      <c r="K36" s="24" t="s">
        <v>2</v>
      </c>
      <c r="L36" s="24" t="s">
        <v>4</v>
      </c>
      <c r="M36" s="24" t="s">
        <v>5</v>
      </c>
      <c r="N36" s="24" t="s">
        <v>2</v>
      </c>
      <c r="O36" s="24" t="s">
        <v>4</v>
      </c>
      <c r="P36" s="24" t="s">
        <v>5</v>
      </c>
      <c r="Q36" s="32"/>
      <c r="R36" s="33"/>
      <c r="S36" s="34"/>
      <c r="T36" s="16" t="s">
        <v>2</v>
      </c>
      <c r="U36" s="16" t="s">
        <v>4</v>
      </c>
      <c r="V36" s="16" t="s">
        <v>5</v>
      </c>
      <c r="W36" s="64">
        <f>C37+F37+I37+L37+O37+U37</f>
        <v>0</v>
      </c>
      <c r="X36" s="22" t="s">
        <v>5</v>
      </c>
    </row>
    <row r="37" spans="1:24" ht="18.75" customHeight="1" thickBot="1" x14ac:dyDescent="0.25">
      <c r="A37" s="69" t="s">
        <v>55</v>
      </c>
      <c r="B37" s="35"/>
      <c r="C37" s="36">
        <f>IF(C38&gt;D38,3,IF(C38&lt;D38,0,IF(C40&gt;D40,2,IF(C40&lt;D40,1,0))))</f>
        <v>0</v>
      </c>
      <c r="D37" s="36">
        <f>IF(C38-D38&gt;=3,3, IF(C38-D38=1,1, IF(C38-D38=2,2,IF(C38=D38,0, IF(C38&lt;D38,0)))))</f>
        <v>0</v>
      </c>
      <c r="E37" s="35"/>
      <c r="F37" s="36">
        <f>IF(F38&gt;G38,3,IF(F38&lt;G38,0,IF(F40&gt;G40,2,IF(F40&lt;G40,1,0))))</f>
        <v>0</v>
      </c>
      <c r="G37" s="36">
        <f>IF(F38-G38&gt;=3,3, IF(F38-G38=1,1, IF(F38-G38=2,2,IF(F38=G38,0, IF(F38&lt;G38,0)))))</f>
        <v>0</v>
      </c>
      <c r="H37" s="35"/>
      <c r="I37" s="36">
        <f>IF(I38&gt;J38,3,IF(I38&lt;J38,0,IF(I40&gt;J40,2,IF(I40&lt;J40,1,0))))</f>
        <v>0</v>
      </c>
      <c r="J37" s="36">
        <f>IF(I38-J38&gt;=3,3, IF(I38-J38=1,1, IF(I38-J38=2,2,IF(I38=J38,0, IF(I38&lt;J38,0)))))</f>
        <v>0</v>
      </c>
      <c r="K37" s="35"/>
      <c r="L37" s="36">
        <f>IF(L38&gt;M38,3,IF(L38&lt;M38,0,IF(L40&gt;M40,2,IF(L40&lt;M40,1,0))))</f>
        <v>0</v>
      </c>
      <c r="M37" s="36">
        <f>IF(L38-M38&gt;=3,3, IF(L38-M38=1,1, IF(L38-M38=2,2,IF(L38=M38,0, IF(L38&lt;M38,0)))))</f>
        <v>0</v>
      </c>
      <c r="N37" s="35"/>
      <c r="O37" s="36">
        <f>IF(O38&gt;P38,3,IF(O38&lt;P38,0,IF(O40&gt;P40,2,IF(O40&lt;P40,1,0))))</f>
        <v>0</v>
      </c>
      <c r="P37" s="36">
        <f>IF(O38-P38&gt;=3,3, IF(O38-P38=1,1, IF(O38-P38=2,2,IF(O38=P38,0, IF(O38&lt;P38,0)))))</f>
        <v>0</v>
      </c>
      <c r="Q37" s="37"/>
      <c r="R37" s="38"/>
      <c r="S37" s="39"/>
      <c r="T37" s="14"/>
      <c r="U37" s="19">
        <f>IF(U38&gt;V38,3,IF(U38&lt;V38,0,IF(U40&gt;V40,2,IF(U40&lt;V40,1,0))))</f>
        <v>0</v>
      </c>
      <c r="V37" s="19">
        <f>IF(U38-V38&gt;=3,3, IF(U38-V38=1,1, IF(U38-V38=2,2,IF(U38=V38,0, IF(U38&lt;V38,0)))))</f>
        <v>0</v>
      </c>
      <c r="W37" s="65"/>
      <c r="X37" s="15">
        <f>D37+G37+J37+M37+P37+V37</f>
        <v>0</v>
      </c>
    </row>
    <row r="38" spans="1:24" ht="18.75" customHeight="1" x14ac:dyDescent="0.2">
      <c r="A38" s="69"/>
      <c r="B38" s="76" t="s">
        <v>21</v>
      </c>
      <c r="C38" s="72">
        <f>S8</f>
        <v>0</v>
      </c>
      <c r="D38" s="72">
        <f>R8</f>
        <v>0</v>
      </c>
      <c r="E38" s="35"/>
      <c r="F38" s="72">
        <f>S14</f>
        <v>0</v>
      </c>
      <c r="G38" s="72">
        <f>R14</f>
        <v>0</v>
      </c>
      <c r="H38" s="35"/>
      <c r="I38" s="72">
        <f>S20</f>
        <v>0</v>
      </c>
      <c r="J38" s="72">
        <f>R20</f>
        <v>0</v>
      </c>
      <c r="K38" s="76"/>
      <c r="L38" s="72">
        <f>S26</f>
        <v>0</v>
      </c>
      <c r="M38" s="72">
        <f>R26</f>
        <v>0</v>
      </c>
      <c r="N38" s="35"/>
      <c r="O38" s="72">
        <f>S32</f>
        <v>0</v>
      </c>
      <c r="P38" s="72">
        <f>R32</f>
        <v>0</v>
      </c>
      <c r="Q38" s="84"/>
      <c r="R38" s="85"/>
      <c r="S38" s="86"/>
      <c r="T38" s="14"/>
      <c r="U38" s="87"/>
      <c r="V38" s="87"/>
      <c r="W38" s="66"/>
      <c r="X38" s="21" t="s">
        <v>16</v>
      </c>
    </row>
    <row r="39" spans="1:24" ht="18.75" customHeight="1" thickBot="1" x14ac:dyDescent="0.25">
      <c r="A39" s="69"/>
      <c r="B39" s="77"/>
      <c r="C39" s="73"/>
      <c r="D39" s="73"/>
      <c r="E39" s="35"/>
      <c r="F39" s="73"/>
      <c r="G39" s="73"/>
      <c r="H39" s="35"/>
      <c r="I39" s="73"/>
      <c r="J39" s="73"/>
      <c r="K39" s="77"/>
      <c r="L39" s="73"/>
      <c r="M39" s="73"/>
      <c r="N39" s="35"/>
      <c r="O39" s="73"/>
      <c r="P39" s="73"/>
      <c r="Q39" s="84"/>
      <c r="R39" s="85"/>
      <c r="S39" s="86"/>
      <c r="T39" s="14"/>
      <c r="U39" s="88"/>
      <c r="V39" s="88"/>
      <c r="W39" s="66"/>
      <c r="X39" s="31">
        <f>D38+G38+J38+M38+P38+V38</f>
        <v>0</v>
      </c>
    </row>
    <row r="40" spans="1:24" ht="18.75" customHeight="1" x14ac:dyDescent="0.2">
      <c r="A40" s="70"/>
      <c r="B40" s="74" t="s">
        <v>3</v>
      </c>
      <c r="C40" s="78">
        <f>S10</f>
        <v>0</v>
      </c>
      <c r="D40" s="78">
        <f>R10</f>
        <v>0</v>
      </c>
      <c r="E40" s="74" t="s">
        <v>3</v>
      </c>
      <c r="F40" s="78">
        <f>S16</f>
        <v>0</v>
      </c>
      <c r="G40" s="78">
        <f>R16</f>
        <v>0</v>
      </c>
      <c r="H40" s="74" t="s">
        <v>3</v>
      </c>
      <c r="I40" s="78">
        <f>S22</f>
        <v>0</v>
      </c>
      <c r="J40" s="78">
        <f>R22</f>
        <v>0</v>
      </c>
      <c r="K40" s="74" t="s">
        <v>3</v>
      </c>
      <c r="L40" s="78">
        <f>S28</f>
        <v>0</v>
      </c>
      <c r="M40" s="78">
        <f>R28</f>
        <v>0</v>
      </c>
      <c r="N40" s="74" t="s">
        <v>3</v>
      </c>
      <c r="O40" s="78">
        <f>S34</f>
        <v>0</v>
      </c>
      <c r="P40" s="78">
        <f>R34</f>
        <v>0</v>
      </c>
      <c r="Q40" s="84"/>
      <c r="R40" s="91"/>
      <c r="S40" s="93"/>
      <c r="T40" s="97" t="s">
        <v>3</v>
      </c>
      <c r="U40" s="95"/>
      <c r="V40" s="95"/>
      <c r="W40" s="67"/>
      <c r="X40" s="21" t="s">
        <v>15</v>
      </c>
    </row>
    <row r="41" spans="1:24" ht="18.75" customHeight="1" thickBot="1" x14ac:dyDescent="0.25">
      <c r="A41" s="71"/>
      <c r="B41" s="75"/>
      <c r="C41" s="79"/>
      <c r="D41" s="79"/>
      <c r="E41" s="75"/>
      <c r="F41" s="79"/>
      <c r="G41" s="79"/>
      <c r="H41" s="75"/>
      <c r="I41" s="79"/>
      <c r="J41" s="79"/>
      <c r="K41" s="75"/>
      <c r="L41" s="79"/>
      <c r="M41" s="79"/>
      <c r="N41" s="75"/>
      <c r="O41" s="79"/>
      <c r="P41" s="79"/>
      <c r="Q41" s="99"/>
      <c r="R41" s="92"/>
      <c r="S41" s="94"/>
      <c r="T41" s="122"/>
      <c r="U41" s="123"/>
      <c r="V41" s="123"/>
      <c r="W41" s="68"/>
      <c r="X41" s="27">
        <f>C38+F38+I38+L38+O38+U38</f>
        <v>0</v>
      </c>
    </row>
    <row r="42" spans="1:24" ht="18.75" customHeight="1" thickBot="1" x14ac:dyDescent="0.3">
      <c r="A42" s="1" t="s">
        <v>25</v>
      </c>
      <c r="B42" s="24" t="s">
        <v>2</v>
      </c>
      <c r="C42" s="24" t="s">
        <v>4</v>
      </c>
      <c r="D42" s="24" t="s">
        <v>5</v>
      </c>
      <c r="E42" s="24" t="s">
        <v>2</v>
      </c>
      <c r="F42" s="24" t="s">
        <v>4</v>
      </c>
      <c r="G42" s="24" t="s">
        <v>5</v>
      </c>
      <c r="H42" s="24" t="s">
        <v>2</v>
      </c>
      <c r="I42" s="24" t="s">
        <v>4</v>
      </c>
      <c r="J42" s="24" t="s">
        <v>5</v>
      </c>
      <c r="K42" s="24" t="s">
        <v>2</v>
      </c>
      <c r="L42" s="24" t="s">
        <v>4</v>
      </c>
      <c r="M42" s="24" t="s">
        <v>5</v>
      </c>
      <c r="N42" s="24" t="s">
        <v>2</v>
      </c>
      <c r="O42" s="24" t="s">
        <v>4</v>
      </c>
      <c r="P42" s="24" t="s">
        <v>5</v>
      </c>
      <c r="Q42" s="24" t="s">
        <v>2</v>
      </c>
      <c r="R42" s="24" t="s">
        <v>4</v>
      </c>
      <c r="S42" s="24" t="s">
        <v>5</v>
      </c>
      <c r="T42" s="32"/>
      <c r="U42" s="33"/>
      <c r="V42" s="34"/>
      <c r="W42" s="64">
        <f>C43+F43+I43+L43+O43+R43</f>
        <v>0</v>
      </c>
      <c r="X42" s="22" t="s">
        <v>5</v>
      </c>
    </row>
    <row r="43" spans="1:24" ht="18.75" customHeight="1" thickBot="1" x14ac:dyDescent="0.25">
      <c r="A43" s="69" t="s">
        <v>56</v>
      </c>
      <c r="B43" s="35"/>
      <c r="C43" s="36">
        <f>IF(C44&gt;D44,3,IF(C44&lt;D44,0,IF(C46&gt;D46,2,IF(C46&lt;D46,1,0))))</f>
        <v>0</v>
      </c>
      <c r="D43" s="36">
        <f>IF(C44-D44&gt;=3,3, IF(C44-D44=1,1, IF(C44-D44=2,2,IF(C44=D44,0, IF(C44&lt;D44,0)))))</f>
        <v>0</v>
      </c>
      <c r="E43" s="35"/>
      <c r="F43" s="36">
        <f>IF(F44&gt;G44,3,IF(F44&lt;G44,0,IF(F46&gt;G46,2,IF(F46&lt;G46,1,0))))</f>
        <v>0</v>
      </c>
      <c r="G43" s="36">
        <f>IF(F44-G44&gt;=3,3, IF(F44-G44=1,1, IF(F44-G44=2,2,IF(F44=G44,0, IF(F44&lt;G44,0)))))</f>
        <v>0</v>
      </c>
      <c r="H43" s="35"/>
      <c r="I43" s="36">
        <f>IF(I44&gt;J44,3,IF(I44&lt;J44,0,IF(I46&gt;J46,2,IF(I46&lt;J46,1,0))))</f>
        <v>0</v>
      </c>
      <c r="J43" s="36">
        <f>IF(I44-J44&gt;=3,3, IF(I44-J44=1,1, IF(I44-J44=2,2,IF(I44=J44,0, IF(I44&lt;J44,0)))))</f>
        <v>0</v>
      </c>
      <c r="K43" s="35"/>
      <c r="L43" s="36">
        <f>IF(L44&gt;M44,3,IF(L44&lt;M44,0,IF(L46&gt;M46,2,IF(L46&lt;M46,1,0))))</f>
        <v>0</v>
      </c>
      <c r="M43" s="36">
        <f>IF(L44-M44&gt;=3,3, IF(L44-M44=1,1, IF(L44-M44=2,2,IF(L44=M44,0, IF(L44&lt;M44,0)))))</f>
        <v>0</v>
      </c>
      <c r="N43" s="35"/>
      <c r="O43" s="36">
        <f>IF(O44&gt;P44,3,IF(O44&lt;P44,0,IF(O46&gt;P46,2,IF(O46&lt;P46,1,0))))</f>
        <v>0</v>
      </c>
      <c r="P43" s="36">
        <f>IF(O44-P44&gt;=3,3, IF(O44-P44=1,1, IF(O44-P44=2,2,IF(O44=P44,0, IF(O44&lt;P44,0)))))</f>
        <v>0</v>
      </c>
      <c r="Q43" s="35"/>
      <c r="R43" s="36">
        <f>IF(R44&gt;S44,3,IF(R44&lt;S44,0,IF(R46&gt;S46,2,IF(R46&lt;S46,1,0))))</f>
        <v>0</v>
      </c>
      <c r="S43" s="36">
        <f>IF(R44-S44&gt;=3,3, IF(R44-S44=1,1, IF(R44-S44=2,2,IF(R44=S44,0, IF(R44&lt;S44,0)))))</f>
        <v>0</v>
      </c>
      <c r="T43" s="37"/>
      <c r="U43" s="38"/>
      <c r="V43" s="39"/>
      <c r="W43" s="65"/>
      <c r="X43" s="15">
        <f>D43+G43+J43+M43+P43+S43</f>
        <v>0</v>
      </c>
    </row>
    <row r="44" spans="1:24" ht="18.75" customHeight="1" x14ac:dyDescent="0.2">
      <c r="A44" s="69"/>
      <c r="B44" s="76" t="s">
        <v>21</v>
      </c>
      <c r="C44" s="72">
        <f>V8</f>
        <v>0</v>
      </c>
      <c r="D44" s="72">
        <f>U8</f>
        <v>0</v>
      </c>
      <c r="E44" s="35"/>
      <c r="F44" s="72">
        <f>V14</f>
        <v>0</v>
      </c>
      <c r="G44" s="72">
        <f>U14</f>
        <v>0</v>
      </c>
      <c r="H44" s="35"/>
      <c r="I44" s="72">
        <f>V20</f>
        <v>0</v>
      </c>
      <c r="J44" s="72">
        <f>U20</f>
        <v>0</v>
      </c>
      <c r="K44" s="76"/>
      <c r="L44" s="72">
        <f>V26</f>
        <v>0</v>
      </c>
      <c r="M44" s="72">
        <f>U26</f>
        <v>0</v>
      </c>
      <c r="N44" s="35"/>
      <c r="O44" s="72">
        <f>V32</f>
        <v>0</v>
      </c>
      <c r="P44" s="72">
        <f>U32</f>
        <v>0</v>
      </c>
      <c r="Q44" s="35"/>
      <c r="R44" s="72">
        <f>V38</f>
        <v>0</v>
      </c>
      <c r="S44" s="72">
        <f>U38</f>
        <v>0</v>
      </c>
      <c r="T44" s="84"/>
      <c r="U44" s="85"/>
      <c r="V44" s="86"/>
      <c r="W44" s="66"/>
      <c r="X44" s="21" t="s">
        <v>16</v>
      </c>
    </row>
    <row r="45" spans="1:24" ht="18.75" customHeight="1" thickBot="1" x14ac:dyDescent="0.25">
      <c r="A45" s="69"/>
      <c r="B45" s="77"/>
      <c r="C45" s="73"/>
      <c r="D45" s="73"/>
      <c r="E45" s="35"/>
      <c r="F45" s="73"/>
      <c r="G45" s="73"/>
      <c r="H45" s="35"/>
      <c r="I45" s="73"/>
      <c r="J45" s="73"/>
      <c r="K45" s="77"/>
      <c r="L45" s="73"/>
      <c r="M45" s="73"/>
      <c r="N45" s="35"/>
      <c r="O45" s="73"/>
      <c r="P45" s="73"/>
      <c r="Q45" s="35"/>
      <c r="R45" s="73"/>
      <c r="S45" s="73"/>
      <c r="T45" s="84"/>
      <c r="U45" s="85"/>
      <c r="V45" s="86"/>
      <c r="W45" s="66"/>
      <c r="X45" s="31">
        <f>D44+G44+J44+M44+P44+S44</f>
        <v>0</v>
      </c>
    </row>
    <row r="46" spans="1:24" ht="18.75" customHeight="1" x14ac:dyDescent="0.2">
      <c r="A46" s="70"/>
      <c r="B46" s="74" t="s">
        <v>3</v>
      </c>
      <c r="C46" s="78">
        <f>V10</f>
        <v>0</v>
      </c>
      <c r="D46" s="78">
        <f>U10</f>
        <v>0</v>
      </c>
      <c r="E46" s="74" t="s">
        <v>3</v>
      </c>
      <c r="F46" s="78">
        <f>V16</f>
        <v>0</v>
      </c>
      <c r="G46" s="78">
        <f>U16</f>
        <v>0</v>
      </c>
      <c r="H46" s="74" t="s">
        <v>3</v>
      </c>
      <c r="I46" s="78">
        <f>V22</f>
        <v>0</v>
      </c>
      <c r="J46" s="78">
        <f>U22</f>
        <v>0</v>
      </c>
      <c r="K46" s="74" t="s">
        <v>3</v>
      </c>
      <c r="L46" s="78">
        <f>V28</f>
        <v>0</v>
      </c>
      <c r="M46" s="78">
        <f>U28</f>
        <v>0</v>
      </c>
      <c r="N46" s="74" t="s">
        <v>3</v>
      </c>
      <c r="O46" s="78">
        <f>V34</f>
        <v>0</v>
      </c>
      <c r="P46" s="78">
        <f>U34</f>
        <v>0</v>
      </c>
      <c r="Q46" s="74" t="s">
        <v>3</v>
      </c>
      <c r="R46" s="78">
        <f>V40</f>
        <v>0</v>
      </c>
      <c r="S46" s="78">
        <f>U40</f>
        <v>0</v>
      </c>
      <c r="T46" s="84"/>
      <c r="U46" s="91"/>
      <c r="V46" s="93"/>
      <c r="W46" s="67"/>
      <c r="X46" s="21" t="s">
        <v>15</v>
      </c>
    </row>
    <row r="47" spans="1:24" ht="18.75" customHeight="1" thickBot="1" x14ac:dyDescent="0.25">
      <c r="A47" s="71"/>
      <c r="B47" s="75"/>
      <c r="C47" s="79"/>
      <c r="D47" s="79"/>
      <c r="E47" s="75"/>
      <c r="F47" s="79"/>
      <c r="G47" s="79"/>
      <c r="H47" s="75"/>
      <c r="I47" s="79"/>
      <c r="J47" s="79"/>
      <c r="K47" s="75"/>
      <c r="L47" s="79"/>
      <c r="M47" s="79"/>
      <c r="N47" s="75"/>
      <c r="O47" s="79"/>
      <c r="P47" s="79"/>
      <c r="Q47" s="75"/>
      <c r="R47" s="79"/>
      <c r="S47" s="79"/>
      <c r="T47" s="99"/>
      <c r="U47" s="92"/>
      <c r="V47" s="94"/>
      <c r="W47" s="68"/>
      <c r="X47" s="27">
        <f>C44+F44+I44+L44+O44+R44</f>
        <v>0</v>
      </c>
    </row>
    <row r="48" spans="1:24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67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67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67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7"/>
      <c r="Z51" s="17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17"/>
      <c r="JC51" s="17"/>
      <c r="JD51" s="17"/>
      <c r="JE51" s="17"/>
      <c r="JF51" s="17"/>
      <c r="JG51" s="17"/>
    </row>
    <row r="52" spans="1:267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67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67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67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67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67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67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67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67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67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67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67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67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</sheetData>
  <sheetProtection password="CC3E" sheet="1" objects="1" scenarios="1"/>
  <mergeCells count="296">
    <mergeCell ref="Q46:Q47"/>
    <mergeCell ref="R46:R47"/>
    <mergeCell ref="S46:S47"/>
    <mergeCell ref="T46:T47"/>
    <mergeCell ref="U46:U47"/>
    <mergeCell ref="V46:V47"/>
    <mergeCell ref="E14:E15"/>
    <mergeCell ref="H20:H21"/>
    <mergeCell ref="N32:N33"/>
    <mergeCell ref="Q38:Q39"/>
    <mergeCell ref="T44:T45"/>
    <mergeCell ref="H46:H47"/>
    <mergeCell ref="I46:I47"/>
    <mergeCell ref="J46:J47"/>
    <mergeCell ref="K46:K47"/>
    <mergeCell ref="L46:L47"/>
    <mergeCell ref="M46:M47"/>
    <mergeCell ref="N46:N47"/>
    <mergeCell ref="O46:O47"/>
    <mergeCell ref="P46:P47"/>
    <mergeCell ref="U32:U33"/>
    <mergeCell ref="V32:V33"/>
    <mergeCell ref="T34:T35"/>
    <mergeCell ref="U34:U35"/>
    <mergeCell ref="W42:W47"/>
    <mergeCell ref="A43:A47"/>
    <mergeCell ref="B44:B45"/>
    <mergeCell ref="C44:C45"/>
    <mergeCell ref="D44:D45"/>
    <mergeCell ref="F44:F45"/>
    <mergeCell ref="G44:G45"/>
    <mergeCell ref="I44:I45"/>
    <mergeCell ref="J44:J45"/>
    <mergeCell ref="K44:K45"/>
    <mergeCell ref="L44:L45"/>
    <mergeCell ref="M44:M45"/>
    <mergeCell ref="O44:O45"/>
    <mergeCell ref="P44:P45"/>
    <mergeCell ref="R44:R45"/>
    <mergeCell ref="S44:S45"/>
    <mergeCell ref="U44:U45"/>
    <mergeCell ref="V44:V45"/>
    <mergeCell ref="B46:B47"/>
    <mergeCell ref="C46:C47"/>
    <mergeCell ref="D46:D47"/>
    <mergeCell ref="E46:E47"/>
    <mergeCell ref="F46:F47"/>
    <mergeCell ref="G46:G47"/>
    <mergeCell ref="V34:V35"/>
    <mergeCell ref="U38:U39"/>
    <mergeCell ref="V38:V39"/>
    <mergeCell ref="T40:T41"/>
    <mergeCell ref="U40:U41"/>
    <mergeCell ref="V40:V41"/>
    <mergeCell ref="U20:U21"/>
    <mergeCell ref="V20:V21"/>
    <mergeCell ref="T22:T23"/>
    <mergeCell ref="U22:U23"/>
    <mergeCell ref="V22:V23"/>
    <mergeCell ref="U26:U27"/>
    <mergeCell ref="V26:V27"/>
    <mergeCell ref="T28:T29"/>
    <mergeCell ref="U28:U29"/>
    <mergeCell ref="V28:V29"/>
    <mergeCell ref="U8:U9"/>
    <mergeCell ref="V8:V9"/>
    <mergeCell ref="T10:T11"/>
    <mergeCell ref="U10:U11"/>
    <mergeCell ref="V10:V11"/>
    <mergeCell ref="U14:U15"/>
    <mergeCell ref="V14:V15"/>
    <mergeCell ref="T16:T17"/>
    <mergeCell ref="U16:U17"/>
    <mergeCell ref="V16:V17"/>
    <mergeCell ref="K38:K39"/>
    <mergeCell ref="L38:L39"/>
    <mergeCell ref="M38:M39"/>
    <mergeCell ref="O38:O39"/>
    <mergeCell ref="P38:P39"/>
    <mergeCell ref="R38:R39"/>
    <mergeCell ref="S38:S39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K32:K33"/>
    <mergeCell ref="L32:L33"/>
    <mergeCell ref="M32:M33"/>
    <mergeCell ref="O32:O33"/>
    <mergeCell ref="P32:P33"/>
    <mergeCell ref="R32:R33"/>
    <mergeCell ref="S32:S33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S26:S27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K20:K21"/>
    <mergeCell ref="L20:L21"/>
    <mergeCell ref="M20:M21"/>
    <mergeCell ref="O20:O21"/>
    <mergeCell ref="P20:P21"/>
    <mergeCell ref="R20:R21"/>
    <mergeCell ref="S20:S21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K14:K15"/>
    <mergeCell ref="L14:L15"/>
    <mergeCell ref="M14:M15"/>
    <mergeCell ref="O14:O15"/>
    <mergeCell ref="P14:P15"/>
    <mergeCell ref="R14:R15"/>
    <mergeCell ref="S14:S15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O8:O9"/>
    <mergeCell ref="P8:P9"/>
    <mergeCell ref="R8:R9"/>
    <mergeCell ref="S8:S9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A1:X1"/>
    <mergeCell ref="A2:X2"/>
    <mergeCell ref="A3:X3"/>
    <mergeCell ref="B5:D5"/>
    <mergeCell ref="E5:G5"/>
    <mergeCell ref="H5:J5"/>
    <mergeCell ref="B4:D4"/>
    <mergeCell ref="E4:G4"/>
    <mergeCell ref="H4:J4"/>
    <mergeCell ref="K4:M4"/>
    <mergeCell ref="N4:P4"/>
    <mergeCell ref="Q4:S4"/>
    <mergeCell ref="K5:M5"/>
    <mergeCell ref="N5:P5"/>
    <mergeCell ref="Q5:S5"/>
    <mergeCell ref="T4:V4"/>
    <mergeCell ref="T5:V5"/>
    <mergeCell ref="A7:A11"/>
    <mergeCell ref="A13:A17"/>
    <mergeCell ref="A19:A23"/>
    <mergeCell ref="W6:W11"/>
    <mergeCell ref="W12:W17"/>
    <mergeCell ref="W18:W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K8:K9"/>
    <mergeCell ref="L8:L9"/>
    <mergeCell ref="M8:M9"/>
    <mergeCell ref="B22:B23"/>
    <mergeCell ref="D22:D23"/>
    <mergeCell ref="E22:E23"/>
    <mergeCell ref="H22:H23"/>
    <mergeCell ref="C22:C23"/>
    <mergeCell ref="F22:F23"/>
    <mergeCell ref="B8:B9"/>
    <mergeCell ref="B14:B15"/>
    <mergeCell ref="B20:B21"/>
    <mergeCell ref="E16:E17"/>
    <mergeCell ref="B16:B17"/>
    <mergeCell ref="B10:B11"/>
    <mergeCell ref="E10:E11"/>
    <mergeCell ref="C16:C17"/>
    <mergeCell ref="D16:D17"/>
    <mergeCell ref="C10:C11"/>
    <mergeCell ref="D10:D11"/>
    <mergeCell ref="I10:I11"/>
    <mergeCell ref="J10:J11"/>
    <mergeCell ref="G22:G23"/>
    <mergeCell ref="I22:I23"/>
    <mergeCell ref="J22:J23"/>
    <mergeCell ref="I16:I17"/>
    <mergeCell ref="J16:J17"/>
    <mergeCell ref="F16:F17"/>
    <mergeCell ref="G16:G17"/>
    <mergeCell ref="H16:H17"/>
    <mergeCell ref="J20:J21"/>
    <mergeCell ref="F20:F21"/>
    <mergeCell ref="G20:G21"/>
    <mergeCell ref="H10:H11"/>
    <mergeCell ref="F10:F11"/>
    <mergeCell ref="G10:G11"/>
    <mergeCell ref="W24:W29"/>
    <mergeCell ref="A25:A29"/>
    <mergeCell ref="C26:C27"/>
    <mergeCell ref="D26:D27"/>
    <mergeCell ref="F26:F27"/>
    <mergeCell ref="G26:G27"/>
    <mergeCell ref="I26:I27"/>
    <mergeCell ref="B26:B27"/>
    <mergeCell ref="J26:J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6:K27"/>
    <mergeCell ref="L26:L27"/>
    <mergeCell ref="M26:M27"/>
    <mergeCell ref="O26:O27"/>
    <mergeCell ref="P26:P27"/>
    <mergeCell ref="R26:R27"/>
    <mergeCell ref="G32:G33"/>
    <mergeCell ref="I32:I33"/>
    <mergeCell ref="J32:J33"/>
    <mergeCell ref="B34:B35"/>
    <mergeCell ref="C34:C35"/>
    <mergeCell ref="B32:B33"/>
    <mergeCell ref="J34:J35"/>
    <mergeCell ref="D34:D35"/>
    <mergeCell ref="E34:E35"/>
    <mergeCell ref="F34:F35"/>
    <mergeCell ref="G34:G35"/>
    <mergeCell ref="H34:H35"/>
    <mergeCell ref="I34:I35"/>
    <mergeCell ref="Z6:AA6"/>
    <mergeCell ref="W36:W41"/>
    <mergeCell ref="A37:A41"/>
    <mergeCell ref="C38:C39"/>
    <mergeCell ref="D38:D39"/>
    <mergeCell ref="F38:F39"/>
    <mergeCell ref="G38:G39"/>
    <mergeCell ref="I38:I39"/>
    <mergeCell ref="J38:J39"/>
    <mergeCell ref="B40:B41"/>
    <mergeCell ref="B38:B39"/>
    <mergeCell ref="I40:I41"/>
    <mergeCell ref="J40:J41"/>
    <mergeCell ref="C40:C41"/>
    <mergeCell ref="D40:D41"/>
    <mergeCell ref="E40:E41"/>
    <mergeCell ref="F40:F41"/>
    <mergeCell ref="G40:G41"/>
    <mergeCell ref="H40:H41"/>
    <mergeCell ref="W30:W35"/>
    <mergeCell ref="A31:A35"/>
    <mergeCell ref="C32:C33"/>
    <mergeCell ref="D32:D33"/>
    <mergeCell ref="F32:F33"/>
  </mergeCells>
  <phoneticPr fontId="2" type="noConversion"/>
  <printOptions horizontalCentered="1" verticalCentered="1"/>
  <pageMargins left="0.19685039370078741" right="0.19685039370078741" top="0.51181102362204722" bottom="0.51181102362204722" header="0" footer="0"/>
  <pageSetup paperSize="3" scale="66" orientation="landscape" r:id="rId1"/>
  <headerFooter alignWithMargins="0"/>
  <rowBreaks count="1" manualBreakCount="1">
    <brk id="68" man="1"/>
  </rowBreaks>
  <colBreaks count="2" manualBreakCount="2">
    <brk id="24" max="1048575" man="1"/>
    <brk id="81" man="1"/>
  </colBreaks>
  <webPublishItems count="18">
    <webPublishItem id="2245" divId="BU18 Ice_2245" sourceType="printArea" destinationFile="C:\Users\Kevin\Google Drive\Icebreaker\2017\Schematics\Boys\BU18 Ice-RR.htm"/>
    <webPublishItem id="7345" divId="BU18 Ice_7345" sourceType="printArea" destinationFile="C:\Boys Results\BU18 Ice-RR.htm"/>
    <webPublishItem id="24664" divId="BU18 Ice_24664" sourceType="printArea" destinationFile="C:\Boys Results\BU18 Ice-RR.htm"/>
    <webPublishItem id="3077" divId="BU18 Ice_3077" sourceType="printArea" destinationFile="C:\Boys Results\BU18 Ice-RR.htm"/>
    <webPublishItem id="23797" divId="BU18 Ice_23797" sourceType="printArea" destinationFile="C:\Boys Results\BU18 Ice-RR.htm"/>
    <webPublishItem id="26718" divId="BU18 Ice_26718" sourceType="printArea" destinationFile="C:\Boys Results\BU18 Ice-RR.htm"/>
    <webPublishItem id="17043" divId="BU18 Ice_17043" sourceType="printArea" destinationFile="C:\Boys Results\BU18 Ice-RR.htm"/>
    <webPublishItem id="26504" divId="BU18 Ice_26504" sourceType="printArea" destinationFile="C:\Boys Results\BU18 Ice-RR.htm"/>
    <webPublishItem id="29488" divId="BU18 Ice_29488" sourceType="printArea" destinationFile="C:\Boys Results\BU18 Ice-RR.htm"/>
    <webPublishItem id="21650" divId="BU18 Ice_21650" sourceType="printArea" destinationFile="C:\Boys Results\BU18 Ice-RR.htm"/>
    <webPublishItem id="23335" divId="BU18 Ice_23335" sourceType="printArea" destinationFile="C:\Boys Results\BU18 Ice-RR.htm"/>
    <webPublishItem id="30126" divId="BU18 Ice_30126" sourceType="printArea" destinationFile="C:\Boys Results\BU18 Ice-RR.htm"/>
    <webPublishItem id="20578" divId="BU18 Ice_20578" sourceType="printArea" destinationFile="C:\Boys Results\BU18 Ice-RR.htm"/>
    <webPublishItem id="3958" divId="BU18 Ice_3958" sourceType="printArea" destinationFile="C:\Boys Results\BU18 Ice-RR.htm"/>
    <webPublishItem id="31402" divId="GU13 Ice_31402" sourceType="printArea" destinationFile="C:\Users\Kevin\Google Drive\Icebreaker\2019\Schematics\Girls\GU13 Ice.htm"/>
    <webPublishItem id="3533" divId="GU13 Ice_3533" sourceType="range" sourceRef="A1:X47" destinationFile="C:\Users\Kevin\Google Drive\Icebreaker\2018\Schematics\Girls\GU13 Ice-RR.htm"/>
    <webPublishItem id="11949" divId="BU13 Ice_11949" sourceType="range" sourceRef="A1:AA47" destinationFile="C:\Users\Kevin\Google Drive\Icebreaker\2017\Schematics\Boys\BU13 Ice.htm"/>
    <webPublishItem id="14100" divId="BU13 Ice_14100" sourceType="range" sourceRef="A1:AA47" destinationFile="C:\Users\Kevin\Google Drive\Icebreaker\2017\Schematics\Boys\BU13 Ice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G19"/>
  <sheetViews>
    <sheetView zoomScaleNormal="100" workbookViewId="0">
      <selection activeCell="F6" sqref="F6"/>
    </sheetView>
  </sheetViews>
  <sheetFormatPr defaultRowHeight="15" x14ac:dyDescent="0.2"/>
  <cols>
    <col min="1" max="1" width="8.88671875" style="42"/>
    <col min="2" max="2" width="25.77734375" style="42" customWidth="1"/>
    <col min="3" max="3" width="5.77734375" style="42" customWidth="1"/>
    <col min="4" max="4" width="6.88671875" style="42" customWidth="1"/>
    <col min="5" max="5" width="8" style="42" customWidth="1"/>
    <col min="6" max="6" width="25.77734375" style="42" customWidth="1"/>
    <col min="7" max="7" width="5.77734375" style="42" customWidth="1"/>
    <col min="8" max="8" width="25.77734375" style="42" customWidth="1"/>
    <col min="9" max="9" width="4.44140625" style="42" customWidth="1"/>
    <col min="10" max="10" width="3.33203125" style="42" customWidth="1"/>
    <col min="11" max="11" width="23.109375" style="42" customWidth="1"/>
    <col min="12" max="16384" width="8.88671875" style="42"/>
  </cols>
  <sheetData>
    <row r="1" spans="1:267" s="2" customFormat="1" ht="23.25" x14ac:dyDescent="0.35">
      <c r="A1" s="111" t="s">
        <v>49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</row>
    <row r="2" spans="1:267" s="2" customFormat="1" ht="23.25" x14ac:dyDescent="0.35">
      <c r="A2" s="111" t="s">
        <v>50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</row>
    <row r="3" spans="1:267" s="2" customFormat="1" ht="23.25" x14ac:dyDescent="0.35">
      <c r="A3" s="111" t="s">
        <v>47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</row>
    <row r="5" spans="1:267" x14ac:dyDescent="0.2">
      <c r="C5" s="43" t="s">
        <v>21</v>
      </c>
      <c r="D5" s="44"/>
      <c r="J5" s="125" t="s">
        <v>38</v>
      </c>
      <c r="K5" s="126"/>
    </row>
    <row r="6" spans="1:267" ht="15.75" thickBot="1" x14ac:dyDescent="0.25">
      <c r="B6" s="45">
        <f>'7 Team Round Robin'!AA7</f>
        <v>0</v>
      </c>
      <c r="C6" s="58"/>
      <c r="D6" s="45"/>
      <c r="J6" s="60" t="s">
        <v>39</v>
      </c>
      <c r="K6" s="42" t="str">
        <f>H11</f>
        <v xml:space="preserve"> </v>
      </c>
    </row>
    <row r="7" spans="1:267" x14ac:dyDescent="0.2">
      <c r="B7" s="46" t="s">
        <v>29</v>
      </c>
      <c r="C7" s="47"/>
      <c r="J7" s="60" t="s">
        <v>40</v>
      </c>
      <c r="K7" s="42" t="str">
        <f>H14</f>
        <v xml:space="preserve"> </v>
      </c>
    </row>
    <row r="8" spans="1:267" ht="15.75" thickBot="1" x14ac:dyDescent="0.25">
      <c r="B8" s="124" t="s">
        <v>27</v>
      </c>
      <c r="C8" s="48"/>
      <c r="D8" s="49"/>
      <c r="E8" s="50"/>
      <c r="J8" s="60" t="s">
        <v>41</v>
      </c>
      <c r="K8" s="62" t="str">
        <f>IF(C6&lt;C11,B6,IF(C14&gt;C19,B19,IF(C6=C11," ",B14)))</f>
        <v xml:space="preserve"> </v>
      </c>
    </row>
    <row r="9" spans="1:267" x14ac:dyDescent="0.2">
      <c r="B9" s="124"/>
      <c r="C9" s="48"/>
      <c r="E9" s="51"/>
      <c r="G9" s="43" t="s">
        <v>21</v>
      </c>
      <c r="J9" s="60" t="s">
        <v>42</v>
      </c>
      <c r="K9" s="62" t="str">
        <f>IF(C6&gt;C11,B11,IF(C14&gt;C19,B19,IF(C6=C11," ",B14)))</f>
        <v xml:space="preserve"> </v>
      </c>
    </row>
    <row r="10" spans="1:267" ht="15.75" thickBot="1" x14ac:dyDescent="0.25">
      <c r="B10" s="52" t="s">
        <v>30</v>
      </c>
      <c r="C10" s="53"/>
      <c r="E10" s="51"/>
      <c r="F10" s="45" t="str">
        <f>IF(C6&gt;C11,B6,IF(C6=C11," ",B11))</f>
        <v xml:space="preserve"> </v>
      </c>
      <c r="G10" s="58"/>
      <c r="J10" s="60" t="s">
        <v>43</v>
      </c>
      <c r="K10" s="62">
        <f>'7 Team Round Robin'!AA11</f>
        <v>0</v>
      </c>
    </row>
    <row r="11" spans="1:267" ht="15.75" thickBot="1" x14ac:dyDescent="0.25">
      <c r="B11" s="54">
        <f>'7 Team Round Robin'!AA10</f>
        <v>0</v>
      </c>
      <c r="C11" s="58"/>
      <c r="D11" s="45"/>
      <c r="E11" s="51"/>
      <c r="F11" s="46" t="s">
        <v>34</v>
      </c>
      <c r="G11" s="47"/>
      <c r="H11" s="55" t="str">
        <f>IF(G10&gt;G15,F10,IF(G10=G15," ",F15))</f>
        <v xml:space="preserve"> </v>
      </c>
      <c r="J11" s="60" t="s">
        <v>44</v>
      </c>
      <c r="K11" s="62">
        <f>'7 Team Round Robin'!AA12</f>
        <v>0</v>
      </c>
    </row>
    <row r="12" spans="1:267" ht="15.75" thickBot="1" x14ac:dyDescent="0.25">
      <c r="B12" s="54"/>
      <c r="E12" s="56"/>
      <c r="F12" s="124" t="s">
        <v>33</v>
      </c>
      <c r="G12" s="48"/>
      <c r="H12" s="44" t="s">
        <v>37</v>
      </c>
      <c r="J12" s="60" t="s">
        <v>45</v>
      </c>
      <c r="K12" s="62">
        <f>'7 Team Round Robin'!AA13</f>
        <v>0</v>
      </c>
    </row>
    <row r="13" spans="1:267" x14ac:dyDescent="0.2">
      <c r="B13" s="54"/>
      <c r="E13" s="51"/>
      <c r="F13" s="124"/>
      <c r="G13" s="48"/>
    </row>
    <row r="14" spans="1:267" ht="15.75" thickBot="1" x14ac:dyDescent="0.25">
      <c r="B14" s="45">
        <f>'7 Team Round Robin'!AA8</f>
        <v>0</v>
      </c>
      <c r="C14" s="58"/>
      <c r="E14" s="51"/>
      <c r="F14" s="52" t="s">
        <v>35</v>
      </c>
      <c r="G14" s="53"/>
      <c r="H14" s="55" t="str">
        <f>IF(G10&gt;G15,F15,IF(G10=G15," ",F10))</f>
        <v xml:space="preserve"> </v>
      </c>
    </row>
    <row r="15" spans="1:267" x14ac:dyDescent="0.2">
      <c r="B15" s="46" t="s">
        <v>31</v>
      </c>
      <c r="C15" s="47"/>
      <c r="E15" s="51"/>
      <c r="F15" s="54" t="str">
        <f>IF(C14&gt;C19,B14,IF(C14=C19," ",B19))</f>
        <v xml:space="preserve"> </v>
      </c>
      <c r="G15" s="58"/>
      <c r="H15" s="44" t="s">
        <v>36</v>
      </c>
    </row>
    <row r="16" spans="1:267" ht="15.75" thickBot="1" x14ac:dyDescent="0.25">
      <c r="B16" s="124" t="s">
        <v>28</v>
      </c>
      <c r="C16" s="48"/>
      <c r="D16" s="49"/>
      <c r="E16" s="51"/>
    </row>
    <row r="17" spans="2:3" x14ac:dyDescent="0.2">
      <c r="B17" s="124"/>
      <c r="C17" s="48"/>
    </row>
    <row r="18" spans="2:3" ht="15.75" thickBot="1" x14ac:dyDescent="0.25">
      <c r="B18" s="52" t="s">
        <v>32</v>
      </c>
      <c r="C18" s="53"/>
    </row>
    <row r="19" spans="2:3" x14ac:dyDescent="0.2">
      <c r="B19" s="45">
        <f>'7 Team Round Robin'!AA9</f>
        <v>0</v>
      </c>
      <c r="C19" s="58"/>
    </row>
  </sheetData>
  <sheetProtection password="CC3E" sheet="1" objects="1" scenarios="1"/>
  <mergeCells count="7">
    <mergeCell ref="B8:B9"/>
    <mergeCell ref="F12:F13"/>
    <mergeCell ref="B16:B17"/>
    <mergeCell ref="J5:K5"/>
    <mergeCell ref="A1:K1"/>
    <mergeCell ref="A2:K2"/>
    <mergeCell ref="A3:K3"/>
  </mergeCells>
  <pageMargins left="0.70866141732283472" right="0.70866141732283472" top="0.74803149606299213" bottom="0.74803149606299213" header="0.31496062992125984" footer="0.31496062992125984"/>
  <pageSetup paperSize="3" scale="116" orientation="landscape" horizontalDpi="1200" verticalDpi="1200" r:id="rId1"/>
  <webPublishItems count="8">
    <webPublishItem id="23468" divId="GU13 Ice_23468" sourceType="range" sourceRef="A1:K19" destinationFile="C:\Users\Kevin\Google Drive\Icebreaker\2019\Schematics\Girls\GU13 Ice-CS.htm"/>
    <webPublishItem id="24445" divId="BU18 Ice_24445" sourceType="range" sourceRef="A4:H19" destinationFile="C:\Boys Results\BU18 Ice-CS.htm"/>
    <webPublishItem id="5571" divId="BU18 Ice_5571" sourceType="range" sourceRef="A4:H19" destinationFile="C:\Boys Results\BU18 Ice-CS.htm"/>
    <webPublishItem id="16635" divId="BU18 Ice_16635" sourceType="range" sourceRef="A4:H19" destinationFile="C:\Boys Results\BU18 Ice-CS.htm"/>
    <webPublishItem id="31545" divId="BU18 Ice_31545" sourceType="range" sourceRef="A4:H19" destinationFile="C:\Boys Results\BU18 Ice-CS.htm"/>
    <webPublishItem id="5010" divId="BU13 Ice_5010" sourceType="range" sourceRef="A4:H20" destinationFile="C:\Users\Kevin\Google Drive\Icebreaker\2017\Schematics\Boys\BU18 Ice-CS.htm"/>
    <webPublishItem id="7601" divId="BU18 Ice_7601" sourceType="range" sourceRef="A4:H20" destinationFile="C:\Users\Kevin\Google Drive\Icebreaker\2017\Schematics\Boys\BU18 Ice-CS.htm"/>
    <webPublishItem id="7884" divId="GU13 Ice_7884" sourceType="range" sourceRef="B1:K19" destinationFile="C:\Users\Kevin\Google Drive\Icebreaker\2018\Schematics\Girls\GU13 Ice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7 Team Round Robin</vt:lpstr>
      <vt:lpstr>Playoffs</vt:lpstr>
      <vt:lpstr>'7 Team Round Robin'!Print_Area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BennettG</dc:creator>
  <cp:lastModifiedBy>Kevin Crothers</cp:lastModifiedBy>
  <cp:lastPrinted>2019-05-09T22:18:29Z</cp:lastPrinted>
  <dcterms:created xsi:type="dcterms:W3CDTF">2016-10-11T18:07:11Z</dcterms:created>
  <dcterms:modified xsi:type="dcterms:W3CDTF">2019-05-19T22:46:55Z</dcterms:modified>
</cp:coreProperties>
</file>