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Girls\"/>
    </mc:Choice>
  </mc:AlternateContent>
  <xr:revisionPtr revIDLastSave="0" documentId="13_ncr:1_{75DFCC4E-1D96-4A7C-AB75-D6B6D6383B44}" xr6:coauthVersionLast="43" xr6:coauthVersionMax="43" xr10:uidLastSave="{00000000-0000-0000-0000-000000000000}"/>
  <bookViews>
    <workbookView xWindow="1875" yWindow="1260" windowWidth="26325" windowHeight="14010" xr2:uid="{00000000-000D-0000-FFFF-FFFF00000000}"/>
  </bookViews>
  <sheets>
    <sheet name="6 Team Round Robin" sheetId="1" r:id="rId1"/>
    <sheet name="Playoffs" sheetId="6" r:id="rId2"/>
  </sheets>
  <definedNames>
    <definedName name="_xlnm.Print_Area" localSheetId="0">'6 Team Round Robin'!$A$1:$X$41</definedName>
    <definedName name="_xlnm.Print_Area" localSheetId="1">Playoffs!$B$1:$L$23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6" i="1" l="1"/>
  <c r="F15" i="6" l="1"/>
  <c r="F23" i="6"/>
  <c r="L7" i="6" l="1"/>
  <c r="F18" i="6" l="1"/>
  <c r="F10" i="6"/>
  <c r="B10" i="6"/>
  <c r="B15" i="6"/>
  <c r="L10" i="6" s="1"/>
  <c r="B23" i="6"/>
  <c r="B18" i="6"/>
  <c r="L9" i="6" s="1"/>
  <c r="J19" i="6" l="1"/>
  <c r="L8" i="6"/>
  <c r="U11" i="1"/>
  <c r="U9" i="1"/>
  <c r="J14" i="6" l="1"/>
  <c r="L15" i="6"/>
  <c r="L5" i="6" s="1"/>
  <c r="L18" i="6" l="1"/>
  <c r="L6" i="6" s="1"/>
  <c r="P40" i="1" l="1"/>
  <c r="P38" i="1"/>
  <c r="O40" i="1"/>
  <c r="O38" i="1"/>
  <c r="M40" i="1"/>
  <c r="M38" i="1"/>
  <c r="L40" i="1"/>
  <c r="L38" i="1"/>
  <c r="M34" i="1"/>
  <c r="M32" i="1"/>
  <c r="L34" i="1"/>
  <c r="L32" i="1"/>
  <c r="J40" i="1"/>
  <c r="J38" i="1"/>
  <c r="I40" i="1"/>
  <c r="I38" i="1"/>
  <c r="J34" i="1"/>
  <c r="J32" i="1"/>
  <c r="I34" i="1"/>
  <c r="I32" i="1"/>
  <c r="J28" i="1"/>
  <c r="J26" i="1"/>
  <c r="I28" i="1"/>
  <c r="I26" i="1"/>
  <c r="G40" i="1"/>
  <c r="G38" i="1"/>
  <c r="F40" i="1"/>
  <c r="F38" i="1"/>
  <c r="G34" i="1"/>
  <c r="G32" i="1"/>
  <c r="F34" i="1"/>
  <c r="F32" i="1"/>
  <c r="G28" i="1"/>
  <c r="G26" i="1"/>
  <c r="F28" i="1"/>
  <c r="F26" i="1"/>
  <c r="D40" i="1"/>
  <c r="D38" i="1"/>
  <c r="U39" i="1" s="1"/>
  <c r="C40" i="1"/>
  <c r="C38" i="1"/>
  <c r="U41" i="1" s="1"/>
  <c r="C34" i="1"/>
  <c r="D34" i="1"/>
  <c r="D32" i="1"/>
  <c r="U33" i="1" s="1"/>
  <c r="C32" i="1"/>
  <c r="U35" i="1" s="1"/>
  <c r="C28" i="1" l="1"/>
  <c r="D28" i="1"/>
  <c r="D26" i="1"/>
  <c r="U27" i="1" s="1"/>
  <c r="C26" i="1"/>
  <c r="U29" i="1" s="1"/>
  <c r="G22" i="1"/>
  <c r="F22" i="1"/>
  <c r="G20" i="1"/>
  <c r="F20" i="1"/>
  <c r="C22" i="1"/>
  <c r="D22" i="1"/>
  <c r="D20" i="1"/>
  <c r="U21" i="1" s="1"/>
  <c r="C20" i="1"/>
  <c r="U23" i="1" s="1"/>
  <c r="C16" i="1"/>
  <c r="D16" i="1"/>
  <c r="D14" i="1"/>
  <c r="U15" i="1" s="1"/>
  <c r="C14" i="1"/>
  <c r="U17" i="1" s="1"/>
  <c r="Q5" i="1"/>
  <c r="N5" i="1"/>
  <c r="K5" i="1"/>
  <c r="H5" i="1"/>
  <c r="E5" i="1"/>
  <c r="B5" i="1"/>
  <c r="M37" i="1" l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R25" i="1" l="1"/>
  <c r="L37" i="1"/>
  <c r="G19" i="1"/>
  <c r="D19" i="1"/>
  <c r="U19" i="1" s="1"/>
  <c r="D13" i="1"/>
  <c r="J13" i="1"/>
  <c r="J7" i="1"/>
  <c r="G7" i="1"/>
  <c r="U7" i="1" s="1"/>
  <c r="F19" i="1"/>
  <c r="C19" i="1"/>
  <c r="I13" i="1"/>
  <c r="C13" i="1"/>
  <c r="T12" i="1" s="1"/>
  <c r="I7" i="1"/>
  <c r="F7" i="1"/>
  <c r="T6" i="1" l="1"/>
  <c r="T18" i="1"/>
  <c r="U13" i="1"/>
  <c r="J31" i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T30" i="1" s="1"/>
  <c r="D31" i="1"/>
  <c r="D25" i="1"/>
  <c r="U25" i="1" s="1"/>
  <c r="C25" i="1"/>
  <c r="U37" i="1" l="1"/>
  <c r="U31" i="1"/>
  <c r="T24" i="1"/>
</calcChain>
</file>

<file path=xl/sharedStrings.xml><?xml version="1.0" encoding="utf-8"?>
<sst xmlns="http://schemas.openxmlformats.org/spreadsheetml/2006/main" count="204" uniqueCount="59">
  <si>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</si>
  <si>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</si>
  <si>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</si>
  <si>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</si>
  <si>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</si>
  <si>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</si>
  <si>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</si>
  <si>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</si>
  <si>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</si>
  <si>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</si>
  <si>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</si>
  <si>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</si>
  <si>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</si>
  <si>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</si>
  <si>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</si>
  <si>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</si>
  <si>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</si>
  <si>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</si>
  <si>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</si>
  <si>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</si>
  <si>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</si>
  <si>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</si>
  <si>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</si>
  <si>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6th</t>
  </si>
  <si>
    <t>Standings</t>
  </si>
  <si>
    <t>1st Place</t>
  </si>
  <si>
    <t>4th Place</t>
  </si>
  <si>
    <t>2nd Place</t>
  </si>
  <si>
    <t>3rd Place</t>
  </si>
  <si>
    <t>Game 24</t>
  </si>
  <si>
    <t>Silver Medal</t>
  </si>
  <si>
    <t>Gold Medal</t>
  </si>
  <si>
    <t>6th Place</t>
  </si>
  <si>
    <t>5th Place</t>
  </si>
  <si>
    <t>Game 16</t>
  </si>
  <si>
    <t>Game 17</t>
  </si>
  <si>
    <t>Game 18</t>
  </si>
  <si>
    <t>Game 19</t>
  </si>
  <si>
    <t>Lowest Ranked Winner of Game 16 or 17</t>
  </si>
  <si>
    <t>Highest Ranked Winner of Game 16 or 17</t>
  </si>
  <si>
    <t>Winner of Game 18</t>
  </si>
  <si>
    <t>Winner of Game 19</t>
  </si>
  <si>
    <t>Overall Standings</t>
  </si>
  <si>
    <t>1.</t>
  </si>
  <si>
    <t>2.</t>
  </si>
  <si>
    <t>3.</t>
  </si>
  <si>
    <t>4.</t>
  </si>
  <si>
    <t>5.</t>
  </si>
  <si>
    <t>6.</t>
  </si>
  <si>
    <t>Girls U15 Ice Pile</t>
  </si>
  <si>
    <t>"Ice Floe" Championship Round</t>
  </si>
  <si>
    <t>Ottawa Internationals</t>
  </si>
  <si>
    <t>Ottawa Internationals (U14 Ice)</t>
  </si>
  <si>
    <t>FC Trois Lacs</t>
  </si>
  <si>
    <t>Nepean Hotspurs</t>
  </si>
  <si>
    <t>Blitz Ile Bizard</t>
  </si>
  <si>
    <t>Lachine Demons</t>
  </si>
  <si>
    <t>The  2019  "ICEBREAKER" – 25th Annual Soccer Tournament</t>
  </si>
  <si>
    <t>The  2019  "ICEBREAKER" – 25th Soccer Annual  Tournament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</si>
</sst>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1" fillId="0" borderId="0" xfId="0" applyNumberFormat="1" applyFont="1" applyFill="1" applyAlignment="1" applyProtection="1">
      <protection locked="0"/>
    </xf>
    <xf numFmtId="0" fontId="0" fillId="0" borderId="21" xfId="0" applyBorder="1" applyAlignment="1" applyProtection="1">
      <alignment horizontal="center"/>
    </xf>
    <xf numFmtId="0" fontId="10" fillId="0" borderId="0" xfId="0" applyNumberFormat="1" applyFont="1" applyBorder="1" applyAlignment="1"/>
    <xf numFmtId="49" fontId="1" fillId="0" borderId="0" xfId="0" applyNumberFormat="1" applyFont="1" applyAlignment="1" applyProtection="1">
      <alignment horizontal="right"/>
    </xf>
    <xf numFmtId="0" fontId="11" fillId="0" borderId="0" xfId="0" applyNumberFormat="1" applyFont="1" applyAlignment="1">
      <alignment horizontal="left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D62"/>
  <sheetViews>
    <sheetView tabSelected="1" showOutlineSymbols="0" topLeftCell="A4" zoomScale="55" zoomScaleNormal="55" zoomScaleSheetLayoutView="55" workbookViewId="0">
      <selection activeCell="X27" sqref="X27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7" customWidth="1"/>
    <col min="28" max="40" width="9.6640625" style="2" customWidth="1"/>
    <col min="41" max="41" width="9.6640625" style="17" customWidth="1"/>
    <col min="42" max="16384" width="9.6640625" style="2"/>
  </cols>
  <sheetData>
    <row r="1" spans="1:264" ht="23.25" x14ac:dyDescent="0.35">
      <c r="A1" s="111" t="s">
        <v>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111" t="s">
        <v>49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111" t="s">
        <v>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1</v>
      </c>
      <c r="B4" s="118" t="s">
        <v>9</v>
      </c>
      <c r="C4" s="119"/>
      <c r="D4" s="120"/>
      <c r="E4" s="118" t="s">
        <v>10</v>
      </c>
      <c r="F4" s="119"/>
      <c r="G4" s="120"/>
      <c r="H4" s="118" t="s">
        <v>11</v>
      </c>
      <c r="I4" s="119"/>
      <c r="J4" s="120"/>
      <c r="K4" s="118" t="s">
        <v>12</v>
      </c>
      <c r="L4" s="119"/>
      <c r="M4" s="120"/>
      <c r="N4" s="118" t="s">
        <v>13</v>
      </c>
      <c r="O4" s="119"/>
      <c r="P4" s="120"/>
      <c r="Q4" s="118" t="s">
        <v>14</v>
      </c>
      <c r="R4" s="119"/>
      <c r="S4" s="120"/>
      <c r="T4" s="5" t="s">
        <v>6</v>
      </c>
      <c r="U4" s="6" t="s">
        <v>7</v>
      </c>
      <c r="V4" s="7"/>
      <c r="W4" s="63" t="s">
        <v>24</v>
      </c>
      <c r="X4" s="63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50.1" customHeight="1" thickBot="1" x14ac:dyDescent="0.3">
      <c r="A5" s="9"/>
      <c r="B5" s="112" t="str">
        <f>A7</f>
        <v>Ottawa Internationals</v>
      </c>
      <c r="C5" s="113"/>
      <c r="D5" s="114"/>
      <c r="E5" s="115" t="str">
        <f>A13</f>
        <v>Ottawa Internationals (U14 Ice)</v>
      </c>
      <c r="F5" s="116"/>
      <c r="G5" s="117"/>
      <c r="H5" s="115" t="str">
        <f>A19</f>
        <v>FC Trois Lacs</v>
      </c>
      <c r="I5" s="116"/>
      <c r="J5" s="117"/>
      <c r="K5" s="121" t="str">
        <f>A25</f>
        <v>Nepean Hotspurs</v>
      </c>
      <c r="L5" s="116"/>
      <c r="M5" s="117"/>
      <c r="N5" s="121" t="str">
        <f>A31</f>
        <v>Blitz Ile Bizard</v>
      </c>
      <c r="O5" s="116"/>
      <c r="P5" s="117"/>
      <c r="Q5" s="121" t="str">
        <f>A37</f>
        <v>Lachine Demons</v>
      </c>
      <c r="R5" s="116"/>
      <c r="S5" s="117"/>
      <c r="T5" s="10" t="s">
        <v>4</v>
      </c>
      <c r="U5" s="11" t="s">
        <v>8</v>
      </c>
      <c r="V5" s="7"/>
      <c r="W5" s="40" t="s">
        <v>17</v>
      </c>
      <c r="X5" s="5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64">
        <f>F7+I7+L7+O7+R7</f>
        <v>0</v>
      </c>
      <c r="U6" s="22" t="s">
        <v>5</v>
      </c>
      <c r="V6" s="7"/>
      <c r="W6" s="41" t="s">
        <v>18</v>
      </c>
      <c r="X6" s="57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102" t="s">
        <v>51</v>
      </c>
      <c r="B7" s="37"/>
      <c r="C7" s="38"/>
      <c r="D7" s="39"/>
      <c r="E7" s="28"/>
      <c r="F7" s="19">
        <f>IF(F8&gt;G8,3,IF(F8&lt;G8,0,IF(F10&gt;G10,2,IF(F10&lt;G10,1,0))))</f>
        <v>0</v>
      </c>
      <c r="G7" s="19">
        <f>IF(F8-G8&gt;=3,3, IF(F8-G8=1,1, IF(F8-G8=2,2,IF(F8=G8,0, IF(F8&lt;G8,0)))))</f>
        <v>0</v>
      </c>
      <c r="H7" s="20"/>
      <c r="I7" s="19">
        <f>IF(I8&gt;J8,3,IF(I8&lt;J8,0,IF(I10&gt;J10,2,IF(I10&lt;J10,1,0))))</f>
        <v>0</v>
      </c>
      <c r="J7" s="19">
        <f>IF(I8-J8&gt;=3,3, IF(I8-J8=1,1, IF(I8-J8=2,2,IF(I8=J8,0, IF(I8&lt;J8,0)))))</f>
        <v>0</v>
      </c>
      <c r="K7" s="14"/>
      <c r="L7" s="19">
        <f>IF(L8&gt;M8,3,IF(L8&lt;M8,0,IF(L10&gt;M10,2,IF(L10&lt;M10,1,0))))</f>
        <v>0</v>
      </c>
      <c r="M7" s="19">
        <f>IF(L8-M8&gt;=3,3, IF(L8-M8=1,1, IF(L8-M8=2,2,IF(L8=M8,0, IF(L8&lt;M8,0)))))</f>
        <v>0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0</v>
      </c>
      <c r="S7" s="19">
        <f>IF(R8-S8&gt;=3,3, IF(R8-S8=1,1, IF(R8-S8=2,2,IF(R8=S8,0, IF(R8&lt;S8,0)))))</f>
        <v>0</v>
      </c>
      <c r="T7" s="65"/>
      <c r="U7" s="15">
        <f>G7+J7+M7+P7+S7</f>
        <v>0</v>
      </c>
      <c r="V7" s="7"/>
      <c r="W7" s="40" t="s">
        <v>19</v>
      </c>
      <c r="X7" s="57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102"/>
      <c r="B8" s="84"/>
      <c r="C8" s="85"/>
      <c r="D8" s="86"/>
      <c r="E8" s="30"/>
      <c r="F8" s="87"/>
      <c r="G8" s="87"/>
      <c r="H8" s="18"/>
      <c r="I8" s="87"/>
      <c r="J8" s="87"/>
      <c r="K8" s="107"/>
      <c r="L8" s="87"/>
      <c r="M8" s="109"/>
      <c r="N8" s="18"/>
      <c r="O8" s="87"/>
      <c r="P8" s="87"/>
      <c r="Q8" s="18"/>
      <c r="R8" s="87"/>
      <c r="S8" s="87"/>
      <c r="T8" s="66"/>
      <c r="U8" s="21" t="s">
        <v>16</v>
      </c>
      <c r="V8" s="7"/>
      <c r="W8" s="40" t="s">
        <v>21</v>
      </c>
      <c r="X8" s="57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102"/>
      <c r="B9" s="84"/>
      <c r="C9" s="85"/>
      <c r="D9" s="86"/>
      <c r="E9" s="30"/>
      <c r="F9" s="88"/>
      <c r="G9" s="88"/>
      <c r="H9" s="18"/>
      <c r="I9" s="88"/>
      <c r="J9" s="88"/>
      <c r="K9" s="108"/>
      <c r="L9" s="88"/>
      <c r="M9" s="110"/>
      <c r="N9" s="18"/>
      <c r="O9" s="88"/>
      <c r="P9" s="88"/>
      <c r="Q9" s="18"/>
      <c r="R9" s="88"/>
      <c r="S9" s="88"/>
      <c r="T9" s="66"/>
      <c r="U9" s="31">
        <f>G8+J8+M8+P8+S8</f>
        <v>0</v>
      </c>
      <c r="V9" s="7"/>
      <c r="W9" s="41" t="s">
        <v>22</v>
      </c>
      <c r="X9" s="57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102"/>
      <c r="B10" s="84"/>
      <c r="C10" s="91"/>
      <c r="D10" s="93"/>
      <c r="E10" s="100" t="s">
        <v>3</v>
      </c>
      <c r="F10" s="89"/>
      <c r="G10" s="89"/>
      <c r="H10" s="97" t="s">
        <v>3</v>
      </c>
      <c r="I10" s="89"/>
      <c r="J10" s="89"/>
      <c r="K10" s="97" t="s">
        <v>3</v>
      </c>
      <c r="L10" s="89"/>
      <c r="M10" s="89"/>
      <c r="N10" s="97" t="s">
        <v>3</v>
      </c>
      <c r="O10" s="89"/>
      <c r="P10" s="89"/>
      <c r="Q10" s="97" t="s">
        <v>3</v>
      </c>
      <c r="R10" s="89"/>
      <c r="S10" s="89"/>
      <c r="T10" s="67"/>
      <c r="U10" s="21" t="s">
        <v>15</v>
      </c>
      <c r="V10" s="7"/>
      <c r="W10" s="40" t="s">
        <v>23</v>
      </c>
      <c r="X10" s="57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103"/>
      <c r="B11" s="99"/>
      <c r="C11" s="92"/>
      <c r="D11" s="94"/>
      <c r="E11" s="101"/>
      <c r="F11" s="90"/>
      <c r="G11" s="90"/>
      <c r="H11" s="98"/>
      <c r="I11" s="90"/>
      <c r="J11" s="90"/>
      <c r="K11" s="98"/>
      <c r="L11" s="90"/>
      <c r="M11" s="90"/>
      <c r="N11" s="98"/>
      <c r="O11" s="90"/>
      <c r="P11" s="90"/>
      <c r="Q11" s="98"/>
      <c r="R11" s="90"/>
      <c r="S11" s="90"/>
      <c r="T11" s="68"/>
      <c r="U11" s="27">
        <f>F8+I8+L8+O8+R8</f>
        <v>0</v>
      </c>
      <c r="V11" s="7"/>
      <c r="W11" s="40"/>
      <c r="X11" s="59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64">
        <f>C13+I13+L13+O13+R13</f>
        <v>0</v>
      </c>
      <c r="U12" s="22" t="s">
        <v>5</v>
      </c>
      <c r="V12" s="7"/>
      <c r="W12" s="40"/>
      <c r="X12" s="40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104" t="s">
        <v>52</v>
      </c>
      <c r="B13" s="35"/>
      <c r="C13" s="36">
        <f>IF(C14&gt;D14,3,IF(C14&lt;D14,0,IF(C16&gt;D16,2,IF(C16&lt;D16,1,0))))</f>
        <v>0</v>
      </c>
      <c r="D13" s="36">
        <f>IF(C14-D14&gt;=3,3, IF(C14-D14=1,1, IF(C14-D14=2,2,IF(C14=D14,0, IF(C14&lt;D14,0)))))</f>
        <v>0</v>
      </c>
      <c r="E13" s="37"/>
      <c r="F13" s="38"/>
      <c r="G13" s="39"/>
      <c r="H13" s="14"/>
      <c r="I13" s="19">
        <f>IF(I14&gt;J14,3,IF(I14&lt;J14,0,IF(I16&gt;J16,2,IF(I16&lt;J16,1,0))))</f>
        <v>0</v>
      </c>
      <c r="J13" s="19">
        <f>IF(I14-J14&gt;=3,3, IF(I14-J14=1,1, IF(I14-J14=2,2,IF(I14=J14,0, IF(I14&lt;J14,0)))))</f>
        <v>0</v>
      </c>
      <c r="K13" s="14"/>
      <c r="L13" s="19">
        <f>IF(L14&gt;M14,3,IF(L14&lt;M14,0,IF(L16&gt;M16,2,IF(L16&lt;M16,1,0))))</f>
        <v>0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0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65"/>
      <c r="U13" s="15">
        <f>D13+J13+M13+P13+S13</f>
        <v>0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104"/>
      <c r="B14" s="76" t="s">
        <v>20</v>
      </c>
      <c r="C14" s="72">
        <f>G8</f>
        <v>0</v>
      </c>
      <c r="D14" s="72">
        <f>F8</f>
        <v>0</v>
      </c>
      <c r="E14" s="84"/>
      <c r="F14" s="85"/>
      <c r="G14" s="86"/>
      <c r="H14" s="14"/>
      <c r="I14" s="87"/>
      <c r="J14" s="87"/>
      <c r="K14" s="107"/>
      <c r="L14" s="87"/>
      <c r="M14" s="87"/>
      <c r="N14" s="14"/>
      <c r="O14" s="87"/>
      <c r="P14" s="87"/>
      <c r="Q14" s="14"/>
      <c r="R14" s="87"/>
      <c r="S14" s="87"/>
      <c r="T14" s="66"/>
      <c r="U14" s="21" t="s">
        <v>16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104"/>
      <c r="B15" s="77"/>
      <c r="C15" s="73"/>
      <c r="D15" s="73"/>
      <c r="E15" s="84"/>
      <c r="F15" s="85"/>
      <c r="G15" s="86"/>
      <c r="H15" s="14"/>
      <c r="I15" s="88"/>
      <c r="J15" s="88"/>
      <c r="K15" s="108"/>
      <c r="L15" s="88"/>
      <c r="M15" s="88"/>
      <c r="N15" s="14"/>
      <c r="O15" s="88"/>
      <c r="P15" s="88"/>
      <c r="Q15" s="14"/>
      <c r="R15" s="88"/>
      <c r="S15" s="88"/>
      <c r="T15" s="66"/>
      <c r="U15" s="31">
        <f>D14+J14+M14+P14+S14</f>
        <v>0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102"/>
      <c r="B16" s="74" t="s">
        <v>3</v>
      </c>
      <c r="C16" s="78">
        <f>G10</f>
        <v>0</v>
      </c>
      <c r="D16" s="78">
        <f>F10</f>
        <v>0</v>
      </c>
      <c r="E16" s="84"/>
      <c r="F16" s="91"/>
      <c r="G16" s="93"/>
      <c r="H16" s="97" t="s">
        <v>3</v>
      </c>
      <c r="I16" s="95"/>
      <c r="J16" s="95"/>
      <c r="K16" s="97" t="s">
        <v>3</v>
      </c>
      <c r="L16" s="95"/>
      <c r="M16" s="95"/>
      <c r="N16" s="97" t="s">
        <v>3</v>
      </c>
      <c r="O16" s="95"/>
      <c r="P16" s="95"/>
      <c r="Q16" s="97" t="s">
        <v>3</v>
      </c>
      <c r="R16" s="95"/>
      <c r="S16" s="95"/>
      <c r="T16" s="67"/>
      <c r="U16" s="21" t="s">
        <v>15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105"/>
      <c r="B17" s="81"/>
      <c r="C17" s="82"/>
      <c r="D17" s="82"/>
      <c r="E17" s="99"/>
      <c r="F17" s="92"/>
      <c r="G17" s="94"/>
      <c r="H17" s="98"/>
      <c r="I17" s="96"/>
      <c r="J17" s="96"/>
      <c r="K17" s="98"/>
      <c r="L17" s="96"/>
      <c r="M17" s="96"/>
      <c r="N17" s="98"/>
      <c r="O17" s="96"/>
      <c r="P17" s="96"/>
      <c r="Q17" s="98"/>
      <c r="R17" s="96"/>
      <c r="S17" s="96"/>
      <c r="T17" s="68"/>
      <c r="U17" s="27">
        <f>C14+I14+L14+O14+R14</f>
        <v>0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64">
        <f>C19+F19+L19+O19+R19</f>
        <v>0</v>
      </c>
      <c r="U18" s="22" t="s">
        <v>5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104" t="s">
        <v>53</v>
      </c>
      <c r="B19" s="35"/>
      <c r="C19" s="36">
        <f>IF(C20&gt;D20,3,IF(C20&lt;D20,0,IF(C22&gt;D22,2,IF(C22&lt;D22,1,0))))</f>
        <v>0</v>
      </c>
      <c r="D19" s="36">
        <f>IF(C20-D20&gt;=3,3, IF(C20-D20=1,1, IF(C20-D20=2,2,IF(C20=D20,0, IF(C20&lt;D20,0)))))</f>
        <v>0</v>
      </c>
      <c r="E19" s="35"/>
      <c r="F19" s="36">
        <f>IF(F20&gt;G20,3,IF(F20&lt;G20,0,IF(F22&gt;G22,2,IF(F22&lt;G22,1,0))))</f>
        <v>0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0</v>
      </c>
      <c r="M19" s="19">
        <f>IF(L20-M20&gt;=3,3, IF(L20-M20=1,1, IF(L20-M20=2,2,IF(L20=M20,0, IF(L20&lt;M20,0)))))</f>
        <v>0</v>
      </c>
      <c r="N19" s="14"/>
      <c r="O19" s="19">
        <f>IF(O20&gt;P20,3,IF(O20&lt;P20,0,IF(O22&gt;P22,2,IF(O22&lt;P22,1,0))))</f>
        <v>0</v>
      </c>
      <c r="P19" s="19">
        <f>IF(O20-P20&gt;=3,3, IF(O20-P20=1,1, IF(O20-P20=2,2,IF(O20=P20,0, IF(O20&lt;P20,0)))))</f>
        <v>0</v>
      </c>
      <c r="Q19" s="14"/>
      <c r="R19" s="19">
        <f>IF(R20&gt;S20,3,IF(R20&lt;S20,0,IF(R22&gt;S22,2,IF(R22&lt;S22,1,0))))</f>
        <v>0</v>
      </c>
      <c r="S19" s="19">
        <f>IF(R20-S20&gt;=3,3, IF(R20-S20=1,1, IF(R20-S20=2,2,IF(R20=S20,0, IF(R20&lt;S20,0)))))</f>
        <v>0</v>
      </c>
      <c r="T19" s="65"/>
      <c r="U19" s="15">
        <f>D19+G19+M19+P19+S19</f>
        <v>0</v>
      </c>
      <c r="V19" s="7"/>
    </row>
    <row r="20" spans="1:264" ht="18.75" customHeight="1" x14ac:dyDescent="0.2">
      <c r="A20" s="104"/>
      <c r="B20" s="76" t="s">
        <v>20</v>
      </c>
      <c r="C20" s="72">
        <f>J8</f>
        <v>0</v>
      </c>
      <c r="D20" s="72">
        <f>I8</f>
        <v>0</v>
      </c>
      <c r="E20" s="35"/>
      <c r="F20" s="72">
        <f>J14</f>
        <v>0</v>
      </c>
      <c r="G20" s="72">
        <f>I14</f>
        <v>0</v>
      </c>
      <c r="H20" s="84"/>
      <c r="I20" s="85"/>
      <c r="J20" s="86"/>
      <c r="K20" s="107"/>
      <c r="L20" s="87"/>
      <c r="M20" s="87"/>
      <c r="N20" s="14"/>
      <c r="O20" s="87"/>
      <c r="P20" s="87"/>
      <c r="Q20" s="14"/>
      <c r="R20" s="87"/>
      <c r="S20" s="87"/>
      <c r="T20" s="66"/>
      <c r="U20" s="21" t="s">
        <v>16</v>
      </c>
      <c r="V20" s="7"/>
    </row>
    <row r="21" spans="1:264" ht="18.75" customHeight="1" thickBot="1" x14ac:dyDescent="0.25">
      <c r="A21" s="104"/>
      <c r="B21" s="77"/>
      <c r="C21" s="73"/>
      <c r="D21" s="73"/>
      <c r="E21" s="35"/>
      <c r="F21" s="73"/>
      <c r="G21" s="73"/>
      <c r="H21" s="84"/>
      <c r="I21" s="85"/>
      <c r="J21" s="86"/>
      <c r="K21" s="108"/>
      <c r="L21" s="88"/>
      <c r="M21" s="88"/>
      <c r="N21" s="14"/>
      <c r="O21" s="88"/>
      <c r="P21" s="88"/>
      <c r="Q21" s="14"/>
      <c r="R21" s="88"/>
      <c r="S21" s="88"/>
      <c r="T21" s="66"/>
      <c r="U21" s="31">
        <f>D20+G20+M20+P20+S20</f>
        <v>0</v>
      </c>
      <c r="V21" s="7"/>
    </row>
    <row r="22" spans="1:264" ht="18.75" customHeight="1" x14ac:dyDescent="0.2">
      <c r="A22" s="102"/>
      <c r="B22" s="74" t="s">
        <v>3</v>
      </c>
      <c r="C22" s="78">
        <f>J10</f>
        <v>0</v>
      </c>
      <c r="D22" s="78">
        <f>I10</f>
        <v>0</v>
      </c>
      <c r="E22" s="74" t="s">
        <v>3</v>
      </c>
      <c r="F22" s="78">
        <f>J16</f>
        <v>0</v>
      </c>
      <c r="G22" s="78">
        <f>I16</f>
        <v>0</v>
      </c>
      <c r="H22" s="84"/>
      <c r="I22" s="91"/>
      <c r="J22" s="93"/>
      <c r="K22" s="97" t="s">
        <v>3</v>
      </c>
      <c r="L22" s="95"/>
      <c r="M22" s="95"/>
      <c r="N22" s="97" t="s">
        <v>3</v>
      </c>
      <c r="O22" s="95"/>
      <c r="P22" s="95"/>
      <c r="Q22" s="97" t="s">
        <v>3</v>
      </c>
      <c r="R22" s="95"/>
      <c r="S22" s="95"/>
      <c r="T22" s="67"/>
      <c r="U22" s="21" t="s">
        <v>15</v>
      </c>
      <c r="V22" s="7"/>
    </row>
    <row r="23" spans="1:264" ht="18.75" customHeight="1" thickBot="1" x14ac:dyDescent="0.25">
      <c r="A23" s="106"/>
      <c r="B23" s="75"/>
      <c r="C23" s="79"/>
      <c r="D23" s="79"/>
      <c r="E23" s="75"/>
      <c r="F23" s="79"/>
      <c r="G23" s="79"/>
      <c r="H23" s="99"/>
      <c r="I23" s="92"/>
      <c r="J23" s="94"/>
      <c r="K23" s="122"/>
      <c r="L23" s="123"/>
      <c r="M23" s="123"/>
      <c r="N23" s="122"/>
      <c r="O23" s="123"/>
      <c r="P23" s="123"/>
      <c r="Q23" s="122"/>
      <c r="R23" s="123"/>
      <c r="S23" s="123"/>
      <c r="T23" s="68"/>
      <c r="U23" s="27">
        <f>C20+G20+L20+O20+R20</f>
        <v>0</v>
      </c>
      <c r="V23" s="7"/>
    </row>
    <row r="24" spans="1:264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64">
        <f>C25+F25+I25+O25+R25</f>
        <v>0</v>
      </c>
      <c r="U24" s="22" t="s">
        <v>5</v>
      </c>
      <c r="W24" s="17"/>
      <c r="X24" s="26"/>
    </row>
    <row r="25" spans="1:264" ht="18.75" customHeight="1" thickBot="1" x14ac:dyDescent="0.25">
      <c r="A25" s="69" t="s">
        <v>54</v>
      </c>
      <c r="B25" s="35"/>
      <c r="C25" s="36">
        <f>IF(C26&gt;D26,3,IF(C26&lt;D26,0,IF(C28&gt;D28,2,IF(C28&lt;D28,1,0))))</f>
        <v>0</v>
      </c>
      <c r="D25" s="36">
        <f>IF(C26-D26&gt;=3,3, IF(C26-D26=1,1, IF(C26-D26=2,2,IF(C26=D26,0, IF(C26&lt;D26,0)))))</f>
        <v>0</v>
      </c>
      <c r="E25" s="35"/>
      <c r="F25" s="36">
        <f>IF(F26&gt;G26,3,IF(F26&lt;G26,0,IF(F28&gt;G28,2,IF(F28&lt;G28,1,0))))</f>
        <v>0</v>
      </c>
      <c r="G25" s="36">
        <f>IF(F26-G26&gt;=3,3, IF(F26-G26=1,1, IF(F26-G26=2,2,IF(F26=G26,0, IF(F26&lt;G26,0)))))</f>
        <v>0</v>
      </c>
      <c r="H25" s="35"/>
      <c r="I25" s="36">
        <f>IF(I26&gt;J26,3,IF(I26&lt;J26,0,IF(I28&gt;J28,2,IF(I28&lt;J28,1,0))))</f>
        <v>0</v>
      </c>
      <c r="J25" s="36">
        <f>IF(I26-J26&gt;=3,3, IF(I26-J26=1,1, IF(I26-J26=2,2,IF(I26=J26,0, IF(I26&lt;J26,0)))))</f>
        <v>0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65"/>
      <c r="U25" s="15">
        <f>D25+G25+J25+P25+S25</f>
        <v>0</v>
      </c>
      <c r="V25" s="17"/>
      <c r="X25" s="25"/>
      <c r="Y25" s="17"/>
      <c r="Z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</row>
    <row r="26" spans="1:264" ht="18.75" customHeight="1" x14ac:dyDescent="0.2">
      <c r="A26" s="69"/>
      <c r="B26" s="76" t="s">
        <v>20</v>
      </c>
      <c r="C26" s="83">
        <f>M8</f>
        <v>0</v>
      </c>
      <c r="D26" s="72">
        <f>L8</f>
        <v>0</v>
      </c>
      <c r="E26" s="35"/>
      <c r="F26" s="72">
        <f>M14</f>
        <v>0</v>
      </c>
      <c r="G26" s="72">
        <f>L14</f>
        <v>0</v>
      </c>
      <c r="H26" s="35"/>
      <c r="I26" s="72">
        <f>M20</f>
        <v>0</v>
      </c>
      <c r="J26" s="72">
        <f>L20</f>
        <v>0</v>
      </c>
      <c r="K26" s="84"/>
      <c r="L26" s="85"/>
      <c r="M26" s="86"/>
      <c r="N26" s="14"/>
      <c r="O26" s="87"/>
      <c r="P26" s="87"/>
      <c r="Q26" s="14"/>
      <c r="R26" s="87"/>
      <c r="S26" s="87"/>
      <c r="T26" s="66"/>
      <c r="U26" s="21" t="s">
        <v>16</v>
      </c>
    </row>
    <row r="27" spans="1:264" ht="18.75" customHeight="1" thickBot="1" x14ac:dyDescent="0.25">
      <c r="A27" s="69"/>
      <c r="B27" s="77"/>
      <c r="C27" s="73"/>
      <c r="D27" s="73"/>
      <c r="E27" s="35"/>
      <c r="F27" s="73"/>
      <c r="G27" s="73"/>
      <c r="H27" s="35"/>
      <c r="I27" s="73"/>
      <c r="J27" s="73"/>
      <c r="K27" s="84"/>
      <c r="L27" s="85"/>
      <c r="M27" s="86"/>
      <c r="N27" s="14"/>
      <c r="O27" s="88"/>
      <c r="P27" s="88"/>
      <c r="Q27" s="14"/>
      <c r="R27" s="88"/>
      <c r="S27" s="88"/>
      <c r="T27" s="66"/>
      <c r="U27" s="31">
        <f>D26+G26+J26+P26+S26</f>
        <v>0</v>
      </c>
    </row>
    <row r="28" spans="1:264" ht="18.75" customHeight="1" x14ac:dyDescent="0.2">
      <c r="A28" s="70"/>
      <c r="B28" s="74" t="s">
        <v>3</v>
      </c>
      <c r="C28" s="78">
        <f>M10</f>
        <v>0</v>
      </c>
      <c r="D28" s="78">
        <f>L10</f>
        <v>0</v>
      </c>
      <c r="E28" s="74" t="s">
        <v>3</v>
      </c>
      <c r="F28" s="78">
        <f>M16</f>
        <v>0</v>
      </c>
      <c r="G28" s="78">
        <f>L16</f>
        <v>0</v>
      </c>
      <c r="H28" s="74" t="s">
        <v>3</v>
      </c>
      <c r="I28" s="78">
        <f>M22</f>
        <v>0</v>
      </c>
      <c r="J28" s="78">
        <f>L22</f>
        <v>0</v>
      </c>
      <c r="K28" s="84"/>
      <c r="L28" s="91"/>
      <c r="M28" s="93"/>
      <c r="N28" s="97" t="s">
        <v>3</v>
      </c>
      <c r="O28" s="95"/>
      <c r="P28" s="95"/>
      <c r="Q28" s="97" t="s">
        <v>3</v>
      </c>
      <c r="R28" s="95"/>
      <c r="S28" s="95"/>
      <c r="T28" s="67"/>
      <c r="U28" s="21" t="s">
        <v>15</v>
      </c>
    </row>
    <row r="29" spans="1:264" ht="18.75" customHeight="1" thickBot="1" x14ac:dyDescent="0.25">
      <c r="A29" s="80"/>
      <c r="B29" s="81"/>
      <c r="C29" s="82"/>
      <c r="D29" s="82"/>
      <c r="E29" s="81"/>
      <c r="F29" s="82"/>
      <c r="G29" s="82"/>
      <c r="H29" s="81"/>
      <c r="I29" s="82"/>
      <c r="J29" s="82"/>
      <c r="K29" s="99"/>
      <c r="L29" s="92"/>
      <c r="M29" s="94"/>
      <c r="N29" s="98"/>
      <c r="O29" s="96"/>
      <c r="P29" s="96"/>
      <c r="Q29" s="98"/>
      <c r="R29" s="96"/>
      <c r="S29" s="96"/>
      <c r="T29" s="68"/>
      <c r="U29" s="31">
        <f>C26+F26+I26+O26+R26</f>
        <v>0</v>
      </c>
    </row>
    <row r="30" spans="1:264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64">
        <f>C31+F31+I31+L31+R31</f>
        <v>0</v>
      </c>
      <c r="U30" s="22" t="s">
        <v>5</v>
      </c>
    </row>
    <row r="31" spans="1:264" ht="18.75" customHeight="1" thickBot="1" x14ac:dyDescent="0.25">
      <c r="A31" s="69" t="s">
        <v>55</v>
      </c>
      <c r="B31" s="35"/>
      <c r="C31" s="36">
        <f>IF(C32&gt;D32,3,IF(C32&lt;D32,0,IF(C34&gt;D34,2,IF(C34&lt;D34,1,0))))</f>
        <v>0</v>
      </c>
      <c r="D31" s="36">
        <f>IF(C32-D32&gt;=3,3, IF(C32-D32=1,1, IF(C32-D32=2,2,IF(C32=D32,0, IF(C32&lt;D32,0)))))</f>
        <v>0</v>
      </c>
      <c r="E31" s="35"/>
      <c r="F31" s="36">
        <f>IF(F32&gt;G32,3,IF(F32&lt;G32,0,IF(F34&gt;G34,2,IF(F34&lt;G34,1,0))))</f>
        <v>0</v>
      </c>
      <c r="G31" s="36">
        <f>IF(F32-G32&gt;=3,3, IF(F32-G32=1,1, IF(F32-G32=2,2,IF(F32=G32,0, IF(F32&lt;G32,0)))))</f>
        <v>0</v>
      </c>
      <c r="H31" s="35"/>
      <c r="I31" s="36">
        <f>IF(I32&gt;J32,3,IF(I32&lt;J32,0,IF(I34&gt;J34,2,IF(I34&lt;J34,1,0))))</f>
        <v>0</v>
      </c>
      <c r="J31" s="36">
        <f>IF(I32-J32&gt;=3,3, IF(I32-J32=1,1, IF(I32-J32=2,2,IF(I32=J32,0, IF(I32&lt;J32,0)))))</f>
        <v>0</v>
      </c>
      <c r="K31" s="35"/>
      <c r="L31" s="36">
        <f>IF(L32&gt;M32,3,IF(L32&lt;M32,0,IF(L34&gt;M34,2,IF(L34&lt;M34,1,0))))</f>
        <v>0</v>
      </c>
      <c r="M31" s="36">
        <f>IF(L32-M32&gt;=3,3, IF(L32-M32=1,1, IF(L32-M32=2,2,IF(L32=M32,0, IF(L32&lt;M32,0)))))</f>
        <v>0</v>
      </c>
      <c r="N31" s="37"/>
      <c r="O31" s="38"/>
      <c r="P31" s="39"/>
      <c r="Q31" s="14"/>
      <c r="R31" s="19">
        <f>IF(R32&gt;S32,3,IF(R32&lt;S32,0,IF(R34&gt;S34,2,IF(R34&lt;S34,1,0))))</f>
        <v>0</v>
      </c>
      <c r="S31" s="19">
        <f>IF(R32-S32&gt;=3,3, IF(R32-S32=1,1, IF(R32-S32=2,2,IF(R32=S32,0, IF(R32&lt;S32,0)))))</f>
        <v>0</v>
      </c>
      <c r="T31" s="65"/>
      <c r="U31" s="15">
        <f>D31+G31+J31+M31+S31</f>
        <v>0</v>
      </c>
    </row>
    <row r="32" spans="1:264" ht="18.75" customHeight="1" x14ac:dyDescent="0.2">
      <c r="A32" s="69"/>
      <c r="B32" s="76" t="s">
        <v>20</v>
      </c>
      <c r="C32" s="72">
        <f>P8</f>
        <v>0</v>
      </c>
      <c r="D32" s="72">
        <f>O8</f>
        <v>0</v>
      </c>
      <c r="E32" s="35"/>
      <c r="F32" s="72">
        <f>P14</f>
        <v>0</v>
      </c>
      <c r="G32" s="72">
        <f>O14</f>
        <v>0</v>
      </c>
      <c r="H32" s="35"/>
      <c r="I32" s="72">
        <f>P20</f>
        <v>0</v>
      </c>
      <c r="J32" s="72">
        <f>O20</f>
        <v>0</v>
      </c>
      <c r="K32" s="76"/>
      <c r="L32" s="72">
        <f>P26</f>
        <v>0</v>
      </c>
      <c r="M32" s="72">
        <f>O26</f>
        <v>0</v>
      </c>
      <c r="N32" s="84"/>
      <c r="O32" s="85"/>
      <c r="P32" s="86"/>
      <c r="Q32" s="14"/>
      <c r="R32" s="87"/>
      <c r="S32" s="87"/>
      <c r="T32" s="66"/>
      <c r="U32" s="21" t="s">
        <v>16</v>
      </c>
    </row>
    <row r="33" spans="1:264" ht="18.75" customHeight="1" thickBot="1" x14ac:dyDescent="0.25">
      <c r="A33" s="69"/>
      <c r="B33" s="77"/>
      <c r="C33" s="73"/>
      <c r="D33" s="73"/>
      <c r="E33" s="35"/>
      <c r="F33" s="73"/>
      <c r="G33" s="73"/>
      <c r="H33" s="35"/>
      <c r="I33" s="73"/>
      <c r="J33" s="73"/>
      <c r="K33" s="77"/>
      <c r="L33" s="73"/>
      <c r="M33" s="73"/>
      <c r="N33" s="84"/>
      <c r="O33" s="85"/>
      <c r="P33" s="86"/>
      <c r="Q33" s="14"/>
      <c r="R33" s="88"/>
      <c r="S33" s="88"/>
      <c r="T33" s="66"/>
      <c r="U33" s="31">
        <f>D32+G32+J32+M32+S32</f>
        <v>0</v>
      </c>
    </row>
    <row r="34" spans="1:264" ht="18.75" customHeight="1" x14ac:dyDescent="0.2">
      <c r="A34" s="70"/>
      <c r="B34" s="74" t="s">
        <v>3</v>
      </c>
      <c r="C34" s="78">
        <f>P10</f>
        <v>0</v>
      </c>
      <c r="D34" s="78">
        <f>O10</f>
        <v>0</v>
      </c>
      <c r="E34" s="74" t="s">
        <v>3</v>
      </c>
      <c r="F34" s="78">
        <f>P16</f>
        <v>0</v>
      </c>
      <c r="G34" s="78">
        <f>O16</f>
        <v>0</v>
      </c>
      <c r="H34" s="74" t="s">
        <v>3</v>
      </c>
      <c r="I34" s="78">
        <f>P22</f>
        <v>0</v>
      </c>
      <c r="J34" s="78">
        <f>O22</f>
        <v>0</v>
      </c>
      <c r="K34" s="74" t="s">
        <v>3</v>
      </c>
      <c r="L34" s="78">
        <f>P28</f>
        <v>0</v>
      </c>
      <c r="M34" s="78">
        <f>O28</f>
        <v>0</v>
      </c>
      <c r="N34" s="84"/>
      <c r="O34" s="91"/>
      <c r="P34" s="93"/>
      <c r="Q34" s="97" t="s">
        <v>3</v>
      </c>
      <c r="R34" s="95"/>
      <c r="S34" s="95"/>
      <c r="T34" s="67"/>
      <c r="U34" s="21" t="s">
        <v>15</v>
      </c>
    </row>
    <row r="35" spans="1:264" ht="18.75" customHeight="1" thickBot="1" x14ac:dyDescent="0.25">
      <c r="A35" s="80"/>
      <c r="B35" s="81"/>
      <c r="C35" s="82"/>
      <c r="D35" s="82"/>
      <c r="E35" s="81"/>
      <c r="F35" s="82"/>
      <c r="G35" s="82"/>
      <c r="H35" s="81"/>
      <c r="I35" s="82"/>
      <c r="J35" s="82"/>
      <c r="K35" s="81"/>
      <c r="L35" s="82"/>
      <c r="M35" s="82"/>
      <c r="N35" s="99"/>
      <c r="O35" s="92"/>
      <c r="P35" s="94"/>
      <c r="Q35" s="98"/>
      <c r="R35" s="96"/>
      <c r="S35" s="96"/>
      <c r="T35" s="68"/>
      <c r="U35" s="27">
        <f>C32+F32+I32+L32+R32</f>
        <v>0</v>
      </c>
    </row>
    <row r="36" spans="1:26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64">
        <f>C37+F37+I37+L37+O37</f>
        <v>0</v>
      </c>
      <c r="U36" s="22" t="s">
        <v>5</v>
      </c>
    </row>
    <row r="37" spans="1:264" ht="18.75" customHeight="1" thickBot="1" x14ac:dyDescent="0.25">
      <c r="A37" s="69" t="s">
        <v>56</v>
      </c>
      <c r="B37" s="35"/>
      <c r="C37" s="36">
        <f>IF(C38&gt;D38,3,IF(C38&lt;D38,0,IF(C40&gt;D40,2,IF(C40&lt;D40,1,0))))</f>
        <v>0</v>
      </c>
      <c r="D37" s="36">
        <f>IF(C38-D38&gt;=3,3, IF(C38-D38=1,1, IF(C38-D38=2,2,IF(C38=D38,0, IF(C38&lt;D38,0)))))</f>
        <v>0</v>
      </c>
      <c r="E37" s="35"/>
      <c r="F37" s="36">
        <f>IF(F38&gt;G38,3,IF(F38&lt;G38,0,IF(F40&gt;G40,2,IF(F40&lt;G40,1,0))))</f>
        <v>0</v>
      </c>
      <c r="G37" s="36">
        <f>IF(F38-G38&gt;=3,3, IF(F38-G38=1,1, IF(F38-G38=2,2,IF(F38=G38,0, IF(F38&lt;G38,0)))))</f>
        <v>0</v>
      </c>
      <c r="H37" s="35"/>
      <c r="I37" s="36">
        <f>IF(I38&gt;J38,3,IF(I38&lt;J38,0,IF(I40&gt;J40,2,IF(I40&lt;J40,1,0))))</f>
        <v>0</v>
      </c>
      <c r="J37" s="36">
        <f>IF(I38-J38&gt;=3,3, IF(I38-J38=1,1, IF(I38-J38=2,2,IF(I38=J38,0, IF(I38&lt;J38,0)))))</f>
        <v>0</v>
      </c>
      <c r="K37" s="35"/>
      <c r="L37" s="36">
        <f>IF(L38&gt;M38,3,IF(L38&lt;M38,0,IF(L40&gt;M40,2,IF(L40&lt;M40,1,0))))</f>
        <v>0</v>
      </c>
      <c r="M37" s="36">
        <f>IF(L38-M38&gt;=3,3, IF(L38-M38=1,1, IF(L38-M38=2,2,IF(L38=M38,0, IF(L38&lt;M38,0)))))</f>
        <v>0</v>
      </c>
      <c r="N37" s="35"/>
      <c r="O37" s="36">
        <f>IF(O38&gt;P38,3,IF(O38&lt;P38,0,IF(O40&gt;P40,2,IF(O40&lt;P40,1,0))))</f>
        <v>0</v>
      </c>
      <c r="P37" s="36">
        <f>IF(O38-P38&gt;=3,3, IF(O38-P38=1,1, IF(O38-P38=2,2,IF(O38=P38,0, IF(O38&lt;P38,0)))))</f>
        <v>0</v>
      </c>
      <c r="Q37" s="37"/>
      <c r="R37" s="38"/>
      <c r="S37" s="39"/>
      <c r="T37" s="65"/>
      <c r="U37" s="15">
        <f>D37+G37+J37+M37+P37</f>
        <v>0</v>
      </c>
    </row>
    <row r="38" spans="1:264" ht="18.75" customHeight="1" x14ac:dyDescent="0.2">
      <c r="A38" s="69"/>
      <c r="B38" s="76" t="s">
        <v>20</v>
      </c>
      <c r="C38" s="72">
        <f>S8</f>
        <v>0</v>
      </c>
      <c r="D38" s="72">
        <f>R8</f>
        <v>0</v>
      </c>
      <c r="E38" s="35"/>
      <c r="F38" s="72">
        <f>S14</f>
        <v>0</v>
      </c>
      <c r="G38" s="72">
        <f>R14</f>
        <v>0</v>
      </c>
      <c r="H38" s="35"/>
      <c r="I38" s="72">
        <f>S20</f>
        <v>0</v>
      </c>
      <c r="J38" s="72">
        <f>R20</f>
        <v>0</v>
      </c>
      <c r="K38" s="76"/>
      <c r="L38" s="72">
        <f>S26</f>
        <v>0</v>
      </c>
      <c r="M38" s="72">
        <f>R26</f>
        <v>0</v>
      </c>
      <c r="N38" s="35"/>
      <c r="O38" s="72">
        <f>S32</f>
        <v>0</v>
      </c>
      <c r="P38" s="72">
        <f>R32</f>
        <v>0</v>
      </c>
      <c r="Q38" s="84"/>
      <c r="R38" s="85"/>
      <c r="S38" s="86"/>
      <c r="T38" s="66"/>
      <c r="U38" s="21" t="s">
        <v>16</v>
      </c>
    </row>
    <row r="39" spans="1:264" ht="18.75" customHeight="1" thickBot="1" x14ac:dyDescent="0.25">
      <c r="A39" s="69"/>
      <c r="B39" s="77"/>
      <c r="C39" s="73"/>
      <c r="D39" s="73"/>
      <c r="E39" s="35"/>
      <c r="F39" s="73"/>
      <c r="G39" s="73"/>
      <c r="H39" s="35"/>
      <c r="I39" s="73"/>
      <c r="J39" s="73"/>
      <c r="K39" s="77"/>
      <c r="L39" s="73"/>
      <c r="M39" s="73"/>
      <c r="N39" s="35"/>
      <c r="O39" s="73"/>
      <c r="P39" s="73"/>
      <c r="Q39" s="84"/>
      <c r="R39" s="85"/>
      <c r="S39" s="86"/>
      <c r="T39" s="66"/>
      <c r="U39" s="31">
        <f>D38+G38+J38+M38+P38</f>
        <v>0</v>
      </c>
    </row>
    <row r="40" spans="1:264" ht="18.75" customHeight="1" x14ac:dyDescent="0.2">
      <c r="A40" s="70"/>
      <c r="B40" s="74" t="s">
        <v>3</v>
      </c>
      <c r="C40" s="78">
        <f>S10</f>
        <v>0</v>
      </c>
      <c r="D40" s="78">
        <f>R10</f>
        <v>0</v>
      </c>
      <c r="E40" s="74" t="s">
        <v>3</v>
      </c>
      <c r="F40" s="78">
        <f>S16</f>
        <v>0</v>
      </c>
      <c r="G40" s="78">
        <f>R16</f>
        <v>0</v>
      </c>
      <c r="H40" s="74" t="s">
        <v>3</v>
      </c>
      <c r="I40" s="78">
        <f>S22</f>
        <v>0</v>
      </c>
      <c r="J40" s="78">
        <f>R22</f>
        <v>0</v>
      </c>
      <c r="K40" s="74" t="s">
        <v>3</v>
      </c>
      <c r="L40" s="78">
        <f>S28</f>
        <v>0</v>
      </c>
      <c r="M40" s="78">
        <f>R28</f>
        <v>0</v>
      </c>
      <c r="N40" s="74" t="s">
        <v>3</v>
      </c>
      <c r="O40" s="78">
        <f>S34</f>
        <v>0</v>
      </c>
      <c r="P40" s="78">
        <f>R34</f>
        <v>0</v>
      </c>
      <c r="Q40" s="84"/>
      <c r="R40" s="91"/>
      <c r="S40" s="93"/>
      <c r="T40" s="67"/>
      <c r="U40" s="21" t="s">
        <v>15</v>
      </c>
    </row>
    <row r="41" spans="1:264" ht="18.75" customHeight="1" thickBot="1" x14ac:dyDescent="0.25">
      <c r="A41" s="71"/>
      <c r="B41" s="75"/>
      <c r="C41" s="79"/>
      <c r="D41" s="79"/>
      <c r="E41" s="75"/>
      <c r="F41" s="79"/>
      <c r="G41" s="79"/>
      <c r="H41" s="75"/>
      <c r="I41" s="79"/>
      <c r="J41" s="79"/>
      <c r="K41" s="75"/>
      <c r="L41" s="79"/>
      <c r="M41" s="79"/>
      <c r="N41" s="75"/>
      <c r="O41" s="79"/>
      <c r="P41" s="79"/>
      <c r="Q41" s="99"/>
      <c r="R41" s="92"/>
      <c r="S41" s="94"/>
      <c r="T41" s="68"/>
      <c r="U41" s="27">
        <f>C38+F38+I38+L38+O38</f>
        <v>0</v>
      </c>
    </row>
    <row r="42" spans="1:26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6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64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64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7"/>
      <c r="W45" s="17"/>
      <c r="X45" s="17"/>
      <c r="Y45" s="17"/>
      <c r="Z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</row>
    <row r="46" spans="1:26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6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6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</sheetData>
  <sheetProtection password="CC3E" sheet="1" objects="1" scenarios="1"/>
  <mergeCells count="224"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Q38:Q3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N32:N3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A7:A11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E14:E15"/>
    <mergeCell ref="H20:H2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T24:T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W4:X4"/>
    <mergeCell ref="T36:T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T30:T35"/>
    <mergeCell ref="A31:A35"/>
    <mergeCell ref="C32:C33"/>
    <mergeCell ref="D32:D33"/>
    <mergeCell ref="F32:F33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62" man="1"/>
  </rowBreaks>
  <colBreaks count="2" manualBreakCount="2">
    <brk id="21" max="1048575" man="1"/>
    <brk id="78" man="1"/>
  </colBreaks>
  <webPublishItems count="6">
    <webPublishItem id="17634" divId="GU13 Snow_17634" sourceType="printArea" destinationFile="C:\Users\Kevin\Google Drive\Icebreaker\2018\Schematics\Girls\GU13 Snow-RR.htm"/>
    <webPublishItem id="5943" divId="GU14 Snow_5943" sourceType="printArea" destinationFile="C:\Users\Kevin\Google Drive\Icebreaker\2018\Schematics\Girls\GU14 Snow-RR.htm"/>
    <webPublishItem id="13539" divId="GU14 Snow_13539" sourceType="printArea" destinationFile="C:\Users\Kevin\Google Drive\Icebreaker\2018\Schematics\Girls\GU14 Snow-RR.htm"/>
    <webPublishItem id="3852" divId="GU15 Ice_3852" sourceType="printArea" destinationFile="C:\Users\Kevin\Google Drive\Icebreaker\2018\Schematics\Girls\GU15 Ice-RR.htm"/>
    <webPublishItem id="19442" divId="GU15 Ice_19442" sourceType="printArea" destinationFile="C:\Users\Kevin\Google Drive\Icebreaker\2019\Schematics\Girls\GU15 Ice-RR.htm"/>
    <webPublishItem id="8003" divId="GU13 Snow_8003" sourceType="range" sourceRef="A1:X41" destinationFile="C:\Users\Kevin\Google Drive\Icebreaker\2018\Schematics\Girls\GU13 Sn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D23"/>
  <sheetViews>
    <sheetView zoomScale="70" zoomScaleNormal="70" workbookViewId="0">
      <selection activeCell="I7" sqref="I7"/>
    </sheetView>
  </sheetViews>
  <sheetFormatPr defaultRowHeight="15" x14ac:dyDescent="0.2"/>
  <cols>
    <col min="1" max="1" width="8.88671875" style="42"/>
    <col min="2" max="2" width="20.77734375" style="42" customWidth="1"/>
    <col min="3" max="3" width="5.77734375" style="42" customWidth="1"/>
    <col min="4" max="4" width="6.88671875" style="42" customWidth="1"/>
    <col min="5" max="5" width="8" style="42" customWidth="1"/>
    <col min="6" max="6" width="33.44140625" style="42" bestFit="1" customWidth="1"/>
    <col min="7" max="7" width="8" style="42" customWidth="1"/>
    <col min="8" max="8" width="6.88671875" style="42" customWidth="1"/>
    <col min="9" max="9" width="8" style="42" customWidth="1"/>
    <col min="10" max="10" width="20.77734375" style="42" customWidth="1"/>
    <col min="11" max="11" width="5.77734375" style="42" customWidth="1"/>
    <col min="12" max="12" width="19.6640625" style="42" customWidth="1"/>
    <col min="13" max="16384" width="8.88671875" style="42"/>
  </cols>
  <sheetData>
    <row r="1" spans="1:264" s="2" customFormat="1" ht="23.25" x14ac:dyDescent="0.35">
      <c r="A1" s="111" t="s">
        <v>58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61"/>
      <c r="N1" s="61"/>
      <c r="O1" s="61"/>
      <c r="P1" s="61"/>
      <c r="Q1" s="61"/>
      <c r="R1" s="61"/>
      <c r="S1" s="61"/>
      <c r="T1" s="61"/>
      <c r="U1" s="61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s="2" customFormat="1" ht="23.25" x14ac:dyDescent="0.35">
      <c r="A2" s="111" t="s">
        <v>49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61"/>
      <c r="N2" s="61"/>
      <c r="O2" s="61"/>
      <c r="P2" s="61"/>
      <c r="Q2" s="61"/>
      <c r="R2" s="61"/>
      <c r="S2" s="61"/>
      <c r="T2" s="61"/>
      <c r="U2" s="61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s="2" customFormat="1" ht="23.25" x14ac:dyDescent="0.35">
      <c r="A3" s="111" t="s">
        <v>50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61"/>
      <c r="N3" s="61"/>
      <c r="O3" s="61"/>
      <c r="P3" s="61"/>
      <c r="Q3" s="61"/>
      <c r="R3" s="61"/>
      <c r="S3" s="61"/>
      <c r="T3" s="61"/>
      <c r="U3" s="61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x14ac:dyDescent="0.2">
      <c r="K4" s="125" t="s">
        <v>42</v>
      </c>
      <c r="L4" s="126"/>
    </row>
    <row r="5" spans="1:264" x14ac:dyDescent="0.2">
      <c r="K5" s="62" t="s">
        <v>43</v>
      </c>
      <c r="L5" s="42" t="str">
        <f>L15</f>
        <v xml:space="preserve"> </v>
      </c>
    </row>
    <row r="6" spans="1:264" x14ac:dyDescent="0.2">
      <c r="K6" s="62" t="s">
        <v>44</v>
      </c>
      <c r="L6" s="42" t="str">
        <f>L18</f>
        <v xml:space="preserve"> </v>
      </c>
    </row>
    <row r="7" spans="1:264" x14ac:dyDescent="0.2">
      <c r="K7" s="62" t="s">
        <v>45</v>
      </c>
      <c r="L7" s="42" t="str">
        <f>IF(G10&lt;G15,F10,IF(G18&gt;G23,F23,IF(G18=G23," ",F18)))</f>
        <v xml:space="preserve"> </v>
      </c>
    </row>
    <row r="8" spans="1:264" x14ac:dyDescent="0.2">
      <c r="K8" s="62" t="s">
        <v>46</v>
      </c>
      <c r="L8" s="42" t="str">
        <f>IF(G10&gt;G15,F15,IF(G18&gt;G23,F23,IF(G18=G23," ",F18)))</f>
        <v xml:space="preserve"> </v>
      </c>
    </row>
    <row r="9" spans="1:264" x14ac:dyDescent="0.2">
      <c r="C9" s="43" t="s">
        <v>20</v>
      </c>
      <c r="D9" s="44"/>
      <c r="G9" s="44" t="s">
        <v>20</v>
      </c>
      <c r="H9" s="44"/>
      <c r="K9" s="62" t="s">
        <v>47</v>
      </c>
      <c r="L9" s="42" t="str">
        <f>IF(C10&lt;C15,B10,IF(C18&gt;C23,B23,IF(C10=C15," ",B18)))</f>
        <v xml:space="preserve"> </v>
      </c>
    </row>
    <row r="10" spans="1:264" ht="15.75" thickBot="1" x14ac:dyDescent="0.25">
      <c r="B10" s="45">
        <f>'6 Team Round Robin'!X7</f>
        <v>0</v>
      </c>
      <c r="C10" s="58"/>
      <c r="D10" s="45"/>
      <c r="F10" s="45">
        <f>'6 Team Round Robin'!X5</f>
        <v>0</v>
      </c>
      <c r="G10" s="58"/>
      <c r="H10" s="45"/>
      <c r="K10" s="62" t="s">
        <v>48</v>
      </c>
      <c r="L10" s="42" t="str">
        <f>IF(C10&gt;C15,B15,IF(C18&gt;C23,B23,IF(C10=C15," ",B18)))</f>
        <v xml:space="preserve"> </v>
      </c>
    </row>
    <row r="11" spans="1:264" x14ac:dyDescent="0.2">
      <c r="B11" s="46" t="s">
        <v>28</v>
      </c>
      <c r="C11" s="47"/>
      <c r="F11" s="46" t="s">
        <v>25</v>
      </c>
      <c r="G11" s="47"/>
      <c r="K11" s="62"/>
    </row>
    <row r="12" spans="1:264" ht="15.75" thickBot="1" x14ac:dyDescent="0.25">
      <c r="B12" s="124" t="s">
        <v>34</v>
      </c>
      <c r="C12" s="48"/>
      <c r="D12" s="49"/>
      <c r="E12" s="50"/>
      <c r="F12" s="124" t="s">
        <v>36</v>
      </c>
      <c r="G12" s="48"/>
      <c r="H12" s="49"/>
      <c r="I12" s="50"/>
    </row>
    <row r="13" spans="1:264" x14ac:dyDescent="0.2">
      <c r="B13" s="124"/>
      <c r="C13" s="48"/>
      <c r="E13" s="51"/>
      <c r="F13" s="124"/>
      <c r="G13" s="48"/>
      <c r="I13" s="51"/>
      <c r="K13" s="43" t="s">
        <v>20</v>
      </c>
    </row>
    <row r="14" spans="1:264" ht="15.75" thickBot="1" x14ac:dyDescent="0.25">
      <c r="B14" s="52" t="s">
        <v>32</v>
      </c>
      <c r="C14" s="53"/>
      <c r="E14" s="51"/>
      <c r="F14" s="52" t="s">
        <v>38</v>
      </c>
      <c r="G14" s="53"/>
      <c r="I14" s="51"/>
      <c r="J14" s="45" t="str">
        <f>IF(G10&gt;G15,F10,IF(G10=G15," ",F15))</f>
        <v xml:space="preserve"> </v>
      </c>
      <c r="K14" s="58"/>
    </row>
    <row r="15" spans="1:264" ht="15.75" thickBot="1" x14ac:dyDescent="0.25">
      <c r="B15" s="54">
        <f>'6 Team Round Robin'!X10</f>
        <v>0</v>
      </c>
      <c r="C15" s="58"/>
      <c r="D15" s="45"/>
      <c r="E15" s="51"/>
      <c r="F15" s="46" t="str">
        <f>IF(C10&lt;C15,B15,IF(C23&gt;C18,B23,IF(C10=C15," ",B18)))</f>
        <v xml:space="preserve"> </v>
      </c>
      <c r="G15" s="58"/>
      <c r="H15" s="45"/>
      <c r="I15" s="51"/>
      <c r="J15" s="46" t="s">
        <v>40</v>
      </c>
      <c r="K15" s="47"/>
      <c r="L15" s="55" t="str">
        <f>IF(K14&gt;K19,J14,IF(K14=K19," ",J19))</f>
        <v xml:space="preserve"> </v>
      </c>
    </row>
    <row r="16" spans="1:264" ht="15.75" thickBot="1" x14ac:dyDescent="0.25">
      <c r="B16" s="54"/>
      <c r="E16" s="56"/>
      <c r="F16" s="51"/>
      <c r="G16" s="50"/>
      <c r="I16" s="56"/>
      <c r="J16" s="124" t="s">
        <v>29</v>
      </c>
      <c r="K16" s="48"/>
      <c r="L16" s="44" t="s">
        <v>31</v>
      </c>
    </row>
    <row r="17" spans="2:12" x14ac:dyDescent="0.2">
      <c r="B17" s="54"/>
      <c r="E17" s="51"/>
      <c r="F17" s="51"/>
      <c r="G17" s="50"/>
      <c r="I17" s="51"/>
      <c r="J17" s="124"/>
      <c r="K17" s="48"/>
    </row>
    <row r="18" spans="2:12" ht="15.75" thickBot="1" x14ac:dyDescent="0.25">
      <c r="B18" s="45">
        <f>'6 Team Round Robin'!X8</f>
        <v>0</v>
      </c>
      <c r="C18" s="58"/>
      <c r="E18" s="51"/>
      <c r="F18" s="60">
        <f>'6 Team Round Robin'!X6</f>
        <v>0</v>
      </c>
      <c r="G18" s="58"/>
      <c r="I18" s="51"/>
      <c r="J18" s="52" t="s">
        <v>41</v>
      </c>
      <c r="K18" s="53"/>
      <c r="L18" s="55" t="str">
        <f>IF(K14&gt;K19,J19,IF(K14=K19," ",J14))</f>
        <v xml:space="preserve"> </v>
      </c>
    </row>
    <row r="19" spans="2:12" x14ac:dyDescent="0.2">
      <c r="B19" s="46" t="s">
        <v>26</v>
      </c>
      <c r="C19" s="47"/>
      <c r="E19" s="51"/>
      <c r="F19" s="46" t="s">
        <v>27</v>
      </c>
      <c r="G19" s="47"/>
      <c r="I19" s="51"/>
      <c r="J19" s="54" t="str">
        <f>IF(G18&gt;G23,F18,IF(G18=G23," ",F23))</f>
        <v xml:space="preserve"> </v>
      </c>
      <c r="K19" s="58"/>
      <c r="L19" s="44" t="s">
        <v>30</v>
      </c>
    </row>
    <row r="20" spans="2:12" ht="15.75" thickBot="1" x14ac:dyDescent="0.25">
      <c r="B20" s="124" t="s">
        <v>35</v>
      </c>
      <c r="C20" s="48"/>
      <c r="D20" s="49"/>
      <c r="E20" s="51"/>
      <c r="F20" s="124" t="s">
        <v>37</v>
      </c>
      <c r="G20" s="48"/>
      <c r="H20" s="49"/>
      <c r="I20" s="51"/>
    </row>
    <row r="21" spans="2:12" x14ac:dyDescent="0.2">
      <c r="B21" s="124"/>
      <c r="C21" s="48"/>
      <c r="F21" s="124"/>
      <c r="G21" s="48"/>
    </row>
    <row r="22" spans="2:12" ht="15.75" thickBot="1" x14ac:dyDescent="0.25">
      <c r="B22" s="52" t="s">
        <v>33</v>
      </c>
      <c r="C22" s="53"/>
      <c r="F22" s="52" t="s">
        <v>39</v>
      </c>
      <c r="G22" s="53"/>
    </row>
    <row r="23" spans="2:12" x14ac:dyDescent="0.2">
      <c r="B23" s="45">
        <f>'6 Team Round Robin'!X9</f>
        <v>0</v>
      </c>
      <c r="C23" s="58"/>
      <c r="F23" s="54" t="str">
        <f>IF(C10&gt;C15,B10,IF(C18&gt;C23,B18,IF(C18=C23," ",B23)))</f>
        <v xml:space="preserve"> </v>
      </c>
      <c r="G23" s="58"/>
    </row>
  </sheetData>
  <sheetProtection password="CC3E" sheet="1" objects="1" scenarios="1"/>
  <mergeCells count="9">
    <mergeCell ref="B20:B21"/>
    <mergeCell ref="F12:F13"/>
    <mergeCell ref="F20:F21"/>
    <mergeCell ref="K4:L4"/>
    <mergeCell ref="A1:L1"/>
    <mergeCell ref="A2:L2"/>
    <mergeCell ref="A3:L3"/>
    <mergeCell ref="B12:B13"/>
    <mergeCell ref="J16:J17"/>
  </mergeCells>
  <printOptions horizontalCentered="1"/>
  <pageMargins left="0.19685039370078741" right="0.19685039370078741" top="0.35433070866141736" bottom="0.39370078740157483" header="0.31496062992125984" footer="0.31496062992125984"/>
  <pageSetup paperSize="3" scale="115" orientation="landscape" horizontalDpi="1200" verticalDpi="1200" r:id="rId1"/>
  <webPublishItems count="5">
    <webPublishItem id="3574" divId="GU14 Snow_3574" sourceType="range" sourceRef="A1:L23" destinationFile="C:\Users\Kevin\Google Drive\Icebreaker\2018\Schematics\Girls\GU14 Snow-CS.htm"/>
    <webPublishItem id="26883" divId="GU15 Ice_26883" sourceType="range" sourceRef="A1:L23" destinationFile="C:\Users\Kevin\Google Drive\Icebreaker\2018\Schematics\Girls\GU15 Ice-CS.htm"/>
    <webPublishItem id="8085" divId="GU15 Ice_8085" sourceType="range" sourceRef="A1:L23" destinationFile="C:\Users\Kevin\Google Drive\Icebreaker\2019\Schematics\Girls\GU15 Ice-CS.htm"/>
    <webPublishItem id="11777" divId="GU13 Snow_11777" sourceType="range" sourceRef="A1:L24" destinationFile="C:\Users\Kevin\Google Drive\Icebreaker\2018\Schematics\Girls\GU13 Snow-CS.htm"/>
    <webPublishItem id="20478" divId="GU13 Snow_20478" sourceType="range" sourceRef="A1:L24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 Team Round Robin</vt:lpstr>
      <vt:lpstr>Playoffs</vt:lpstr>
      <vt:lpstr>'6 Team Round Robin'!Print_Area</vt:lpstr>
      <vt:lpstr>Playoffs!Print_Area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2019-05-09T22:44:03Z</cp:lastPrinted>
  <dcterms:created xsi:type="dcterms:W3CDTF">2016-10-11T18:07:11Z</dcterms:created>
  <dcterms:modified xsi:type="dcterms:W3CDTF">2019-05-19T22:46:08Z</dcterms:modified>
</cp:coreProperties>
</file>