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2325" yWindow="3615" windowWidth="24330" windowHeight="11055" activeTab="1"/>
  </bookViews>
  <sheets>
    <sheet name="10 Team Round Robin" sheetId="1" r:id="rId1"/>
    <sheet name="Playoffs" sheetId="6" r:id="rId2"/>
  </sheets>
  <definedNames>
    <definedName name="_xlnm.Print_Area" localSheetId="0">'10 Team Round Robin'!$A$1:$U$71</definedName>
    <definedName name="_xlnm.Print_Area">#REF!</definedName>
  </definedNames>
  <calcPr calcId="145621"/>
</workbook>
</file>

<file path=xl/calcChain.xml><?xml version="1.0" encoding="utf-8"?>
<calcChain xmlns="http://schemas.openxmlformats.org/spreadsheetml/2006/main">
  <c r="O70" i="1" l="1"/>
  <c r="P70" i="1"/>
  <c r="L70" i="1"/>
  <c r="M70" i="1"/>
  <c r="I70" i="1"/>
  <c r="J70" i="1"/>
  <c r="F70" i="1"/>
  <c r="G70" i="1"/>
  <c r="C70" i="1"/>
  <c r="D70" i="1"/>
  <c r="P68" i="1"/>
  <c r="O68" i="1"/>
  <c r="M68" i="1"/>
  <c r="L68" i="1"/>
  <c r="J68" i="1"/>
  <c r="I68" i="1"/>
  <c r="G68" i="1"/>
  <c r="F68" i="1"/>
  <c r="D68" i="1"/>
  <c r="C68" i="1"/>
  <c r="D67" i="1" s="1"/>
  <c r="O64" i="1"/>
  <c r="P64" i="1"/>
  <c r="L64" i="1"/>
  <c r="M64" i="1"/>
  <c r="I64" i="1"/>
  <c r="J64" i="1"/>
  <c r="F64" i="1"/>
  <c r="G64" i="1"/>
  <c r="C64" i="1"/>
  <c r="D64" i="1"/>
  <c r="P62" i="1"/>
  <c r="O62" i="1"/>
  <c r="M62" i="1"/>
  <c r="L62" i="1"/>
  <c r="J62" i="1"/>
  <c r="I62" i="1"/>
  <c r="G62" i="1"/>
  <c r="F62" i="1"/>
  <c r="D62" i="1"/>
  <c r="C62" i="1"/>
  <c r="O58" i="1"/>
  <c r="P58" i="1"/>
  <c r="L58" i="1"/>
  <c r="M58" i="1"/>
  <c r="I58" i="1"/>
  <c r="J58" i="1"/>
  <c r="F58" i="1"/>
  <c r="G58" i="1"/>
  <c r="C58" i="1"/>
  <c r="D58" i="1"/>
  <c r="P56" i="1"/>
  <c r="O56" i="1"/>
  <c r="M56" i="1"/>
  <c r="L56" i="1"/>
  <c r="J56" i="1"/>
  <c r="I56" i="1"/>
  <c r="G56" i="1"/>
  <c r="F55" i="1" s="1"/>
  <c r="F56" i="1"/>
  <c r="D56" i="1"/>
  <c r="C56" i="1"/>
  <c r="O52" i="1"/>
  <c r="P52" i="1"/>
  <c r="L52" i="1"/>
  <c r="M52" i="1"/>
  <c r="I52" i="1"/>
  <c r="J52" i="1"/>
  <c r="F52" i="1"/>
  <c r="G52" i="1"/>
  <c r="C52" i="1"/>
  <c r="D52" i="1"/>
  <c r="P50" i="1"/>
  <c r="O50" i="1"/>
  <c r="M50" i="1"/>
  <c r="L50" i="1"/>
  <c r="J50" i="1"/>
  <c r="I50" i="1"/>
  <c r="G50" i="1"/>
  <c r="F50" i="1"/>
  <c r="D50" i="1"/>
  <c r="C50" i="1"/>
  <c r="O46" i="1"/>
  <c r="P46" i="1"/>
  <c r="L46" i="1"/>
  <c r="M46" i="1"/>
  <c r="I46" i="1"/>
  <c r="J46" i="1"/>
  <c r="F46" i="1"/>
  <c r="G46" i="1"/>
  <c r="C46" i="1"/>
  <c r="D46" i="1"/>
  <c r="P44" i="1"/>
  <c r="O44" i="1"/>
  <c r="M44" i="1"/>
  <c r="L44" i="1"/>
  <c r="J44" i="1"/>
  <c r="I44" i="1"/>
  <c r="G44" i="1"/>
  <c r="F44" i="1"/>
  <c r="D44" i="1"/>
  <c r="C44" i="1"/>
  <c r="N41" i="1"/>
  <c r="K41" i="1"/>
  <c r="H41" i="1"/>
  <c r="E41" i="1"/>
  <c r="B41" i="1"/>
  <c r="N40" i="1"/>
  <c r="K40" i="1"/>
  <c r="H40" i="1"/>
  <c r="E40" i="1"/>
  <c r="B40" i="1"/>
  <c r="N4" i="1"/>
  <c r="K4" i="1"/>
  <c r="H4" i="1"/>
  <c r="E4" i="1"/>
  <c r="B4" i="1"/>
  <c r="R35" i="1"/>
  <c r="R33" i="1"/>
  <c r="P31" i="1"/>
  <c r="O31" i="1"/>
  <c r="M31" i="1"/>
  <c r="L31" i="1"/>
  <c r="J31" i="1"/>
  <c r="I31" i="1"/>
  <c r="G31" i="1"/>
  <c r="F31" i="1"/>
  <c r="D31" i="1"/>
  <c r="C31" i="1"/>
  <c r="R29" i="1"/>
  <c r="R27" i="1"/>
  <c r="P25" i="1"/>
  <c r="O25" i="1"/>
  <c r="M25" i="1"/>
  <c r="L25" i="1"/>
  <c r="J25" i="1"/>
  <c r="I25" i="1"/>
  <c r="G25" i="1"/>
  <c r="F25" i="1"/>
  <c r="D25" i="1"/>
  <c r="C25" i="1"/>
  <c r="R23" i="1"/>
  <c r="R21" i="1"/>
  <c r="P19" i="1"/>
  <c r="O19" i="1"/>
  <c r="M19" i="1"/>
  <c r="L19" i="1"/>
  <c r="J19" i="1"/>
  <c r="I19" i="1"/>
  <c r="G19" i="1"/>
  <c r="F19" i="1"/>
  <c r="D19" i="1"/>
  <c r="C19" i="1"/>
  <c r="R17" i="1"/>
  <c r="R15" i="1"/>
  <c r="P13" i="1"/>
  <c r="O13" i="1"/>
  <c r="M13" i="1"/>
  <c r="L13" i="1"/>
  <c r="J13" i="1"/>
  <c r="I13" i="1"/>
  <c r="G13" i="1"/>
  <c r="F13" i="1"/>
  <c r="D13" i="1"/>
  <c r="C13" i="1"/>
  <c r="B5" i="1"/>
  <c r="R11" i="1"/>
  <c r="R9" i="1"/>
  <c r="D7" i="1"/>
  <c r="C7" i="1"/>
  <c r="N5" i="1"/>
  <c r="K5" i="1"/>
  <c r="H5" i="1"/>
  <c r="E5" i="1"/>
  <c r="L61" i="1" l="1"/>
  <c r="F61" i="1"/>
  <c r="P55" i="1"/>
  <c r="M49" i="1"/>
  <c r="M67" i="1"/>
  <c r="G55" i="1"/>
  <c r="M61" i="1"/>
  <c r="I55" i="1"/>
  <c r="D49" i="1"/>
  <c r="O55" i="1"/>
  <c r="M55" i="1"/>
  <c r="L67" i="1"/>
  <c r="J67" i="1"/>
  <c r="I67" i="1"/>
  <c r="I61" i="1"/>
  <c r="J55" i="1"/>
  <c r="R57" i="1"/>
  <c r="R51" i="1"/>
  <c r="R59" i="1"/>
  <c r="R13" i="1"/>
  <c r="C67" i="1"/>
  <c r="C55" i="1"/>
  <c r="D55" i="1"/>
  <c r="R53" i="1"/>
  <c r="P67" i="1"/>
  <c r="O67" i="1"/>
  <c r="G67" i="1"/>
  <c r="F67" i="1"/>
  <c r="R69" i="1"/>
  <c r="R71" i="1"/>
  <c r="R65" i="1"/>
  <c r="G61" i="1"/>
  <c r="R63" i="1"/>
  <c r="L55" i="1"/>
  <c r="R25" i="1"/>
  <c r="R19" i="1"/>
  <c r="O49" i="1"/>
  <c r="Q30" i="1"/>
  <c r="R31" i="1"/>
  <c r="Q24" i="1"/>
  <c r="J49" i="1"/>
  <c r="Q18" i="1"/>
  <c r="Q12" i="1"/>
  <c r="G49" i="1"/>
  <c r="C49" i="1"/>
  <c r="P61" i="1"/>
  <c r="O61" i="1"/>
  <c r="J61" i="1"/>
  <c r="D61" i="1"/>
  <c r="C61" i="1"/>
  <c r="P49" i="1"/>
  <c r="I49" i="1"/>
  <c r="F49" i="1"/>
  <c r="L49" i="1"/>
  <c r="R47" i="1"/>
  <c r="D43" i="1"/>
  <c r="R45" i="1"/>
  <c r="C43" i="1"/>
  <c r="F36" i="6"/>
  <c r="F31" i="6"/>
  <c r="J32" i="6" s="1"/>
  <c r="N15" i="6" s="1"/>
  <c r="F19" i="6"/>
  <c r="F14" i="6"/>
  <c r="J15" i="6" s="1"/>
  <c r="B28" i="6"/>
  <c r="B23" i="6"/>
  <c r="F28" i="6" s="1"/>
  <c r="J27" i="6" s="1"/>
  <c r="N32" i="6" s="1"/>
  <c r="P31" i="6" s="1"/>
  <c r="S8" i="6" s="1"/>
  <c r="B11" i="6"/>
  <c r="F11" i="6" s="1"/>
  <c r="B6" i="6"/>
  <c r="F23" i="6"/>
  <c r="F6" i="6"/>
  <c r="J10" i="6" s="1"/>
  <c r="P43" i="1"/>
  <c r="O43" i="1"/>
  <c r="M43" i="1"/>
  <c r="L43" i="1"/>
  <c r="J43" i="1"/>
  <c r="I43" i="1"/>
  <c r="G43" i="1"/>
  <c r="F43" i="1"/>
  <c r="N27" i="6" l="1"/>
  <c r="P28" i="6" s="1"/>
  <c r="S7" i="6" s="1"/>
  <c r="N10" i="6"/>
  <c r="P11" i="6" s="1"/>
  <c r="S5" i="6" s="1"/>
  <c r="Q66" i="1"/>
  <c r="R55" i="1"/>
  <c r="R67" i="1"/>
  <c r="Q60" i="1"/>
  <c r="Q54" i="1"/>
  <c r="R49" i="1"/>
  <c r="R43" i="1"/>
  <c r="Q48" i="1"/>
  <c r="R61" i="1"/>
  <c r="Q42" i="1"/>
  <c r="P14" i="6"/>
  <c r="S6" i="6" s="1"/>
  <c r="P7" i="1" l="1"/>
  <c r="O7" i="1"/>
  <c r="M7" i="1"/>
  <c r="L7" i="1"/>
  <c r="J7" i="1" l="1"/>
  <c r="G7" i="1"/>
  <c r="I7" i="1"/>
  <c r="F7" i="1"/>
  <c r="Q6" i="1" l="1"/>
  <c r="R7" i="1"/>
</calcChain>
</file>

<file path=xl/sharedStrings.xml><?xml version="1.0" encoding="utf-8"?>
<sst xmlns="http://schemas.openxmlformats.org/spreadsheetml/2006/main" count="352" uniqueCount="99">
  <si>
    <t>"Ice Jam" Round Robin</t>
  </si>
  <si>
    <t>Division/Pool</t>
  </si>
  <si>
    <t xml:space="preserve"> </t>
  </si>
  <si>
    <t>S-O</t>
  </si>
  <si>
    <t>Points</t>
  </si>
  <si>
    <t>+Goals</t>
  </si>
  <si>
    <t>Total</t>
  </si>
  <si>
    <t>Tie</t>
  </si>
  <si>
    <t>Breaker</t>
  </si>
  <si>
    <t>Team 1</t>
  </si>
  <si>
    <t>Team 2</t>
  </si>
  <si>
    <t>Team 3</t>
  </si>
  <si>
    <t>Team 4</t>
  </si>
  <si>
    <t>Team 5</t>
  </si>
  <si>
    <t>Goals For</t>
  </si>
  <si>
    <t>Goals Against</t>
  </si>
  <si>
    <t>1st</t>
  </si>
  <si>
    <t>2nd</t>
  </si>
  <si>
    <t>3rd</t>
  </si>
  <si>
    <t>Score</t>
  </si>
  <si>
    <t>4th</t>
  </si>
  <si>
    <t>5th</t>
  </si>
  <si>
    <t>Standings</t>
  </si>
  <si>
    <t>Polar Bear</t>
  </si>
  <si>
    <t>Muskox</t>
  </si>
  <si>
    <t>Team 6</t>
  </si>
  <si>
    <t>Team 7</t>
  </si>
  <si>
    <t>Team 8</t>
  </si>
  <si>
    <t>Team 9</t>
  </si>
  <si>
    <t>Team 10</t>
  </si>
  <si>
    <t>Game 26</t>
  </si>
  <si>
    <t>Game 27</t>
  </si>
  <si>
    <t>5th Polar Bear</t>
  </si>
  <si>
    <t>4th Polar Bear</t>
  </si>
  <si>
    <t>5th Muskox</t>
  </si>
  <si>
    <t>4th Muskox</t>
  </si>
  <si>
    <t>Game 28</t>
  </si>
  <si>
    <t>Game 29</t>
  </si>
  <si>
    <t>2nd Polar Bear</t>
  </si>
  <si>
    <t>3rd Polar Bear</t>
  </si>
  <si>
    <t>3rd Muskox</t>
  </si>
  <si>
    <t>2nd Muskox</t>
  </si>
  <si>
    <t>Game 30</t>
  </si>
  <si>
    <t>Game 31</t>
  </si>
  <si>
    <t>1st Polar Bear</t>
  </si>
  <si>
    <t>1st Muskox</t>
  </si>
  <si>
    <t>Winner of Game 27</t>
  </si>
  <si>
    <t>Winner of Game 26</t>
  </si>
  <si>
    <t>Winner of Game 30</t>
  </si>
  <si>
    <t>Winner of Game 28</t>
  </si>
  <si>
    <t>Game 32</t>
  </si>
  <si>
    <t>Game 33</t>
  </si>
  <si>
    <t>Winner of Game 31</t>
  </si>
  <si>
    <t>Winner of Game 29</t>
  </si>
  <si>
    <t>Winner to Game 35</t>
  </si>
  <si>
    <t>Loser to Game 34</t>
  </si>
  <si>
    <t>Game 35</t>
  </si>
  <si>
    <t>Winner of Game 32</t>
  </si>
  <si>
    <t>Winner of Game 33</t>
  </si>
  <si>
    <t>Loser of Game 32</t>
  </si>
  <si>
    <t>Loser of Game 33</t>
  </si>
  <si>
    <t>Game 34</t>
  </si>
  <si>
    <t>Loser – Iron Medal</t>
  </si>
  <si>
    <t>Winner – Bronze Medal</t>
  </si>
  <si>
    <t>Loser – Silver Medal</t>
  </si>
  <si>
    <t>Winner – Gold Medal</t>
  </si>
  <si>
    <t>"Ice Flow" Championship Round</t>
  </si>
  <si>
    <t>Standings: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</si>
  <si>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</si>
  <si>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</si>
  <si>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</si>
  <si>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</si>
  <si>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</si>
  <si>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</si>
  <si>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</si>
  <si>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</si>
  <si>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</si>
  <si>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</si>
  <si>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 xml:space="preserve">Ottawa Internationals </t>
  </si>
  <si>
    <t>Darlington Energy</t>
  </si>
  <si>
    <t>Glengarry Hearts (U14 Ice)</t>
  </si>
  <si>
    <t>Glengarry Hearts</t>
  </si>
  <si>
    <t>Kahnawake Mohawks</t>
  </si>
  <si>
    <t>Ottawa City SC (Dobson)</t>
  </si>
  <si>
    <t>Oshawa Turul Fury (U14 Ice)</t>
  </si>
  <si>
    <t>Carleton Place United</t>
  </si>
  <si>
    <t>Peterborough City</t>
  </si>
  <si>
    <t>AS Blainville</t>
  </si>
  <si>
    <t>The  2019  "ICEBREAKER"</t>
  </si>
  <si>
    <t>25th Annual Soccer Tournament – Girls U15 Snow Bank</t>
  </si>
  <si>
    <t>Glengarry (U14 Ice)</t>
  </si>
  <si>
    <t>Darlington</t>
  </si>
  <si>
    <t>Kahnawake</t>
  </si>
  <si>
    <t>Glengarry (U15)</t>
  </si>
  <si>
    <t>Oshawa</t>
  </si>
  <si>
    <t>Peterborough</t>
  </si>
  <si>
    <t>Carleton Place</t>
  </si>
  <si>
    <t>Blainville</t>
  </si>
  <si>
    <t>Ottawa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</si>
</sst>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name val="Arial"/>
    </font>
    <font>
      <sz val="12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18"/>
      <color indexed="8"/>
      <name val="Arial"/>
      <family val="2"/>
    </font>
    <font>
      <sz val="2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8"/>
      <color indexed="8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42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8" fillId="0" borderId="0" xfId="0" applyNumberFormat="1" applyFont="1" applyAlignment="1"/>
    <xf numFmtId="0" fontId="5" fillId="0" borderId="0" xfId="0" applyNumberFormat="1" applyFont="1" applyAlignment="1"/>
    <xf numFmtId="0" fontId="4" fillId="0" borderId="0" xfId="0" applyNumberFormat="1" applyFont="1" applyAlignment="1"/>
    <xf numFmtId="0" fontId="7" fillId="0" borderId="0" xfId="0" applyNumberFormat="1" applyFont="1" applyAlignment="1"/>
    <xf numFmtId="0" fontId="8" fillId="0" borderId="0" xfId="0" applyNumberFormat="1" applyFont="1"/>
    <xf numFmtId="0" fontId="3" fillId="0" borderId="1" xfId="0" applyNumberFormat="1" applyFont="1" applyBorder="1" applyAlignment="1" applyProtection="1">
      <alignment horizontal="center" vertical="center"/>
    </xf>
    <xf numFmtId="0" fontId="7" fillId="0" borderId="3" xfId="0" applyNumberFormat="1" applyFont="1" applyBorder="1" applyAlignment="1" applyProtection="1"/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0" borderId="12" xfId="0" applyFont="1" applyBorder="1" applyAlignment="1" applyProtection="1">
      <alignment horizontal="center" vertical="center"/>
    </xf>
    <xf numFmtId="0" fontId="0" fillId="0" borderId="28" xfId="0" applyBorder="1" applyProtection="1"/>
    <xf numFmtId="0" fontId="0" fillId="0" borderId="30" xfId="0" applyBorder="1" applyProtection="1"/>
    <xf numFmtId="0" fontId="0" fillId="0" borderId="26" xfId="0" applyBorder="1" applyProtection="1"/>
    <xf numFmtId="0" fontId="0" fillId="0" borderId="0" xfId="0" applyBorder="1" applyProtection="1"/>
    <xf numFmtId="0" fontId="1" fillId="0" borderId="23" xfId="0" applyFont="1" applyBorder="1" applyAlignment="1" applyProtection="1">
      <alignment horizontal="center" vertical="center"/>
    </xf>
    <xf numFmtId="0" fontId="0" fillId="0" borderId="31" xfId="0" applyBorder="1" applyProtection="1"/>
    <xf numFmtId="0" fontId="1" fillId="0" borderId="0" xfId="0" applyFont="1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/>
    </xf>
    <xf numFmtId="0" fontId="0" fillId="0" borderId="23" xfId="0" applyBorder="1" applyProtection="1"/>
    <xf numFmtId="0" fontId="10" fillId="2" borderId="0" xfId="0" applyNumberFormat="1" applyFont="1" applyFill="1" applyAlignment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9" fillId="0" borderId="0" xfId="0" applyNumberFormat="1" applyFont="1" applyBorder="1" applyAlignment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1" fillId="0" borderId="0" xfId="0" applyFont="1" applyFill="1" applyBorder="1" applyProtection="1"/>
    <xf numFmtId="0" fontId="0" fillId="0" borderId="0" xfId="0" applyFill="1" applyBorder="1" applyAlignment="1" applyProtection="1">
      <alignment horizontal="center"/>
    </xf>
    <xf numFmtId="0" fontId="1" fillId="0" borderId="23" xfId="0" applyFont="1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0" borderId="32" xfId="0" applyBorder="1" applyProtection="1"/>
    <xf numFmtId="0" fontId="1" fillId="0" borderId="30" xfId="0" applyFont="1" applyBorder="1" applyAlignment="1" applyProtection="1">
      <alignment horizontal="center"/>
    </xf>
    <xf numFmtId="0" fontId="1" fillId="0" borderId="32" xfId="0" applyFont="1" applyBorder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8" fillId="0" borderId="0" xfId="0" applyNumberFormat="1" applyFont="1" applyAlignment="1" applyProtection="1"/>
    <xf numFmtId="0" fontId="4" fillId="0" borderId="12" xfId="0" applyNumberFormat="1" applyFont="1" applyBorder="1" applyAlignment="1" applyProtection="1">
      <alignment vertical="top"/>
    </xf>
    <xf numFmtId="0" fontId="4" fillId="0" borderId="13" xfId="0" applyNumberFormat="1" applyFont="1" applyBorder="1" applyAlignment="1" applyProtection="1">
      <alignment horizontal="centerContinuous" vertical="center"/>
    </xf>
    <xf numFmtId="0" fontId="4" fillId="0" borderId="16" xfId="0" applyNumberFormat="1" applyFont="1" applyBorder="1" applyAlignment="1" applyProtection="1">
      <alignment horizontal="center" vertical="center"/>
    </xf>
    <xf numFmtId="0" fontId="8" fillId="0" borderId="0" xfId="0" applyNumberFormat="1" applyFont="1" applyBorder="1" applyProtection="1"/>
    <xf numFmtId="0" fontId="4" fillId="0" borderId="17" xfId="0" applyNumberFormat="1" applyFont="1" applyBorder="1" applyAlignment="1" applyProtection="1">
      <alignment vertical="top"/>
    </xf>
    <xf numFmtId="0" fontId="4" fillId="0" borderId="3" xfId="0" applyNumberFormat="1" applyFont="1" applyBorder="1" applyAlignment="1" applyProtection="1">
      <alignment horizontal="centerContinuous" vertical="center"/>
    </xf>
    <xf numFmtId="0" fontId="4" fillId="0" borderId="18" xfId="0" applyNumberFormat="1" applyFont="1" applyBorder="1" applyAlignment="1" applyProtection="1">
      <alignment horizontal="center" vertical="center"/>
    </xf>
    <xf numFmtId="0" fontId="4" fillId="0" borderId="17" xfId="0" applyNumberFormat="1" applyFont="1" applyBorder="1" applyAlignment="1" applyProtection="1">
      <alignment horizontal="center"/>
    </xf>
    <xf numFmtId="0" fontId="3" fillId="0" borderId="12" xfId="0" applyNumberFormat="1" applyFont="1" applyBorder="1" applyAlignment="1" applyProtection="1">
      <alignment horizontal="center" vertical="center"/>
    </xf>
    <xf numFmtId="0" fontId="3" fillId="0" borderId="13" xfId="0" applyNumberFormat="1" applyFont="1" applyBorder="1" applyAlignment="1" applyProtection="1">
      <alignment horizontal="center" vertical="center"/>
    </xf>
    <xf numFmtId="0" fontId="3" fillId="0" borderId="16" xfId="0" applyNumberFormat="1" applyFont="1" applyBorder="1" applyAlignment="1" applyProtection="1">
      <alignment horizontal="center" vertical="center"/>
    </xf>
    <xf numFmtId="0" fontId="3" fillId="0" borderId="2" xfId="0" applyNumberFormat="1" applyFont="1" applyBorder="1" applyAlignment="1" applyProtection="1">
      <alignment horizontal="center" vertical="center"/>
    </xf>
    <xf numFmtId="49" fontId="12" fillId="0" borderId="19" xfId="0" applyNumberFormat="1" applyFont="1" applyBorder="1" applyAlignment="1" applyProtection="1">
      <alignment horizontal="center" vertical="center"/>
    </xf>
    <xf numFmtId="0" fontId="4" fillId="0" borderId="21" xfId="0" applyNumberFormat="1" applyFont="1" applyBorder="1" applyAlignment="1" applyProtection="1">
      <alignment horizontal="center" vertical="center"/>
    </xf>
    <xf numFmtId="0" fontId="11" fillId="0" borderId="1" xfId="0" applyNumberFormat="1" applyFont="1" applyBorder="1" applyAlignment="1" applyProtection="1">
      <alignment horizontal="center" vertical="center"/>
    </xf>
    <xf numFmtId="0" fontId="11" fillId="0" borderId="19" xfId="0" applyNumberFormat="1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center" vertical="center"/>
    </xf>
    <xf numFmtId="0" fontId="4" fillId="0" borderId="3" xfId="0" applyNumberFormat="1" applyFont="1" applyBorder="1" applyAlignment="1" applyProtection="1">
      <alignment horizontal="center" vertical="center"/>
    </xf>
    <xf numFmtId="0" fontId="12" fillId="0" borderId="18" xfId="0" applyNumberFormat="1" applyFont="1" applyBorder="1" applyAlignment="1" applyProtection="1">
      <alignment horizontal="center" vertical="center"/>
    </xf>
    <xf numFmtId="0" fontId="10" fillId="0" borderId="0" xfId="0" applyNumberFormat="1" applyFont="1" applyAlignment="1" applyProtection="1"/>
    <xf numFmtId="0" fontId="4" fillId="0" borderId="21" xfId="0" applyNumberFormat="1" applyFont="1" applyBorder="1" applyAlignment="1" applyProtection="1"/>
    <xf numFmtId="0" fontId="4" fillId="0" borderId="0" xfId="0" applyNumberFormat="1" applyFont="1" applyBorder="1" applyAlignment="1" applyProtection="1"/>
    <xf numFmtId="0" fontId="4" fillId="0" borderId="3" xfId="0" applyNumberFormat="1" applyFont="1" applyBorder="1" applyAlignment="1" applyProtection="1"/>
    <xf numFmtId="0" fontId="12" fillId="0" borderId="9" xfId="0" applyNumberFormat="1" applyFont="1" applyBorder="1" applyAlignment="1" applyProtection="1">
      <alignment horizontal="center" vertical="center"/>
    </xf>
    <xf numFmtId="0" fontId="10" fillId="0" borderId="0" xfId="0" applyNumberFormat="1" applyFont="1" applyProtection="1"/>
    <xf numFmtId="1" fontId="12" fillId="0" borderId="10" xfId="0" applyNumberFormat="1" applyFont="1" applyBorder="1" applyAlignment="1" applyProtection="1">
      <alignment horizontal="center" vertical="center"/>
    </xf>
    <xf numFmtId="0" fontId="12" fillId="0" borderId="10" xfId="0" applyNumberFormat="1" applyFont="1" applyBorder="1" applyAlignment="1" applyProtection="1">
      <alignment horizontal="center" vertical="center"/>
    </xf>
    <xf numFmtId="0" fontId="8" fillId="0" borderId="0" xfId="0" applyNumberFormat="1" applyFont="1" applyProtection="1"/>
    <xf numFmtId="0" fontId="1" fillId="0" borderId="0" xfId="0" applyNumberFormat="1" applyFont="1" applyProtection="1"/>
    <xf numFmtId="0" fontId="1" fillId="0" borderId="0" xfId="0" applyNumberFormat="1" applyFont="1" applyAlignment="1" applyProtection="1"/>
    <xf numFmtId="0" fontId="7" fillId="0" borderId="0" xfId="0" applyNumberFormat="1" applyFont="1" applyAlignment="1" applyProtection="1"/>
    <xf numFmtId="0" fontId="3" fillId="0" borderId="12" xfId="0" applyNumberFormat="1" applyFont="1" applyFill="1" applyBorder="1" applyAlignment="1" applyProtection="1">
      <alignment horizontal="center" vertical="center"/>
    </xf>
    <xf numFmtId="0" fontId="3" fillId="0" borderId="13" xfId="0" applyNumberFormat="1" applyFont="1" applyFill="1" applyBorder="1" applyAlignment="1" applyProtection="1">
      <alignment horizontal="center" vertical="center"/>
    </xf>
    <xf numFmtId="0" fontId="3" fillId="0" borderId="16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4" fillId="0" borderId="21" xfId="0" applyNumberFormat="1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0" borderId="19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7" fillId="0" borderId="3" xfId="0" applyNumberFormat="1" applyFont="1" applyFill="1" applyBorder="1" applyAlignment="1" applyProtection="1"/>
    <xf numFmtId="0" fontId="4" fillId="0" borderId="21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0" borderId="3" xfId="0" applyNumberFormat="1" applyFont="1" applyFill="1" applyBorder="1" applyAlignment="1" applyProtection="1"/>
    <xf numFmtId="0" fontId="3" fillId="0" borderId="14" xfId="0" applyNumberFormat="1" applyFont="1" applyFill="1" applyBorder="1" applyAlignment="1" applyProtection="1">
      <alignment horizontal="center" vertical="center"/>
    </xf>
    <xf numFmtId="0" fontId="10" fillId="2" borderId="0" xfId="0" applyNumberFormat="1" applyFont="1" applyFill="1" applyAlignment="1" applyProtection="1">
      <alignment wrapText="1"/>
      <protection locked="0"/>
    </xf>
    <xf numFmtId="49" fontId="1" fillId="0" borderId="0" xfId="0" applyNumberFormat="1" applyFont="1" applyAlignment="1" applyProtection="1">
      <alignment horizontal="right"/>
    </xf>
    <xf numFmtId="0" fontId="1" fillId="0" borderId="0" xfId="0" applyFont="1" applyAlignment="1" applyProtection="1"/>
    <xf numFmtId="0" fontId="9" fillId="0" borderId="0" xfId="0" applyNumberFormat="1" applyFont="1" applyBorder="1" applyAlignment="1" applyProtection="1">
      <alignment horizontal="center"/>
    </xf>
    <xf numFmtId="0" fontId="3" fillId="0" borderId="7" xfId="0" applyNumberFormat="1" applyFont="1" applyBorder="1" applyAlignment="1" applyProtection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</xf>
    <xf numFmtId="0" fontId="11" fillId="2" borderId="8" xfId="0" applyNumberFormat="1" applyFont="1" applyFill="1" applyBorder="1" applyAlignment="1" applyProtection="1">
      <alignment horizontal="center" vertical="center"/>
      <protection locked="0"/>
    </xf>
    <xf numFmtId="0" fontId="11" fillId="2" borderId="7" xfId="0" applyNumberFormat="1" applyFont="1" applyFill="1" applyBorder="1" applyAlignment="1" applyProtection="1">
      <alignment horizontal="center" vertical="center"/>
      <protection locked="0"/>
    </xf>
    <xf numFmtId="1" fontId="11" fillId="2" borderId="8" xfId="0" applyNumberFormat="1" applyFont="1" applyFill="1" applyBorder="1" applyAlignment="1" applyProtection="1">
      <alignment horizontal="center" vertical="center"/>
      <protection locked="0"/>
    </xf>
    <xf numFmtId="1" fontId="11" fillId="2" borderId="7" xfId="0" applyNumberFormat="1" applyFont="1" applyFill="1" applyBorder="1" applyAlignment="1" applyProtection="1">
      <alignment horizontal="center" vertical="center"/>
      <protection locked="0"/>
    </xf>
    <xf numFmtId="0" fontId="3" fillId="0" borderId="9" xfId="0" applyNumberFormat="1" applyFont="1" applyBorder="1" applyAlignment="1" applyProtection="1">
      <alignment horizontal="center" vertical="center"/>
    </xf>
    <xf numFmtId="0" fontId="3" fillId="0" borderId="11" xfId="0" applyNumberFormat="1" applyFont="1" applyBorder="1" applyAlignment="1" applyProtection="1">
      <alignment horizontal="center" vertical="center"/>
    </xf>
    <xf numFmtId="0" fontId="3" fillId="2" borderId="9" xfId="0" applyNumberFormat="1" applyFont="1" applyFill="1" applyBorder="1" applyAlignment="1" applyProtection="1">
      <alignment horizontal="center" vertical="center"/>
      <protection locked="0"/>
    </xf>
    <xf numFmtId="0" fontId="3" fillId="2" borderId="11" xfId="0" applyNumberFormat="1" applyFont="1" applyFill="1" applyBorder="1" applyAlignment="1" applyProtection="1">
      <alignment horizontal="center" vertical="center"/>
      <protection locked="0"/>
    </xf>
    <xf numFmtId="0" fontId="5" fillId="0" borderId="3" xfId="0" applyNumberFormat="1" applyFont="1" applyBorder="1" applyAlignment="1" applyProtection="1">
      <alignment horizontal="center" vertical="center" wrapText="1"/>
    </xf>
    <xf numFmtId="0" fontId="5" fillId="0" borderId="0" xfId="0" applyNumberFormat="1" applyFont="1" applyBorder="1" applyAlignment="1" applyProtection="1">
      <alignment horizontal="center" vertical="center" wrapText="1"/>
    </xf>
    <xf numFmtId="0" fontId="5" fillId="0" borderId="25" xfId="0" applyNumberFormat="1" applyFont="1" applyBorder="1" applyAlignment="1" applyProtection="1">
      <alignment horizontal="center" vertical="center" wrapText="1"/>
    </xf>
    <xf numFmtId="49" fontId="5" fillId="0" borderId="3" xfId="0" applyNumberFormat="1" applyFont="1" applyBorder="1" applyAlignment="1" applyProtection="1">
      <alignment horizontal="center" vertical="center" wrapText="1"/>
    </xf>
    <xf numFmtId="49" fontId="5" fillId="0" borderId="4" xfId="0" applyNumberFormat="1" applyFont="1" applyBorder="1" applyAlignment="1" applyProtection="1">
      <alignment horizontal="center" vertical="center" wrapText="1"/>
    </xf>
    <xf numFmtId="0" fontId="5" fillId="0" borderId="5" xfId="0" applyNumberFormat="1" applyFont="1" applyBorder="1" applyAlignment="1" applyProtection="1">
      <alignment horizontal="center" vertical="center" wrapText="1"/>
    </xf>
    <xf numFmtId="0" fontId="5" fillId="0" borderId="6" xfId="0" applyNumberFormat="1" applyFont="1" applyBorder="1" applyAlignment="1" applyProtection="1">
      <alignment horizontal="center" vertical="center" wrapText="1"/>
    </xf>
    <xf numFmtId="0" fontId="4" fillId="0" borderId="13" xfId="0" applyNumberFormat="1" applyFont="1" applyBorder="1" applyAlignment="1" applyProtection="1">
      <alignment horizontal="center"/>
    </xf>
    <xf numFmtId="0" fontId="4" fillId="0" borderId="14" xfId="0" applyNumberFormat="1" applyFont="1" applyBorder="1" applyAlignment="1" applyProtection="1">
      <alignment horizontal="center"/>
    </xf>
    <xf numFmtId="0" fontId="4" fillId="0" borderId="15" xfId="0" applyNumberFormat="1" applyFont="1" applyBorder="1" applyAlignment="1" applyProtection="1">
      <alignment horizontal="center"/>
    </xf>
    <xf numFmtId="0" fontId="5" fillId="0" borderId="4" xfId="0" applyNumberFormat="1" applyFont="1" applyBorder="1" applyAlignment="1" applyProtection="1">
      <alignment horizontal="center" vertical="center" wrapText="1"/>
    </xf>
    <xf numFmtId="0" fontId="9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8" xfId="0" applyNumberFormat="1" applyFont="1" applyBorder="1" applyAlignment="1" applyProtection="1">
      <alignment horizontal="center" vertical="center"/>
    </xf>
    <xf numFmtId="0" fontId="6" fillId="0" borderId="7" xfId="0" applyNumberFormat="1" applyFont="1" applyBorder="1" applyAlignment="1" applyProtection="1">
      <alignment horizontal="center" vertical="center"/>
    </xf>
    <xf numFmtId="0" fontId="6" fillId="0" borderId="3" xfId="0" applyNumberFormat="1" applyFont="1" applyBorder="1" applyAlignment="1" applyProtection="1">
      <alignment horizontal="center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5" xfId="0" applyNumberFormat="1" applyFont="1" applyBorder="1" applyAlignment="1" applyProtection="1">
      <alignment horizontal="center" vertical="center"/>
    </xf>
    <xf numFmtId="0" fontId="11" fillId="2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8" xfId="0" applyNumberFormat="1" applyFont="1" applyFill="1" applyBorder="1" applyAlignment="1" applyProtection="1">
      <alignment horizontal="center" vertical="center"/>
      <protection locked="0"/>
    </xf>
    <xf numFmtId="0" fontId="3" fillId="0" borderId="32" xfId="0" applyNumberFormat="1" applyFont="1" applyBorder="1" applyAlignment="1" applyProtection="1">
      <alignment horizontal="center" vertical="center"/>
    </xf>
    <xf numFmtId="0" fontId="3" fillId="2" borderId="32" xfId="0" applyNumberFormat="1" applyFont="1" applyFill="1" applyBorder="1" applyAlignment="1" applyProtection="1">
      <alignment horizontal="center" vertical="center"/>
      <protection locked="0"/>
    </xf>
    <xf numFmtId="0" fontId="3" fillId="0" borderId="28" xfId="0" applyNumberFormat="1" applyFont="1" applyBorder="1" applyAlignment="1" applyProtection="1">
      <alignment horizontal="center" vertical="center"/>
    </xf>
    <xf numFmtId="0" fontId="3" fillId="0" borderId="34" xfId="0" applyNumberFormat="1" applyFont="1" applyBorder="1" applyAlignment="1" applyProtection="1">
      <alignment horizontal="center" vertical="center"/>
    </xf>
    <xf numFmtId="0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NumberFormat="1" applyFont="1" applyAlignment="1" applyProtection="1">
      <alignment horizontal="left"/>
    </xf>
    <xf numFmtId="0" fontId="4" fillId="0" borderId="12" xfId="0" applyNumberFormat="1" applyFont="1" applyBorder="1" applyAlignment="1" applyProtection="1">
      <alignment horizontal="center"/>
    </xf>
    <xf numFmtId="0" fontId="4" fillId="0" borderId="28" xfId="0" applyNumberFormat="1" applyFont="1" applyBorder="1" applyAlignment="1" applyProtection="1">
      <alignment horizontal="center"/>
    </xf>
    <xf numFmtId="0" fontId="11" fillId="0" borderId="8" xfId="0" applyNumberFormat="1" applyFont="1" applyFill="1" applyBorder="1" applyAlignment="1" applyProtection="1">
      <alignment horizontal="center" vertical="center"/>
    </xf>
    <xf numFmtId="0" fontId="11" fillId="0" borderId="7" xfId="0" applyNumberFormat="1" applyFont="1" applyFill="1" applyBorder="1" applyAlignment="1" applyProtection="1">
      <alignment horizontal="center" vertical="center"/>
    </xf>
    <xf numFmtId="0" fontId="11" fillId="0" borderId="19" xfId="0" applyNumberFormat="1" applyFont="1" applyFill="1" applyBorder="1" applyAlignment="1" applyProtection="1">
      <alignment horizontal="center" vertical="center"/>
    </xf>
    <xf numFmtId="0" fontId="11" fillId="0" borderId="18" xfId="0" applyNumberFormat="1" applyFont="1" applyFill="1" applyBorder="1" applyAlignment="1" applyProtection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3" fillId="0" borderId="24" xfId="0" applyNumberFormat="1" applyFont="1" applyFill="1" applyBorder="1" applyAlignment="1" applyProtection="1">
      <alignment horizontal="center" vertical="center"/>
    </xf>
    <xf numFmtId="1" fontId="11" fillId="0" borderId="8" xfId="0" applyNumberFormat="1" applyFont="1" applyFill="1" applyBorder="1" applyAlignment="1" applyProtection="1">
      <alignment horizontal="center" vertical="center"/>
    </xf>
    <xf numFmtId="1" fontId="11" fillId="0" borderId="7" xfId="0" applyNumberFormat="1" applyFont="1" applyFill="1" applyBorder="1" applyAlignment="1" applyProtection="1">
      <alignment horizontal="center" vertical="center"/>
    </xf>
    <xf numFmtId="0" fontId="3" fillId="0" borderId="9" xfId="0" applyNumberFormat="1" applyFont="1" applyFill="1" applyBorder="1" applyAlignment="1" applyProtection="1">
      <alignment horizontal="center" vertical="center"/>
    </xf>
    <xf numFmtId="0" fontId="3" fillId="0" borderId="32" xfId="0" applyNumberFormat="1" applyFont="1" applyFill="1" applyBorder="1" applyAlignment="1" applyProtection="1">
      <alignment horizontal="center" vertical="center"/>
    </xf>
    <xf numFmtId="0" fontId="3" fillId="0" borderId="28" xfId="0" applyNumberFormat="1" applyFont="1" applyFill="1" applyBorder="1" applyAlignment="1" applyProtection="1">
      <alignment horizontal="center" vertical="center"/>
    </xf>
    <xf numFmtId="0" fontId="3" fillId="0" borderId="29" xfId="0" applyNumberFormat="1" applyFont="1" applyFill="1" applyBorder="1" applyAlignment="1" applyProtection="1">
      <alignment horizontal="center" vertical="center"/>
    </xf>
    <xf numFmtId="0" fontId="3" fillId="0" borderId="11" xfId="0" applyNumberFormat="1" applyFont="1" applyFill="1" applyBorder="1" applyAlignment="1" applyProtection="1">
      <alignment horizontal="center" vertical="center"/>
    </xf>
    <xf numFmtId="0" fontId="11" fillId="0" borderId="40" xfId="0" applyNumberFormat="1" applyFont="1" applyFill="1" applyBorder="1" applyAlignment="1" applyProtection="1">
      <alignment horizontal="center" vertical="center"/>
    </xf>
    <xf numFmtId="0" fontId="11" fillId="0" borderId="41" xfId="0" applyNumberFormat="1" applyFont="1" applyFill="1" applyBorder="1" applyAlignment="1" applyProtection="1">
      <alignment horizontal="center" vertical="center"/>
    </xf>
    <xf numFmtId="0" fontId="11" fillId="0" borderId="16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Fill="1" applyBorder="1" applyAlignment="1" applyProtection="1">
      <alignment horizontal="center" vertical="center"/>
    </xf>
    <xf numFmtId="0" fontId="5" fillId="0" borderId="23" xfId="0" applyNumberFormat="1" applyFont="1" applyBorder="1" applyAlignment="1" applyProtection="1">
      <alignment horizontal="center" wrapText="1"/>
    </xf>
    <xf numFmtId="0" fontId="5" fillId="0" borderId="26" xfId="0" applyNumberFormat="1" applyFont="1" applyBorder="1" applyAlignment="1" applyProtection="1">
      <alignment horizontal="center" wrapText="1"/>
    </xf>
    <xf numFmtId="0" fontId="5" fillId="0" borderId="31" xfId="0" applyNumberFormat="1" applyFont="1" applyBorder="1" applyAlignment="1" applyProtection="1">
      <alignment horizontal="center" wrapText="1"/>
    </xf>
    <xf numFmtId="0" fontId="5" fillId="0" borderId="35" xfId="0" applyNumberFormat="1" applyFont="1" applyBorder="1" applyAlignment="1" applyProtection="1">
      <alignment horizontal="center" vertical="center" wrapText="1"/>
    </xf>
    <xf numFmtId="0" fontId="3" fillId="0" borderId="37" xfId="0" applyNumberFormat="1" applyFont="1" applyFill="1" applyBorder="1" applyAlignment="1" applyProtection="1">
      <alignment horizontal="center" vertical="center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24" xfId="0" applyNumberFormat="1" applyFont="1" applyFill="1" applyBorder="1" applyAlignment="1" applyProtection="1">
      <alignment horizontal="center" vertical="center"/>
    </xf>
    <xf numFmtId="0" fontId="3" fillId="0" borderId="31" xfId="0" applyNumberFormat="1" applyFont="1" applyFill="1" applyBorder="1" applyAlignment="1" applyProtection="1">
      <alignment horizontal="center" vertical="center"/>
    </xf>
    <xf numFmtId="0" fontId="3" fillId="0" borderId="33" xfId="0" applyNumberFormat="1" applyFont="1" applyFill="1" applyBorder="1" applyAlignment="1" applyProtection="1">
      <alignment horizontal="center" vertical="center"/>
    </xf>
    <xf numFmtId="0" fontId="3" fillId="0" borderId="36" xfId="0" applyNumberFormat="1" applyFont="1" applyFill="1" applyBorder="1" applyAlignment="1" applyProtection="1">
      <alignment horizontal="center" vertical="center"/>
    </xf>
    <xf numFmtId="0" fontId="3" fillId="0" borderId="39" xfId="0" applyNumberFormat="1" applyFont="1" applyFill="1" applyBorder="1" applyAlignment="1" applyProtection="1">
      <alignment horizontal="center" vertical="center"/>
    </xf>
    <xf numFmtId="1" fontId="11" fillId="0" borderId="24" xfId="0" applyNumberFormat="1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left"/>
    </xf>
    <xf numFmtId="0" fontId="1" fillId="0" borderId="21" xfId="0" applyFont="1" applyBorder="1" applyAlignment="1" applyProtection="1">
      <alignment horizontal="center" vertical="center"/>
    </xf>
    <xf numFmtId="0" fontId="9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71"/>
  <sheetViews>
    <sheetView showOutlineSymbols="0" topLeftCell="A37" zoomScale="70" zoomScaleNormal="70" zoomScaleSheetLayoutView="55" workbookViewId="0">
      <selection activeCell="T53" sqref="T53"/>
    </sheetView>
  </sheetViews>
  <sheetFormatPr defaultColWidth="9.6640625" defaultRowHeight="15" x14ac:dyDescent="0.2"/>
  <cols>
    <col min="1" max="1" width="27.6640625" style="1" customWidth="1"/>
    <col min="2" max="2" width="6.21875" style="1" bestFit="1" customWidth="1"/>
    <col min="3" max="4" width="10.77734375" style="1" customWidth="1"/>
    <col min="5" max="5" width="4.6640625" style="1" customWidth="1"/>
    <col min="6" max="7" width="10.77734375" style="1" customWidth="1"/>
    <col min="8" max="8" width="4.6640625" style="1" customWidth="1"/>
    <col min="9" max="10" width="10.77734375" style="1" customWidth="1"/>
    <col min="11" max="11" width="4.6640625" style="1" customWidth="1"/>
    <col min="12" max="13" width="10.77734375" style="1" customWidth="1"/>
    <col min="14" max="14" width="4.6640625" style="1" customWidth="1"/>
    <col min="15" max="16" width="10.77734375" style="1" customWidth="1"/>
    <col min="17" max="17" width="7.6640625" style="1" customWidth="1"/>
    <col min="18" max="18" width="13" style="1" bestFit="1" customWidth="1"/>
    <col min="19" max="19" width="3.6640625" style="1" customWidth="1"/>
    <col min="20" max="20" width="8.6640625" style="1" customWidth="1"/>
    <col min="21" max="21" width="26.77734375" style="1" bestFit="1" customWidth="1"/>
    <col min="22" max="23" width="9.6640625" style="1" customWidth="1"/>
    <col min="24" max="24" width="9.6640625" style="5" customWidth="1"/>
    <col min="25" max="37" width="9.6640625" style="1" customWidth="1"/>
    <col min="38" max="38" width="9.6640625" style="5" customWidth="1"/>
    <col min="39" max="16384" width="9.6640625" style="1"/>
  </cols>
  <sheetData>
    <row r="1" spans="1:261" ht="23.25" x14ac:dyDescent="0.35">
      <c r="A1" s="88" t="s">
        <v>88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37"/>
      <c r="T1" s="37"/>
      <c r="U1" s="37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</row>
    <row r="2" spans="1:261" ht="23.25" x14ac:dyDescent="0.35">
      <c r="A2" s="88" t="s">
        <v>89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37"/>
      <c r="T2" s="37"/>
      <c r="U2" s="37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</row>
    <row r="3" spans="1:261" ht="24" thickBot="1" x14ac:dyDescent="0.4">
      <c r="A3" s="88" t="s">
        <v>0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37"/>
      <c r="T3" s="37"/>
      <c r="U3" s="37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</row>
    <row r="4" spans="1:261" ht="18.75" customHeight="1" thickBot="1" x14ac:dyDescent="0.3">
      <c r="A4" s="38" t="s">
        <v>1</v>
      </c>
      <c r="B4" s="106" t="str">
        <f>A42</f>
        <v>Team 6</v>
      </c>
      <c r="C4" s="107"/>
      <c r="D4" s="108"/>
      <c r="E4" s="106" t="str">
        <f>A48</f>
        <v>Team 7</v>
      </c>
      <c r="F4" s="107"/>
      <c r="G4" s="108"/>
      <c r="H4" s="106" t="str">
        <f>A54</f>
        <v>Team 8</v>
      </c>
      <c r="I4" s="107"/>
      <c r="J4" s="108"/>
      <c r="K4" s="106" t="str">
        <f>A60</f>
        <v>Team 9</v>
      </c>
      <c r="L4" s="107"/>
      <c r="M4" s="108"/>
      <c r="N4" s="106" t="str">
        <f>A66</f>
        <v>Team 10</v>
      </c>
      <c r="O4" s="107"/>
      <c r="P4" s="108"/>
      <c r="Q4" s="39" t="s">
        <v>6</v>
      </c>
      <c r="R4" s="40" t="s">
        <v>7</v>
      </c>
      <c r="S4" s="41"/>
      <c r="T4" s="37"/>
      <c r="U4" s="37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</row>
    <row r="5" spans="1:261" ht="50.1" customHeight="1" thickBot="1" x14ac:dyDescent="0.3">
      <c r="A5" s="42" t="s">
        <v>23</v>
      </c>
      <c r="B5" s="99" t="str">
        <f>A43</f>
        <v>Ottawa City SC (Dobson)</v>
      </c>
      <c r="C5" s="100"/>
      <c r="D5" s="101"/>
      <c r="E5" s="102" t="str">
        <f>A49</f>
        <v>Oshawa Turul Fury (U14 Ice)</v>
      </c>
      <c r="F5" s="100"/>
      <c r="G5" s="101"/>
      <c r="H5" s="103" t="str">
        <f>A55</f>
        <v>Carleton Place United</v>
      </c>
      <c r="I5" s="104"/>
      <c r="J5" s="105"/>
      <c r="K5" s="109" t="str">
        <f>A61</f>
        <v>Peterborough City</v>
      </c>
      <c r="L5" s="104"/>
      <c r="M5" s="105"/>
      <c r="N5" s="109" t="str">
        <f>A67</f>
        <v>AS Blainville</v>
      </c>
      <c r="O5" s="104"/>
      <c r="P5" s="105"/>
      <c r="Q5" s="43" t="s">
        <v>4</v>
      </c>
      <c r="R5" s="44" t="s">
        <v>8</v>
      </c>
      <c r="S5" s="41"/>
      <c r="T5" s="37"/>
      <c r="U5" s="37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</row>
    <row r="6" spans="1:261" ht="18.75" customHeight="1" thickBot="1" x14ac:dyDescent="0.3">
      <c r="A6" s="45" t="s">
        <v>9</v>
      </c>
      <c r="B6" s="46" t="s">
        <v>2</v>
      </c>
      <c r="C6" s="47" t="s">
        <v>4</v>
      </c>
      <c r="D6" s="48" t="s">
        <v>5</v>
      </c>
      <c r="E6" s="46" t="s">
        <v>2</v>
      </c>
      <c r="F6" s="47" t="s">
        <v>4</v>
      </c>
      <c r="G6" s="48" t="s">
        <v>5</v>
      </c>
      <c r="H6" s="49" t="s">
        <v>2</v>
      </c>
      <c r="I6" s="6" t="s">
        <v>4</v>
      </c>
      <c r="J6" s="6" t="s">
        <v>5</v>
      </c>
      <c r="K6" s="6" t="s">
        <v>2</v>
      </c>
      <c r="L6" s="6" t="s">
        <v>4</v>
      </c>
      <c r="M6" s="6" t="s">
        <v>5</v>
      </c>
      <c r="N6" s="6" t="s">
        <v>2</v>
      </c>
      <c r="O6" s="6" t="s">
        <v>4</v>
      </c>
      <c r="P6" s="6" t="s">
        <v>5</v>
      </c>
      <c r="Q6" s="117">
        <f>C7+F7+I7+L7+O7</f>
        <v>5</v>
      </c>
      <c r="R6" s="50" t="s">
        <v>5</v>
      </c>
      <c r="S6" s="41"/>
      <c r="T6" s="129" t="s">
        <v>22</v>
      </c>
      <c r="U6" s="129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</row>
    <row r="7" spans="1:261" ht="18.75" customHeight="1" thickBot="1" x14ac:dyDescent="0.3">
      <c r="A7" s="110" t="s">
        <v>78</v>
      </c>
      <c r="B7" s="51"/>
      <c r="C7" s="52">
        <f>IF(C8&gt;D8,3,IF(C8&lt;D8,0,IF(C10&gt;D10,2,IF(C10&lt;D10,1,0))))</f>
        <v>0</v>
      </c>
      <c r="D7" s="53">
        <f>IF(C8-D8&gt;=3,3, IF(C8-D8=1,1, IF(C8-D8=2,2,IF(C8=D8,0, IF(C8&lt;D8,0)))))</f>
        <v>0</v>
      </c>
      <c r="E7" s="51"/>
      <c r="F7" s="52">
        <f>IF(F8&gt;G8,3,IF(F8&lt;G8,0,IF(F10&gt;G10,2,IF(F10&lt;G10,1,0))))</f>
        <v>1</v>
      </c>
      <c r="G7" s="53">
        <f>IF(F8-G8&gt;=3,3, IF(F8-G8=1,1, IF(F8-G8=2,2,IF(F8=G8,0, IF(F8&lt;G8,0)))))</f>
        <v>0</v>
      </c>
      <c r="H7" s="54"/>
      <c r="I7" s="52">
        <f>IF(I8&gt;J8,3,IF(I8&lt;J8,0,IF(I10&gt;J10,2,IF(I10&lt;J10,1,0))))</f>
        <v>0</v>
      </c>
      <c r="J7" s="52">
        <f>IF(I8-J8&gt;=3,3, IF(I8-J8=1,1, IF(I8-J8=2,2,IF(I8=J8,0, IF(I8&lt;J8,0)))))</f>
        <v>0</v>
      </c>
      <c r="K7" s="7"/>
      <c r="L7" s="52">
        <f>IF(L8&gt;M8,3,IF(L8&lt;M8,0,IF(L10&gt;M10,2,IF(L10&lt;M10,1,0))))</f>
        <v>2</v>
      </c>
      <c r="M7" s="52">
        <f>IF(L8-M8&gt;=3,3, IF(L8-M8=1,1, IF(L8-M8=2,2,IF(L8=M8,0, IF(L8&lt;M8,0)))))</f>
        <v>0</v>
      </c>
      <c r="N7" s="55"/>
      <c r="O7" s="52">
        <f>IF(O8&gt;P8,3,IF(O8&lt;P8,0,IF(O10&gt;P10,2,IF(O10&lt;P10,1,0))))</f>
        <v>2</v>
      </c>
      <c r="P7" s="52">
        <f>IF(O8-P8&gt;=3,3, IF(O8-P8=1,1, IF(O8-P8=2,2,IF(O8=P8,0, IF(O8&lt;P8,0)))))</f>
        <v>0</v>
      </c>
      <c r="Q7" s="118"/>
      <c r="R7" s="56">
        <f>D7+G7+J7+M7+P7</f>
        <v>0</v>
      </c>
      <c r="S7" s="41"/>
      <c r="T7" s="57" t="s">
        <v>16</v>
      </c>
      <c r="U7" s="22" t="s">
        <v>90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</row>
    <row r="8" spans="1:261" ht="18.75" customHeight="1" x14ac:dyDescent="0.25">
      <c r="A8" s="110"/>
      <c r="B8" s="58"/>
      <c r="C8" s="91">
        <v>0</v>
      </c>
      <c r="D8" s="122">
        <v>1</v>
      </c>
      <c r="E8" s="58"/>
      <c r="F8" s="91">
        <v>0</v>
      </c>
      <c r="G8" s="122">
        <v>0</v>
      </c>
      <c r="H8" s="59"/>
      <c r="I8" s="91">
        <v>1</v>
      </c>
      <c r="J8" s="91">
        <v>3</v>
      </c>
      <c r="K8" s="89"/>
      <c r="L8" s="91">
        <v>0</v>
      </c>
      <c r="M8" s="93">
        <v>0</v>
      </c>
      <c r="N8" s="60"/>
      <c r="O8" s="91">
        <v>1</v>
      </c>
      <c r="P8" s="91">
        <v>1</v>
      </c>
      <c r="Q8" s="119"/>
      <c r="R8" s="61" t="s">
        <v>15</v>
      </c>
      <c r="S8" s="41"/>
      <c r="T8" s="62" t="s">
        <v>17</v>
      </c>
      <c r="U8" s="22" t="s">
        <v>91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</row>
    <row r="9" spans="1:261" ht="18.75" customHeight="1" thickBot="1" x14ac:dyDescent="0.3">
      <c r="A9" s="110"/>
      <c r="B9" s="58"/>
      <c r="C9" s="92"/>
      <c r="D9" s="123"/>
      <c r="E9" s="58"/>
      <c r="F9" s="92"/>
      <c r="G9" s="123"/>
      <c r="H9" s="59"/>
      <c r="I9" s="92"/>
      <c r="J9" s="92"/>
      <c r="K9" s="90"/>
      <c r="L9" s="92"/>
      <c r="M9" s="94"/>
      <c r="N9" s="60"/>
      <c r="O9" s="92"/>
      <c r="P9" s="92"/>
      <c r="Q9" s="119"/>
      <c r="R9" s="63">
        <f>D8+G8+J8+M8+P8</f>
        <v>5</v>
      </c>
      <c r="S9" s="41"/>
      <c r="T9" s="57" t="s">
        <v>18</v>
      </c>
      <c r="U9" s="85" t="s">
        <v>92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</row>
    <row r="10" spans="1:261" ht="18.75" customHeight="1" x14ac:dyDescent="0.25">
      <c r="A10" s="110"/>
      <c r="B10" s="95" t="s">
        <v>3</v>
      </c>
      <c r="C10" s="97"/>
      <c r="D10" s="97"/>
      <c r="E10" s="95" t="s">
        <v>3</v>
      </c>
      <c r="F10" s="97">
        <v>2</v>
      </c>
      <c r="G10" s="97">
        <v>3</v>
      </c>
      <c r="H10" s="126" t="s">
        <v>3</v>
      </c>
      <c r="I10" s="97"/>
      <c r="J10" s="97"/>
      <c r="K10" s="95" t="s">
        <v>3</v>
      </c>
      <c r="L10" s="97">
        <v>2</v>
      </c>
      <c r="M10" s="97">
        <v>0</v>
      </c>
      <c r="N10" s="95" t="s">
        <v>3</v>
      </c>
      <c r="O10" s="97">
        <v>1</v>
      </c>
      <c r="P10" s="97">
        <v>0</v>
      </c>
      <c r="Q10" s="120"/>
      <c r="R10" s="61" t="s">
        <v>14</v>
      </c>
      <c r="S10" s="41"/>
      <c r="T10" s="57" t="s">
        <v>20</v>
      </c>
      <c r="U10" s="85" t="s">
        <v>93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</row>
    <row r="11" spans="1:261" ht="18.75" customHeight="1" thickBot="1" x14ac:dyDescent="0.3">
      <c r="A11" s="111"/>
      <c r="B11" s="124"/>
      <c r="C11" s="125"/>
      <c r="D11" s="125"/>
      <c r="E11" s="124"/>
      <c r="F11" s="125"/>
      <c r="G11" s="125"/>
      <c r="H11" s="127"/>
      <c r="I11" s="98"/>
      <c r="J11" s="98"/>
      <c r="K11" s="96"/>
      <c r="L11" s="98"/>
      <c r="M11" s="98"/>
      <c r="N11" s="96"/>
      <c r="O11" s="98"/>
      <c r="P11" s="98"/>
      <c r="Q11" s="121"/>
      <c r="R11" s="64">
        <f>C8+F8+I8+L8+O8</f>
        <v>2</v>
      </c>
      <c r="S11" s="41"/>
      <c r="T11" s="62" t="s">
        <v>21</v>
      </c>
      <c r="U11" s="22" t="s">
        <v>78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</row>
    <row r="12" spans="1:261" ht="18.75" customHeight="1" thickBot="1" x14ac:dyDescent="0.3">
      <c r="A12" s="45" t="s">
        <v>10</v>
      </c>
      <c r="B12" s="46" t="s">
        <v>2</v>
      </c>
      <c r="C12" s="47" t="s">
        <v>4</v>
      </c>
      <c r="D12" s="48" t="s">
        <v>5</v>
      </c>
      <c r="E12" s="46" t="s">
        <v>2</v>
      </c>
      <c r="F12" s="47" t="s">
        <v>4</v>
      </c>
      <c r="G12" s="48" t="s">
        <v>5</v>
      </c>
      <c r="H12" s="49" t="s">
        <v>2</v>
      </c>
      <c r="I12" s="6" t="s">
        <v>4</v>
      </c>
      <c r="J12" s="6" t="s">
        <v>5</v>
      </c>
      <c r="K12" s="6" t="s">
        <v>2</v>
      </c>
      <c r="L12" s="6" t="s">
        <v>4</v>
      </c>
      <c r="M12" s="6" t="s">
        <v>5</v>
      </c>
      <c r="N12" s="6" t="s">
        <v>2</v>
      </c>
      <c r="O12" s="6" t="s">
        <v>4</v>
      </c>
      <c r="P12" s="6" t="s">
        <v>5</v>
      </c>
      <c r="Q12" s="117">
        <f>C13+F13+I13+L13+O13</f>
        <v>12</v>
      </c>
      <c r="R12" s="50" t="s">
        <v>5</v>
      </c>
      <c r="S12" s="41"/>
      <c r="T12" s="57"/>
      <c r="U12" s="57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</row>
    <row r="13" spans="1:261" ht="18.75" customHeight="1" thickBot="1" x14ac:dyDescent="0.25">
      <c r="A13" s="112" t="s">
        <v>79</v>
      </c>
      <c r="B13" s="51"/>
      <c r="C13" s="52">
        <f>IF(C14&gt;D14,3,IF(C14&lt;D14,0,IF(C16&gt;D16,2,IF(C16&lt;D16,1,0))))</f>
        <v>2</v>
      </c>
      <c r="D13" s="53">
        <f>IF(C14-D14&gt;=3,3, IF(C14-D14=1,1, IF(C14-D14=2,2,IF(C14=D14,0, IF(C14&lt;D14,0)))))</f>
        <v>0</v>
      </c>
      <c r="E13" s="51"/>
      <c r="F13" s="52">
        <f>IF(F14&gt;G14,3,IF(F14&lt;G14,0,IF(F16&gt;G16,2,IF(F16&lt;G16,1,0))))</f>
        <v>2</v>
      </c>
      <c r="G13" s="53">
        <f>IF(F14-G14&gt;=3,3, IF(F14-G14=1,1, IF(F14-G14=2,2,IF(F14=G14,0, IF(F14&lt;G14,0)))))</f>
        <v>0</v>
      </c>
      <c r="H13" s="54"/>
      <c r="I13" s="52">
        <f>IF(I14&gt;J14,3,IF(I14&lt;J14,0,IF(I16&gt;J16,2,IF(I16&lt;J16,1,0))))</f>
        <v>3</v>
      </c>
      <c r="J13" s="52">
        <f>IF(I14-J14&gt;=3,3, IF(I14-J14=1,1, IF(I14-J14=2,2,IF(I14=J14,0, IF(I14&lt;J14,0)))))</f>
        <v>3</v>
      </c>
      <c r="K13" s="7"/>
      <c r="L13" s="52">
        <f>IF(L14&gt;M14,3,IF(L14&lt;M14,0,IF(L16&gt;M16,2,IF(L16&lt;M16,1,0))))</f>
        <v>2</v>
      </c>
      <c r="M13" s="52">
        <f>IF(L14-M14&gt;=3,3, IF(L14-M14=1,1, IF(L14-M14=2,2,IF(L14=M14,0, IF(L14&lt;M14,0)))))</f>
        <v>0</v>
      </c>
      <c r="N13" s="55"/>
      <c r="O13" s="52">
        <f>IF(O14&gt;P14,3,IF(O14&lt;P14,0,IF(O16&gt;P16,2,IF(O16&lt;P16,1,0))))</f>
        <v>3</v>
      </c>
      <c r="P13" s="52">
        <f>IF(O14-P14&gt;=3,3, IF(O14-P14=1,1, IF(O14-P14=2,2,IF(O14=P14,0, IF(O14&lt;P14,0)))))</f>
        <v>1</v>
      </c>
      <c r="Q13" s="118"/>
      <c r="R13" s="56">
        <f>D13+G13+J13+M13+P13</f>
        <v>4</v>
      </c>
      <c r="S13" s="41"/>
      <c r="T13" s="37"/>
      <c r="U13" s="37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</row>
    <row r="14" spans="1:261" ht="18.75" customHeight="1" x14ac:dyDescent="0.25">
      <c r="A14" s="112"/>
      <c r="B14" s="58"/>
      <c r="C14" s="91">
        <v>0</v>
      </c>
      <c r="D14" s="122">
        <v>0</v>
      </c>
      <c r="E14" s="58"/>
      <c r="F14" s="91">
        <v>0</v>
      </c>
      <c r="G14" s="122">
        <v>0</v>
      </c>
      <c r="H14" s="59"/>
      <c r="I14" s="91">
        <v>3</v>
      </c>
      <c r="J14" s="91">
        <v>0</v>
      </c>
      <c r="K14" s="89"/>
      <c r="L14" s="91">
        <v>0</v>
      </c>
      <c r="M14" s="93">
        <v>0</v>
      </c>
      <c r="N14" s="60"/>
      <c r="O14" s="91">
        <v>1</v>
      </c>
      <c r="P14" s="91">
        <v>0</v>
      </c>
      <c r="Q14" s="119"/>
      <c r="R14" s="61" t="s">
        <v>15</v>
      </c>
      <c r="S14" s="41"/>
      <c r="T14" s="37"/>
      <c r="U14" s="37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</row>
    <row r="15" spans="1:261" ht="18.75" customHeight="1" thickBot="1" x14ac:dyDescent="0.3">
      <c r="A15" s="112"/>
      <c r="B15" s="58"/>
      <c r="C15" s="92"/>
      <c r="D15" s="123"/>
      <c r="E15" s="58"/>
      <c r="F15" s="92"/>
      <c r="G15" s="123"/>
      <c r="H15" s="59"/>
      <c r="I15" s="92"/>
      <c r="J15" s="92"/>
      <c r="K15" s="90"/>
      <c r="L15" s="92"/>
      <c r="M15" s="94"/>
      <c r="N15" s="60"/>
      <c r="O15" s="92"/>
      <c r="P15" s="92"/>
      <c r="Q15" s="119"/>
      <c r="R15" s="63">
        <f>D14+G14+J14+M14+P14</f>
        <v>0</v>
      </c>
      <c r="S15" s="41"/>
      <c r="T15" s="37"/>
      <c r="U15" s="37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</row>
    <row r="16" spans="1:261" ht="18.75" customHeight="1" x14ac:dyDescent="0.2">
      <c r="A16" s="113"/>
      <c r="B16" s="95" t="s">
        <v>3</v>
      </c>
      <c r="C16" s="97">
        <v>1</v>
      </c>
      <c r="D16" s="97">
        <v>0</v>
      </c>
      <c r="E16" s="95" t="s">
        <v>3</v>
      </c>
      <c r="F16" s="97">
        <v>2</v>
      </c>
      <c r="G16" s="97">
        <v>1</v>
      </c>
      <c r="H16" s="126" t="s">
        <v>3</v>
      </c>
      <c r="I16" s="97"/>
      <c r="J16" s="97"/>
      <c r="K16" s="95" t="s">
        <v>3</v>
      </c>
      <c r="L16" s="97">
        <v>3</v>
      </c>
      <c r="M16" s="97">
        <v>2</v>
      </c>
      <c r="N16" s="95" t="s">
        <v>3</v>
      </c>
      <c r="O16" s="97"/>
      <c r="P16" s="97"/>
      <c r="Q16" s="120"/>
      <c r="R16" s="61" t="s">
        <v>14</v>
      </c>
      <c r="S16" s="41"/>
      <c r="T16" s="37"/>
      <c r="U16" s="37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</row>
    <row r="17" spans="1:261" ht="18.75" customHeight="1" thickBot="1" x14ac:dyDescent="0.25">
      <c r="A17" s="114"/>
      <c r="B17" s="124"/>
      <c r="C17" s="125"/>
      <c r="D17" s="125"/>
      <c r="E17" s="124"/>
      <c r="F17" s="125"/>
      <c r="G17" s="125"/>
      <c r="H17" s="127"/>
      <c r="I17" s="98"/>
      <c r="J17" s="98"/>
      <c r="K17" s="96"/>
      <c r="L17" s="98"/>
      <c r="M17" s="98"/>
      <c r="N17" s="96"/>
      <c r="O17" s="98"/>
      <c r="P17" s="98"/>
      <c r="Q17" s="121"/>
      <c r="R17" s="64">
        <f>C14+F14+I14+L14+O14</f>
        <v>4</v>
      </c>
      <c r="S17" s="41"/>
      <c r="T17" s="37"/>
      <c r="U17" s="37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</row>
    <row r="18" spans="1:261" ht="18.75" customHeight="1" thickBot="1" x14ac:dyDescent="0.3">
      <c r="A18" s="45" t="s">
        <v>11</v>
      </c>
      <c r="B18" s="46" t="s">
        <v>2</v>
      </c>
      <c r="C18" s="47" t="s">
        <v>4</v>
      </c>
      <c r="D18" s="48" t="s">
        <v>5</v>
      </c>
      <c r="E18" s="46" t="s">
        <v>2</v>
      </c>
      <c r="F18" s="47" t="s">
        <v>4</v>
      </c>
      <c r="G18" s="48" t="s">
        <v>5</v>
      </c>
      <c r="H18" s="49" t="s">
        <v>2</v>
      </c>
      <c r="I18" s="6" t="s">
        <v>4</v>
      </c>
      <c r="J18" s="6" t="s">
        <v>5</v>
      </c>
      <c r="K18" s="6" t="s">
        <v>2</v>
      </c>
      <c r="L18" s="6" t="s">
        <v>4</v>
      </c>
      <c r="M18" s="6" t="s">
        <v>5</v>
      </c>
      <c r="N18" s="6" t="s">
        <v>2</v>
      </c>
      <c r="O18" s="6" t="s">
        <v>4</v>
      </c>
      <c r="P18" s="6" t="s">
        <v>5</v>
      </c>
      <c r="Q18" s="117">
        <f>C19+F19+I19+L19+O19</f>
        <v>12</v>
      </c>
      <c r="R18" s="50" t="s">
        <v>5</v>
      </c>
      <c r="S18" s="41"/>
      <c r="T18" s="37"/>
      <c r="U18" s="37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</row>
    <row r="19" spans="1:261" ht="18.75" customHeight="1" thickBot="1" x14ac:dyDescent="0.25">
      <c r="A19" s="115" t="s">
        <v>80</v>
      </c>
      <c r="B19" s="51"/>
      <c r="C19" s="52">
        <f>IF(C20&gt;D20,3,IF(C20&lt;D20,0,IF(C22&gt;D22,2,IF(C22&lt;D22,1,0))))</f>
        <v>3</v>
      </c>
      <c r="D19" s="53">
        <f>IF(C20-D20&gt;=3,3, IF(C20-D20=1,1, IF(C20-D20=2,2,IF(C20=D20,0, IF(C20&lt;D20,0)))))</f>
        <v>1</v>
      </c>
      <c r="E19" s="51"/>
      <c r="F19" s="52">
        <f>IF(F20&gt;G20,3,IF(F20&lt;G20,0,IF(F22&gt;G22,2,IF(F22&lt;G22,1,0))))</f>
        <v>3</v>
      </c>
      <c r="G19" s="53">
        <f>IF(F20-G20&gt;=3,3, IF(F20-G20=1,1, IF(F20-G20=2,2,IF(F20=G20,0, IF(F20&lt;G20,0)))))</f>
        <v>3</v>
      </c>
      <c r="H19" s="54"/>
      <c r="I19" s="52">
        <f>IF(I20&gt;J20,3,IF(I20&lt;J20,0,IF(I22&gt;J22,2,IF(I22&lt;J22,1,0))))</f>
        <v>3</v>
      </c>
      <c r="J19" s="52">
        <f>IF(I20-J20&gt;=3,3, IF(I20-J20=1,1, IF(I20-J20=2,2,IF(I20=J20,0, IF(I20&lt;J20,0)))))</f>
        <v>1</v>
      </c>
      <c r="K19" s="7"/>
      <c r="L19" s="52">
        <f>IF(L20&gt;M20,3,IF(L20&lt;M20,0,IF(L22&gt;M22,2,IF(L22&lt;M22,1,0))))</f>
        <v>0</v>
      </c>
      <c r="M19" s="52">
        <f>IF(L20-M20&gt;=3,3, IF(L20-M20=1,1, IF(L20-M20=2,2,IF(L20=M20,0, IF(L20&lt;M20,0)))))</f>
        <v>0</v>
      </c>
      <c r="N19" s="55"/>
      <c r="O19" s="52">
        <f>IF(O20&gt;P20,3,IF(O20&lt;P20,0,IF(O22&gt;P22,2,IF(O22&lt;P22,1,0))))</f>
        <v>3</v>
      </c>
      <c r="P19" s="52">
        <f>IF(O20-P20&gt;=3,3, IF(O20-P20=1,1, IF(O20-P20=2,2,IF(O20=P20,0, IF(O20&lt;P20,0)))))</f>
        <v>1</v>
      </c>
      <c r="Q19" s="118"/>
      <c r="R19" s="56">
        <f>D19+G19+J19+M19+P19</f>
        <v>6</v>
      </c>
      <c r="S19" s="41"/>
      <c r="T19" s="37"/>
      <c r="U19" s="37"/>
    </row>
    <row r="20" spans="1:261" ht="18.75" customHeight="1" x14ac:dyDescent="0.25">
      <c r="A20" s="115"/>
      <c r="B20" s="58"/>
      <c r="C20" s="91">
        <v>1</v>
      </c>
      <c r="D20" s="122">
        <v>0</v>
      </c>
      <c r="E20" s="58"/>
      <c r="F20" s="91">
        <v>4</v>
      </c>
      <c r="G20" s="122">
        <v>0</v>
      </c>
      <c r="H20" s="59"/>
      <c r="I20" s="91">
        <v>1</v>
      </c>
      <c r="J20" s="91">
        <v>0</v>
      </c>
      <c r="K20" s="89"/>
      <c r="L20" s="91">
        <v>0</v>
      </c>
      <c r="M20" s="93">
        <v>1</v>
      </c>
      <c r="N20" s="60"/>
      <c r="O20" s="91">
        <v>1</v>
      </c>
      <c r="P20" s="91">
        <v>0</v>
      </c>
      <c r="Q20" s="119"/>
      <c r="R20" s="61" t="s">
        <v>15</v>
      </c>
      <c r="S20" s="41"/>
      <c r="T20" s="37"/>
      <c r="U20" s="37"/>
    </row>
    <row r="21" spans="1:261" ht="18.75" customHeight="1" thickBot="1" x14ac:dyDescent="0.3">
      <c r="A21" s="115"/>
      <c r="B21" s="58"/>
      <c r="C21" s="92"/>
      <c r="D21" s="123"/>
      <c r="E21" s="58"/>
      <c r="F21" s="92"/>
      <c r="G21" s="123"/>
      <c r="H21" s="59"/>
      <c r="I21" s="92"/>
      <c r="J21" s="92"/>
      <c r="K21" s="90"/>
      <c r="L21" s="92"/>
      <c r="M21" s="94"/>
      <c r="N21" s="60"/>
      <c r="O21" s="92"/>
      <c r="P21" s="92"/>
      <c r="Q21" s="119"/>
      <c r="R21" s="63">
        <f>D20+G20+J20+M20+P20</f>
        <v>1</v>
      </c>
      <c r="S21" s="41"/>
      <c r="T21" s="37"/>
      <c r="U21" s="37"/>
    </row>
    <row r="22" spans="1:261" ht="18.75" customHeight="1" x14ac:dyDescent="0.2">
      <c r="A22" s="110"/>
      <c r="B22" s="95" t="s">
        <v>3</v>
      </c>
      <c r="C22" s="97"/>
      <c r="D22" s="97"/>
      <c r="E22" s="95" t="s">
        <v>3</v>
      </c>
      <c r="F22" s="97"/>
      <c r="G22" s="97"/>
      <c r="H22" s="126" t="s">
        <v>3</v>
      </c>
      <c r="I22" s="97"/>
      <c r="J22" s="97"/>
      <c r="K22" s="95" t="s">
        <v>3</v>
      </c>
      <c r="L22" s="97"/>
      <c r="M22" s="97"/>
      <c r="N22" s="95" t="s">
        <v>3</v>
      </c>
      <c r="O22" s="97"/>
      <c r="P22" s="97"/>
      <c r="Q22" s="120"/>
      <c r="R22" s="61" t="s">
        <v>14</v>
      </c>
      <c r="S22" s="41"/>
      <c r="T22" s="37"/>
      <c r="U22" s="37"/>
    </row>
    <row r="23" spans="1:261" ht="18.75" customHeight="1" thickBot="1" x14ac:dyDescent="0.25">
      <c r="A23" s="116"/>
      <c r="B23" s="124"/>
      <c r="C23" s="125"/>
      <c r="D23" s="125"/>
      <c r="E23" s="124"/>
      <c r="F23" s="125"/>
      <c r="G23" s="125"/>
      <c r="H23" s="127"/>
      <c r="I23" s="98"/>
      <c r="J23" s="98"/>
      <c r="K23" s="96"/>
      <c r="L23" s="98"/>
      <c r="M23" s="98"/>
      <c r="N23" s="96"/>
      <c r="O23" s="98"/>
      <c r="P23" s="98"/>
      <c r="Q23" s="121"/>
      <c r="R23" s="64">
        <f>C20+F20+I20+L20+O20</f>
        <v>7</v>
      </c>
      <c r="S23" s="41"/>
      <c r="T23" s="37"/>
      <c r="U23" s="37"/>
    </row>
    <row r="24" spans="1:261" ht="18.75" customHeight="1" thickBot="1" x14ac:dyDescent="0.3">
      <c r="A24" s="45" t="s">
        <v>12</v>
      </c>
      <c r="B24" s="46" t="s">
        <v>2</v>
      </c>
      <c r="C24" s="47" t="s">
        <v>4</v>
      </c>
      <c r="D24" s="48" t="s">
        <v>5</v>
      </c>
      <c r="E24" s="46" t="s">
        <v>2</v>
      </c>
      <c r="F24" s="47" t="s">
        <v>4</v>
      </c>
      <c r="G24" s="48" t="s">
        <v>5</v>
      </c>
      <c r="H24" s="49" t="s">
        <v>2</v>
      </c>
      <c r="I24" s="6" t="s">
        <v>4</v>
      </c>
      <c r="J24" s="6" t="s">
        <v>5</v>
      </c>
      <c r="K24" s="6" t="s">
        <v>2</v>
      </c>
      <c r="L24" s="6" t="s">
        <v>4</v>
      </c>
      <c r="M24" s="6" t="s">
        <v>5</v>
      </c>
      <c r="N24" s="6" t="s">
        <v>2</v>
      </c>
      <c r="O24" s="6" t="s">
        <v>4</v>
      </c>
      <c r="P24" s="6" t="s">
        <v>5</v>
      </c>
      <c r="Q24" s="117">
        <f>C25+F25+I25+L25+O25</f>
        <v>6</v>
      </c>
      <c r="R24" s="50" t="s">
        <v>5</v>
      </c>
      <c r="S24" s="37"/>
      <c r="T24" s="65"/>
      <c r="U24" s="66"/>
    </row>
    <row r="25" spans="1:261" ht="18.75" customHeight="1" thickBot="1" x14ac:dyDescent="0.25">
      <c r="A25" s="115" t="s">
        <v>81</v>
      </c>
      <c r="B25" s="51"/>
      <c r="C25" s="52">
        <f>IF(C26&gt;D26,3,IF(C26&lt;D26,0,IF(C28&gt;D28,2,IF(C28&lt;D28,1,0))))</f>
        <v>3</v>
      </c>
      <c r="D25" s="53">
        <f>IF(C26-D26&gt;=3,3, IF(C26-D26=1,1, IF(C26-D26=2,2,IF(C26=D26,0, IF(C26&lt;D26,0)))))</f>
        <v>1</v>
      </c>
      <c r="E25" s="51"/>
      <c r="F25" s="52">
        <f>IF(F26&gt;G26,3,IF(F26&lt;G26,0,IF(F28&gt;G28,2,IF(F28&lt;G28,1,0))))</f>
        <v>0</v>
      </c>
      <c r="G25" s="53">
        <f>IF(F26-G26&gt;=3,3, IF(F26-G26=1,1, IF(F26-G26=2,2,IF(F26=G26,0, IF(F26&lt;G26,0)))))</f>
        <v>0</v>
      </c>
      <c r="H25" s="54"/>
      <c r="I25" s="52">
        <f>IF(I26&gt;J26,3,IF(I26&lt;J26,0,IF(I28&gt;J28,2,IF(I28&lt;J28,1,0))))</f>
        <v>3</v>
      </c>
      <c r="J25" s="52">
        <f>IF(I26-J26&gt;=3,3, IF(I26-J26=1,1, IF(I26-J26=2,2,IF(I26=J26,0, IF(I26&lt;J26,0)))))</f>
        <v>2</v>
      </c>
      <c r="K25" s="7"/>
      <c r="L25" s="52">
        <f>IF(L26&gt;M26,3,IF(L26&lt;M26,0,IF(L28&gt;M28,2,IF(L28&lt;M28,1,0))))</f>
        <v>0</v>
      </c>
      <c r="M25" s="52">
        <f>IF(L26-M26&gt;=3,3, IF(L26-M26=1,1, IF(L26-M26=2,2,IF(L26=M26,0, IF(L26&lt;M26,0)))))</f>
        <v>0</v>
      </c>
      <c r="N25" s="55"/>
      <c r="O25" s="52">
        <f>IF(O26&gt;P26,3,IF(O26&lt;P26,0,IF(O28&gt;P28,2,IF(O28&lt;P28,1,0))))</f>
        <v>0</v>
      </c>
      <c r="P25" s="52">
        <f>IF(O26-P26&gt;=3,3, IF(O26-P26=1,1, IF(O26-P26=2,2,IF(O26=P26,0, IF(O26&lt;P26,0)))))</f>
        <v>0</v>
      </c>
      <c r="Q25" s="118"/>
      <c r="R25" s="56">
        <f>D25+G25+J25+M25+P25</f>
        <v>3</v>
      </c>
      <c r="S25" s="65"/>
      <c r="T25" s="37"/>
      <c r="U25" s="67"/>
      <c r="V25" s="5"/>
      <c r="W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</row>
    <row r="26" spans="1:261" ht="18.75" customHeight="1" x14ac:dyDescent="0.25">
      <c r="A26" s="115"/>
      <c r="B26" s="58"/>
      <c r="C26" s="91">
        <v>1</v>
      </c>
      <c r="D26" s="122">
        <v>0</v>
      </c>
      <c r="E26" s="58"/>
      <c r="F26" s="91">
        <v>1</v>
      </c>
      <c r="G26" s="122">
        <v>3</v>
      </c>
      <c r="H26" s="59"/>
      <c r="I26" s="91">
        <v>2</v>
      </c>
      <c r="J26" s="91">
        <v>0</v>
      </c>
      <c r="K26" s="89"/>
      <c r="L26" s="91">
        <v>1</v>
      </c>
      <c r="M26" s="93">
        <v>2</v>
      </c>
      <c r="N26" s="60"/>
      <c r="O26" s="91">
        <v>1</v>
      </c>
      <c r="P26" s="91">
        <v>2</v>
      </c>
      <c r="Q26" s="119"/>
      <c r="R26" s="61" t="s">
        <v>15</v>
      </c>
      <c r="S26" s="37"/>
      <c r="T26" s="37"/>
      <c r="U26" s="37"/>
    </row>
    <row r="27" spans="1:261" ht="18.75" customHeight="1" thickBot="1" x14ac:dyDescent="0.3">
      <c r="A27" s="115"/>
      <c r="B27" s="58"/>
      <c r="C27" s="92"/>
      <c r="D27" s="123"/>
      <c r="E27" s="58"/>
      <c r="F27" s="92"/>
      <c r="G27" s="123"/>
      <c r="H27" s="59"/>
      <c r="I27" s="92"/>
      <c r="J27" s="92"/>
      <c r="K27" s="90"/>
      <c r="L27" s="92"/>
      <c r="M27" s="94"/>
      <c r="N27" s="60"/>
      <c r="O27" s="92"/>
      <c r="P27" s="92"/>
      <c r="Q27" s="119"/>
      <c r="R27" s="63">
        <f>D26+G26+J26+M26+P26</f>
        <v>7</v>
      </c>
      <c r="S27" s="37"/>
      <c r="T27" s="37"/>
      <c r="U27" s="37"/>
    </row>
    <row r="28" spans="1:261" ht="18.75" customHeight="1" x14ac:dyDescent="0.2">
      <c r="A28" s="110"/>
      <c r="B28" s="95" t="s">
        <v>3</v>
      </c>
      <c r="C28" s="97"/>
      <c r="D28" s="97"/>
      <c r="E28" s="95" t="s">
        <v>3</v>
      </c>
      <c r="F28" s="97"/>
      <c r="G28" s="97"/>
      <c r="H28" s="126" t="s">
        <v>3</v>
      </c>
      <c r="I28" s="97"/>
      <c r="J28" s="97"/>
      <c r="K28" s="95" t="s">
        <v>3</v>
      </c>
      <c r="L28" s="97"/>
      <c r="M28" s="97"/>
      <c r="N28" s="95" t="s">
        <v>3</v>
      </c>
      <c r="O28" s="97"/>
      <c r="P28" s="97"/>
      <c r="Q28" s="120"/>
      <c r="R28" s="61" t="s">
        <v>14</v>
      </c>
      <c r="S28" s="37"/>
      <c r="T28" s="37"/>
      <c r="U28" s="37"/>
    </row>
    <row r="29" spans="1:261" ht="18.75" customHeight="1" thickBot="1" x14ac:dyDescent="0.25">
      <c r="A29" s="128"/>
      <c r="B29" s="124"/>
      <c r="C29" s="125"/>
      <c r="D29" s="125"/>
      <c r="E29" s="124"/>
      <c r="F29" s="125"/>
      <c r="G29" s="125"/>
      <c r="H29" s="127"/>
      <c r="I29" s="98"/>
      <c r="J29" s="98"/>
      <c r="K29" s="96"/>
      <c r="L29" s="98"/>
      <c r="M29" s="98"/>
      <c r="N29" s="96"/>
      <c r="O29" s="98"/>
      <c r="P29" s="98"/>
      <c r="Q29" s="121"/>
      <c r="R29" s="64">
        <f>C26+F26+I26+L26+O26</f>
        <v>6</v>
      </c>
      <c r="S29" s="37"/>
      <c r="T29" s="37"/>
      <c r="U29" s="37"/>
    </row>
    <row r="30" spans="1:261" ht="18.75" customHeight="1" thickBot="1" x14ac:dyDescent="0.3">
      <c r="A30" s="45" t="s">
        <v>13</v>
      </c>
      <c r="B30" s="46" t="s">
        <v>2</v>
      </c>
      <c r="C30" s="47" t="s">
        <v>4</v>
      </c>
      <c r="D30" s="48" t="s">
        <v>5</v>
      </c>
      <c r="E30" s="46" t="s">
        <v>2</v>
      </c>
      <c r="F30" s="47" t="s">
        <v>4</v>
      </c>
      <c r="G30" s="48" t="s">
        <v>5</v>
      </c>
      <c r="H30" s="49" t="s">
        <v>2</v>
      </c>
      <c r="I30" s="6" t="s">
        <v>4</v>
      </c>
      <c r="J30" s="6" t="s">
        <v>5</v>
      </c>
      <c r="K30" s="6" t="s">
        <v>2</v>
      </c>
      <c r="L30" s="6" t="s">
        <v>4</v>
      </c>
      <c r="M30" s="6" t="s">
        <v>5</v>
      </c>
      <c r="N30" s="6" t="s">
        <v>2</v>
      </c>
      <c r="O30" s="6" t="s">
        <v>4</v>
      </c>
      <c r="P30" s="6" t="s">
        <v>5</v>
      </c>
      <c r="Q30" s="117">
        <f>C31+F31+I31+L31+O31</f>
        <v>7</v>
      </c>
      <c r="R30" s="50" t="s">
        <v>5</v>
      </c>
      <c r="S30" s="37"/>
      <c r="T30" s="37"/>
      <c r="U30" s="37"/>
    </row>
    <row r="31" spans="1:261" ht="18.75" customHeight="1" thickBot="1" x14ac:dyDescent="0.25">
      <c r="A31" s="115" t="s">
        <v>82</v>
      </c>
      <c r="B31" s="51"/>
      <c r="C31" s="52">
        <f>IF(C32&gt;D32,3,IF(C32&lt;D32,0,IF(C34&gt;D34,2,IF(C34&lt;D34,1,0))))</f>
        <v>3</v>
      </c>
      <c r="D31" s="53">
        <f>IF(C32-D32&gt;=3,3, IF(C32-D32=1,1, IF(C32-D32=2,2,IF(C32=D32,0, IF(C32&lt;D32,0)))))</f>
        <v>1</v>
      </c>
      <c r="E31" s="51"/>
      <c r="F31" s="52">
        <f>IF(F32&gt;G32,3,IF(F32&lt;G32,0,IF(F34&gt;G34,2,IF(F34&lt;G34,1,0))))</f>
        <v>0</v>
      </c>
      <c r="G31" s="53">
        <f>IF(F32-G32&gt;=3,3, IF(F32-G32=1,1, IF(F32-G32=2,2,IF(F32=G32,0, IF(F32&lt;G32,0)))))</f>
        <v>0</v>
      </c>
      <c r="H31" s="54"/>
      <c r="I31" s="52">
        <f>IF(I32&gt;J32,3,IF(I32&lt;J32,0,IF(I34&gt;J34,2,IF(I34&lt;J34,1,0))))</f>
        <v>0</v>
      </c>
      <c r="J31" s="52">
        <f>IF(I32-J32&gt;=3,3, IF(I32-J32=1,1, IF(I32-J32=2,2,IF(I32=J32,0, IF(I32&lt;J32,0)))))</f>
        <v>0</v>
      </c>
      <c r="K31" s="7"/>
      <c r="L31" s="52">
        <f>IF(L32&gt;M32,3,IF(L32&lt;M32,0,IF(L34&gt;M34,2,IF(L34&lt;M34,1,0))))</f>
        <v>2</v>
      </c>
      <c r="M31" s="52">
        <f>IF(L32-M32&gt;=3,3, IF(L32-M32=1,1, IF(L32-M32=2,2,IF(L32=M32,0, IF(L32&lt;M32,0)))))</f>
        <v>0</v>
      </c>
      <c r="N31" s="55"/>
      <c r="O31" s="52">
        <f>IF(O32&gt;P32,3,IF(O32&lt;P32,0,IF(O34&gt;P34,2,IF(O34&lt;P34,1,0))))</f>
        <v>2</v>
      </c>
      <c r="P31" s="52">
        <f>IF(O32-P32&gt;=3,3, IF(O32-P32=1,1, IF(O32-P32=2,2,IF(O32=P32,0, IF(O32&lt;P32,0)))))</f>
        <v>0</v>
      </c>
      <c r="Q31" s="118"/>
      <c r="R31" s="56">
        <f>D31+G31+J31+M31+P31</f>
        <v>1</v>
      </c>
      <c r="S31" s="37"/>
      <c r="T31" s="37"/>
      <c r="U31" s="37"/>
    </row>
    <row r="32" spans="1:261" ht="18.75" customHeight="1" x14ac:dyDescent="0.25">
      <c r="A32" s="115"/>
      <c r="B32" s="58"/>
      <c r="C32" s="91">
        <v>1</v>
      </c>
      <c r="D32" s="122">
        <v>0</v>
      </c>
      <c r="E32" s="58"/>
      <c r="F32" s="91">
        <v>0</v>
      </c>
      <c r="G32" s="122">
        <v>2</v>
      </c>
      <c r="H32" s="59"/>
      <c r="I32" s="91">
        <v>0</v>
      </c>
      <c r="J32" s="91">
        <v>1</v>
      </c>
      <c r="K32" s="89"/>
      <c r="L32" s="91">
        <v>0</v>
      </c>
      <c r="M32" s="93">
        <v>0</v>
      </c>
      <c r="N32" s="60"/>
      <c r="O32" s="91">
        <v>0</v>
      </c>
      <c r="P32" s="91">
        <v>0</v>
      </c>
      <c r="Q32" s="119"/>
      <c r="R32" s="61" t="s">
        <v>15</v>
      </c>
      <c r="S32" s="37"/>
      <c r="T32" s="37"/>
      <c r="U32" s="37"/>
    </row>
    <row r="33" spans="1:261" ht="18.75" customHeight="1" thickBot="1" x14ac:dyDescent="0.3">
      <c r="A33" s="115"/>
      <c r="B33" s="58"/>
      <c r="C33" s="92"/>
      <c r="D33" s="123"/>
      <c r="E33" s="58"/>
      <c r="F33" s="92"/>
      <c r="G33" s="123"/>
      <c r="H33" s="59"/>
      <c r="I33" s="92"/>
      <c r="J33" s="92"/>
      <c r="K33" s="90"/>
      <c r="L33" s="92"/>
      <c r="M33" s="94"/>
      <c r="N33" s="60"/>
      <c r="O33" s="92"/>
      <c r="P33" s="92"/>
      <c r="Q33" s="119"/>
      <c r="R33" s="63">
        <f>D32+G32+J32+M32+P32</f>
        <v>3</v>
      </c>
      <c r="S33" s="37"/>
      <c r="T33" s="37"/>
      <c r="U33" s="37"/>
    </row>
    <row r="34" spans="1:261" ht="18.75" customHeight="1" x14ac:dyDescent="0.2">
      <c r="A34" s="110"/>
      <c r="B34" s="95" t="s">
        <v>3</v>
      </c>
      <c r="C34" s="97"/>
      <c r="D34" s="97"/>
      <c r="E34" s="95" t="s">
        <v>3</v>
      </c>
      <c r="F34" s="97"/>
      <c r="G34" s="97"/>
      <c r="H34" s="126" t="s">
        <v>3</v>
      </c>
      <c r="I34" s="97"/>
      <c r="J34" s="97"/>
      <c r="K34" s="95" t="s">
        <v>3</v>
      </c>
      <c r="L34" s="97">
        <v>2</v>
      </c>
      <c r="M34" s="97">
        <v>0</v>
      </c>
      <c r="N34" s="95" t="s">
        <v>3</v>
      </c>
      <c r="O34" s="97">
        <v>1</v>
      </c>
      <c r="P34" s="97">
        <v>0</v>
      </c>
      <c r="Q34" s="120"/>
      <c r="R34" s="61" t="s">
        <v>14</v>
      </c>
      <c r="S34" s="37"/>
      <c r="T34" s="37"/>
      <c r="U34" s="37"/>
    </row>
    <row r="35" spans="1:261" ht="18.75" customHeight="1" thickBot="1" x14ac:dyDescent="0.25">
      <c r="A35" s="128"/>
      <c r="B35" s="124"/>
      <c r="C35" s="125"/>
      <c r="D35" s="125"/>
      <c r="E35" s="124"/>
      <c r="F35" s="125"/>
      <c r="G35" s="125"/>
      <c r="H35" s="127"/>
      <c r="I35" s="98"/>
      <c r="J35" s="98"/>
      <c r="K35" s="96"/>
      <c r="L35" s="98"/>
      <c r="M35" s="98"/>
      <c r="N35" s="96"/>
      <c r="O35" s="98"/>
      <c r="P35" s="98"/>
      <c r="Q35" s="121"/>
      <c r="R35" s="64">
        <f>C32+F32+I32+L32+O32</f>
        <v>1</v>
      </c>
      <c r="S35" s="37"/>
      <c r="T35" s="37"/>
      <c r="U35" s="37"/>
    </row>
    <row r="36" spans="1:261" x14ac:dyDescent="0.2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37"/>
      <c r="T36" s="37"/>
      <c r="U36" s="37"/>
    </row>
    <row r="37" spans="1:261" ht="23.25" x14ac:dyDescent="0.35">
      <c r="A37" s="88" t="s">
        <v>88</v>
      </c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37"/>
      <c r="T37" s="37"/>
      <c r="U37" s="37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</row>
    <row r="38" spans="1:261" ht="23.25" x14ac:dyDescent="0.35">
      <c r="A38" s="88" t="s">
        <v>89</v>
      </c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37"/>
      <c r="T38" s="37"/>
      <c r="U38" s="37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</row>
    <row r="39" spans="1:261" ht="24" thickBot="1" x14ac:dyDescent="0.4">
      <c r="A39" s="88" t="s">
        <v>0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37"/>
      <c r="T39" s="37"/>
      <c r="U39" s="37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</row>
    <row r="40" spans="1:261" ht="18.75" thickBot="1" x14ac:dyDescent="0.3">
      <c r="A40" s="38" t="s">
        <v>1</v>
      </c>
      <c r="B40" s="106" t="str">
        <f>A6</f>
        <v>Team 1</v>
      </c>
      <c r="C40" s="107"/>
      <c r="D40" s="108"/>
      <c r="E40" s="106" t="str">
        <f>A12</f>
        <v>Team 2</v>
      </c>
      <c r="F40" s="107"/>
      <c r="G40" s="107"/>
      <c r="H40" s="130" t="str">
        <f>A18</f>
        <v>Team 3</v>
      </c>
      <c r="I40" s="107"/>
      <c r="J40" s="131"/>
      <c r="K40" s="107" t="str">
        <f>A24</f>
        <v>Team 4</v>
      </c>
      <c r="L40" s="107"/>
      <c r="M40" s="108"/>
      <c r="N40" s="106" t="str">
        <f>A30</f>
        <v>Team 5</v>
      </c>
      <c r="O40" s="107"/>
      <c r="P40" s="108"/>
      <c r="Q40" s="39" t="s">
        <v>6</v>
      </c>
      <c r="R40" s="40" t="s">
        <v>7</v>
      </c>
      <c r="S40" s="41"/>
      <c r="T40" s="37"/>
      <c r="U40" s="37"/>
    </row>
    <row r="41" spans="1:261" ht="50.1" customHeight="1" thickBot="1" x14ac:dyDescent="0.4">
      <c r="A41" s="42" t="s">
        <v>24</v>
      </c>
      <c r="B41" s="99" t="str">
        <f>A7</f>
        <v xml:space="preserve">Ottawa Internationals </v>
      </c>
      <c r="C41" s="100"/>
      <c r="D41" s="101"/>
      <c r="E41" s="102" t="str">
        <f>A13</f>
        <v>Darlington Energy</v>
      </c>
      <c r="F41" s="100"/>
      <c r="G41" s="100"/>
      <c r="H41" s="149" t="str">
        <f>A19</f>
        <v>Glengarry Hearts (U14 Ice)</v>
      </c>
      <c r="I41" s="150"/>
      <c r="J41" s="151"/>
      <c r="K41" s="152" t="str">
        <f>A25</f>
        <v>Glengarry Hearts</v>
      </c>
      <c r="L41" s="104"/>
      <c r="M41" s="105"/>
      <c r="N41" s="109" t="str">
        <f>A31</f>
        <v>Kahnawake Mohawks</v>
      </c>
      <c r="O41" s="104"/>
      <c r="P41" s="105"/>
      <c r="Q41" s="43" t="s">
        <v>4</v>
      </c>
      <c r="R41" s="44" t="s">
        <v>8</v>
      </c>
      <c r="S41" s="41"/>
      <c r="T41" s="37"/>
      <c r="U41" s="37"/>
    </row>
    <row r="42" spans="1:261" ht="18.75" thickBot="1" x14ac:dyDescent="0.3">
      <c r="A42" s="45" t="s">
        <v>25</v>
      </c>
      <c r="B42" s="69" t="s">
        <v>2</v>
      </c>
      <c r="C42" s="70" t="s">
        <v>4</v>
      </c>
      <c r="D42" s="71" t="s">
        <v>5</v>
      </c>
      <c r="E42" s="72" t="s">
        <v>2</v>
      </c>
      <c r="F42" s="73" t="s">
        <v>4</v>
      </c>
      <c r="G42" s="73" t="s">
        <v>5</v>
      </c>
      <c r="H42" s="74" t="s">
        <v>2</v>
      </c>
      <c r="I42" s="74" t="s">
        <v>4</v>
      </c>
      <c r="J42" s="74" t="s">
        <v>5</v>
      </c>
      <c r="K42" s="73" t="s">
        <v>2</v>
      </c>
      <c r="L42" s="73" t="s">
        <v>4</v>
      </c>
      <c r="M42" s="73" t="s">
        <v>5</v>
      </c>
      <c r="N42" s="73" t="s">
        <v>2</v>
      </c>
      <c r="O42" s="73" t="s">
        <v>4</v>
      </c>
      <c r="P42" s="73" t="s">
        <v>5</v>
      </c>
      <c r="Q42" s="117">
        <f>C43+F43+I43+L43+O43</f>
        <v>4</v>
      </c>
      <c r="R42" s="50" t="s">
        <v>5</v>
      </c>
      <c r="S42" s="41"/>
      <c r="T42" s="129" t="s">
        <v>22</v>
      </c>
      <c r="U42" s="129"/>
      <c r="V42" s="5"/>
      <c r="W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</row>
    <row r="43" spans="1:261" ht="18.75" customHeight="1" thickBot="1" x14ac:dyDescent="0.3">
      <c r="A43" s="110" t="s">
        <v>83</v>
      </c>
      <c r="B43" s="75"/>
      <c r="C43" s="76">
        <f>IF(C44&gt;D44,3,IF(C44&lt;D44,0,IF(C46&gt;D46,2,IF(C46&lt;D46,1,0))))</f>
        <v>3</v>
      </c>
      <c r="D43" s="77">
        <f>IF(C44-D44&gt;=3,3, IF(C44-D44=1,1, IF(C44-D44=2,2,IF(C44=D44,0, IF(C44&lt;D44,0)))))</f>
        <v>1</v>
      </c>
      <c r="E43" s="78"/>
      <c r="F43" s="76">
        <f>IF(F44&gt;G44,3,IF(F44&lt;G44,0,IF(F46&gt;G46,2,IF(F46&lt;G46,1,0))))</f>
        <v>1</v>
      </c>
      <c r="G43" s="76">
        <f>IF(F44-G44&gt;=3,3, IF(F44-G44=1,1, IF(F44-G44=2,2,IF(F44=G44,0, IF(F44&lt;G44,0)))))</f>
        <v>0</v>
      </c>
      <c r="H43" s="79"/>
      <c r="I43" s="76">
        <f>IF(I44&gt;J44,3,IF(I44&lt;J44,0,IF(I46&gt;J46,2,IF(I46&lt;J46,1,0))))</f>
        <v>0</v>
      </c>
      <c r="J43" s="76">
        <f>IF(I44-J44&gt;=3,3, IF(I44-J44=1,1, IF(I44-J44=2,2,IF(I44=J44,0, IF(I44&lt;J44,0)))))</f>
        <v>0</v>
      </c>
      <c r="K43" s="80"/>
      <c r="L43" s="76">
        <f>IF(L44&gt;M44,3,IF(L44&lt;M44,0,IF(L46&gt;M46,2,IF(L46&lt;M46,1,0))))</f>
        <v>0</v>
      </c>
      <c r="M43" s="76">
        <f>IF(L44-M44&gt;=3,3, IF(L44-M44=1,1, IF(L44-M44=2,2,IF(L44=M44,0, IF(L44&lt;M44,0)))))</f>
        <v>0</v>
      </c>
      <c r="N43" s="79"/>
      <c r="O43" s="76">
        <f>IF(O44&gt;P44,3,IF(O44&lt;P44,0,IF(O46&gt;P46,2,IF(O46&lt;P46,1,0))))</f>
        <v>0</v>
      </c>
      <c r="P43" s="76">
        <f>IF(O44-P44&gt;=3,3, IF(O44-P44=1,1, IF(O44-P44=2,2,IF(O44=P44,0, IF(O44&lt;P44,0)))))</f>
        <v>0</v>
      </c>
      <c r="Q43" s="118"/>
      <c r="R43" s="56">
        <f>D43+G43+J43+M43+P43</f>
        <v>1</v>
      </c>
      <c r="S43" s="41"/>
      <c r="T43" s="57" t="s">
        <v>16</v>
      </c>
      <c r="U43" s="22" t="s">
        <v>94</v>
      </c>
    </row>
    <row r="44" spans="1:261" ht="18.75" customHeight="1" x14ac:dyDescent="0.25">
      <c r="A44" s="110"/>
      <c r="B44" s="81"/>
      <c r="C44" s="132">
        <f>D8</f>
        <v>1</v>
      </c>
      <c r="D44" s="134">
        <f>C8</f>
        <v>0</v>
      </c>
      <c r="E44" s="82"/>
      <c r="F44" s="132">
        <f>D14</f>
        <v>0</v>
      </c>
      <c r="G44" s="132">
        <f>C14</f>
        <v>0</v>
      </c>
      <c r="H44" s="83"/>
      <c r="I44" s="132">
        <f>D20</f>
        <v>0</v>
      </c>
      <c r="J44" s="132">
        <f>C20</f>
        <v>1</v>
      </c>
      <c r="K44" s="136"/>
      <c r="L44" s="132">
        <f>D26</f>
        <v>0</v>
      </c>
      <c r="M44" s="138">
        <f>C26</f>
        <v>1</v>
      </c>
      <c r="N44" s="83"/>
      <c r="O44" s="132">
        <f>D32</f>
        <v>0</v>
      </c>
      <c r="P44" s="132">
        <f>C32</f>
        <v>1</v>
      </c>
      <c r="Q44" s="119"/>
      <c r="R44" s="61" t="s">
        <v>15</v>
      </c>
      <c r="S44" s="41"/>
      <c r="T44" s="62" t="s">
        <v>17</v>
      </c>
      <c r="U44" s="22" t="s">
        <v>95</v>
      </c>
    </row>
    <row r="45" spans="1:261" ht="18.75" customHeight="1" thickBot="1" x14ac:dyDescent="0.3">
      <c r="A45" s="110"/>
      <c r="B45" s="81"/>
      <c r="C45" s="133"/>
      <c r="D45" s="135"/>
      <c r="E45" s="82"/>
      <c r="F45" s="133"/>
      <c r="G45" s="133"/>
      <c r="H45" s="83"/>
      <c r="I45" s="133"/>
      <c r="J45" s="133"/>
      <c r="K45" s="137"/>
      <c r="L45" s="133"/>
      <c r="M45" s="139"/>
      <c r="N45" s="83"/>
      <c r="O45" s="133"/>
      <c r="P45" s="133"/>
      <c r="Q45" s="119"/>
      <c r="R45" s="63">
        <f>D44+G44+J44+M44+P44</f>
        <v>3</v>
      </c>
      <c r="S45" s="41"/>
      <c r="T45" s="57" t="s">
        <v>18</v>
      </c>
      <c r="U45" s="22" t="s">
        <v>96</v>
      </c>
    </row>
    <row r="46" spans="1:261" ht="18.75" customHeight="1" x14ac:dyDescent="0.25">
      <c r="A46" s="110"/>
      <c r="B46" s="140" t="s">
        <v>3</v>
      </c>
      <c r="C46" s="132">
        <f>D10</f>
        <v>0</v>
      </c>
      <c r="D46" s="134">
        <f>C10</f>
        <v>0</v>
      </c>
      <c r="E46" s="142" t="s">
        <v>3</v>
      </c>
      <c r="F46" s="132">
        <f>D16</f>
        <v>0</v>
      </c>
      <c r="G46" s="132">
        <f>C16</f>
        <v>1</v>
      </c>
      <c r="H46" s="140" t="s">
        <v>3</v>
      </c>
      <c r="I46" s="145">
        <f>D22</f>
        <v>0</v>
      </c>
      <c r="J46" s="147">
        <f>C22</f>
        <v>0</v>
      </c>
      <c r="K46" s="140" t="s">
        <v>3</v>
      </c>
      <c r="L46" s="132">
        <f>D28</f>
        <v>0</v>
      </c>
      <c r="M46" s="138">
        <f>C28</f>
        <v>0</v>
      </c>
      <c r="N46" s="140" t="s">
        <v>3</v>
      </c>
      <c r="O46" s="132">
        <f>D34</f>
        <v>0</v>
      </c>
      <c r="P46" s="132">
        <f>C34</f>
        <v>0</v>
      </c>
      <c r="Q46" s="120"/>
      <c r="R46" s="61" t="s">
        <v>14</v>
      </c>
      <c r="S46" s="41"/>
      <c r="T46" s="57" t="s">
        <v>20</v>
      </c>
      <c r="U46" s="22" t="s">
        <v>97</v>
      </c>
    </row>
    <row r="47" spans="1:261" ht="18.75" customHeight="1" thickBot="1" x14ac:dyDescent="0.3">
      <c r="A47" s="111"/>
      <c r="B47" s="141"/>
      <c r="C47" s="133"/>
      <c r="D47" s="135"/>
      <c r="E47" s="143"/>
      <c r="F47" s="133"/>
      <c r="G47" s="133"/>
      <c r="H47" s="144"/>
      <c r="I47" s="146"/>
      <c r="J47" s="148"/>
      <c r="K47" s="144"/>
      <c r="L47" s="133"/>
      <c r="M47" s="139"/>
      <c r="N47" s="144"/>
      <c r="O47" s="133"/>
      <c r="P47" s="133"/>
      <c r="Q47" s="121"/>
      <c r="R47" s="64">
        <f>C44+F44+I44+L44+O44</f>
        <v>1</v>
      </c>
      <c r="S47" s="41"/>
      <c r="T47" s="62" t="s">
        <v>21</v>
      </c>
      <c r="U47" s="22" t="s">
        <v>98</v>
      </c>
    </row>
    <row r="48" spans="1:261" ht="18.75" thickBot="1" x14ac:dyDescent="0.3">
      <c r="A48" s="45" t="s">
        <v>26</v>
      </c>
      <c r="B48" s="69" t="s">
        <v>2</v>
      </c>
      <c r="C48" s="70" t="s">
        <v>4</v>
      </c>
      <c r="D48" s="71" t="s">
        <v>5</v>
      </c>
      <c r="E48" s="72" t="s">
        <v>2</v>
      </c>
      <c r="F48" s="73" t="s">
        <v>4</v>
      </c>
      <c r="G48" s="73" t="s">
        <v>5</v>
      </c>
      <c r="H48" s="74" t="s">
        <v>2</v>
      </c>
      <c r="I48" s="74" t="s">
        <v>4</v>
      </c>
      <c r="J48" s="74" t="s">
        <v>5</v>
      </c>
      <c r="K48" s="73" t="s">
        <v>2</v>
      </c>
      <c r="L48" s="73" t="s">
        <v>4</v>
      </c>
      <c r="M48" s="73" t="s">
        <v>5</v>
      </c>
      <c r="N48" s="73" t="s">
        <v>2</v>
      </c>
      <c r="O48" s="73" t="s">
        <v>4</v>
      </c>
      <c r="P48" s="73" t="s">
        <v>5</v>
      </c>
      <c r="Q48" s="117">
        <f>C49+F49+I49+L49+O49</f>
        <v>9</v>
      </c>
      <c r="R48" s="50" t="s">
        <v>5</v>
      </c>
      <c r="S48" s="41"/>
      <c r="T48" s="57"/>
      <c r="U48" s="57"/>
    </row>
    <row r="49" spans="1:21" ht="18.75" thickBot="1" x14ac:dyDescent="0.25">
      <c r="A49" s="112" t="s">
        <v>84</v>
      </c>
      <c r="B49" s="75"/>
      <c r="C49" s="76">
        <f>IF(C50&gt;D50,3,IF(C50&lt;D50,0,IF(C52&gt;D52,2,IF(C52&lt;D52,1,0))))</f>
        <v>2</v>
      </c>
      <c r="D49" s="77">
        <f>IF(C50-D50&gt;=3,3, IF(C50-D50=1,1, IF(C50-D50=2,2,IF(C50=D50,0, IF(C50&lt;D50,0)))))</f>
        <v>0</v>
      </c>
      <c r="E49" s="78"/>
      <c r="F49" s="76">
        <f>IF(F50&gt;G50,3,IF(F50&lt;G50,0,IF(F52&gt;G52,2,IF(F52&lt;G52,1,0))))</f>
        <v>1</v>
      </c>
      <c r="G49" s="76">
        <f>IF(F50-G50&gt;=3,3, IF(F50-G50=1,1, IF(F50-G50=2,2,IF(F50=G50,0, IF(F50&lt;G50,0)))))</f>
        <v>0</v>
      </c>
      <c r="H49" s="79"/>
      <c r="I49" s="76">
        <f>IF(I50&gt;J50,3,IF(I50&lt;J50,0,IF(I52&gt;J52,2,IF(I52&lt;J52,1,0))))</f>
        <v>0</v>
      </c>
      <c r="J49" s="76">
        <f>IF(I50-J50&gt;=3,3, IF(I50-J50=1,1, IF(I50-J50=2,2,IF(I50=J50,0, IF(I50&lt;J50,0)))))</f>
        <v>0</v>
      </c>
      <c r="K49" s="80"/>
      <c r="L49" s="76">
        <f>IF(L50&gt;M50,3,IF(L50&lt;M50,0,IF(L52&gt;M52,2,IF(L52&lt;M52,1,0))))</f>
        <v>3</v>
      </c>
      <c r="M49" s="76">
        <f>IF(L50-M50&gt;=3,3, IF(L50-M50=1,1, IF(L50-M50=2,2,IF(L50=M50,0, IF(L50&lt;M50,0)))))</f>
        <v>2</v>
      </c>
      <c r="N49" s="79"/>
      <c r="O49" s="76">
        <f>IF(O50&gt;P50,3,IF(O50&lt;P50,0,IF(O52&gt;P52,2,IF(O52&lt;P52,1,0))))</f>
        <v>3</v>
      </c>
      <c r="P49" s="76">
        <f>IF(O50-P50&gt;=3,3, IF(O50-P50=1,1, IF(O50-P50=2,2,IF(O50=P50,0, IF(O50&lt;P50,0)))))</f>
        <v>2</v>
      </c>
      <c r="Q49" s="118"/>
      <c r="R49" s="56">
        <f>D49+G49+J49+M49+P49</f>
        <v>4</v>
      </c>
      <c r="S49" s="41"/>
      <c r="T49" s="37"/>
      <c r="U49" s="37"/>
    </row>
    <row r="50" spans="1:21" ht="18.75" customHeight="1" x14ac:dyDescent="0.25">
      <c r="A50" s="112"/>
      <c r="B50" s="81"/>
      <c r="C50" s="132">
        <f>G8</f>
        <v>0</v>
      </c>
      <c r="D50" s="134">
        <f>F8</f>
        <v>0</v>
      </c>
      <c r="E50" s="82"/>
      <c r="F50" s="132">
        <f>G14</f>
        <v>0</v>
      </c>
      <c r="G50" s="132">
        <f>F14</f>
        <v>0</v>
      </c>
      <c r="H50" s="83"/>
      <c r="I50" s="132">
        <f>G20</f>
        <v>0</v>
      </c>
      <c r="J50" s="132">
        <f>F20</f>
        <v>4</v>
      </c>
      <c r="K50" s="136"/>
      <c r="L50" s="132">
        <f>G26</f>
        <v>3</v>
      </c>
      <c r="M50" s="138">
        <f>F26</f>
        <v>1</v>
      </c>
      <c r="N50" s="83"/>
      <c r="O50" s="132">
        <f>G32</f>
        <v>2</v>
      </c>
      <c r="P50" s="132">
        <f>F32</f>
        <v>0</v>
      </c>
      <c r="Q50" s="119"/>
      <c r="R50" s="61" t="s">
        <v>15</v>
      </c>
      <c r="S50" s="41"/>
      <c r="T50" s="37"/>
      <c r="U50" s="37"/>
    </row>
    <row r="51" spans="1:21" ht="18.75" customHeight="1" thickBot="1" x14ac:dyDescent="0.3">
      <c r="A51" s="112"/>
      <c r="B51" s="81"/>
      <c r="C51" s="133"/>
      <c r="D51" s="135"/>
      <c r="E51" s="82"/>
      <c r="F51" s="133"/>
      <c r="G51" s="133"/>
      <c r="H51" s="83"/>
      <c r="I51" s="133"/>
      <c r="J51" s="133"/>
      <c r="K51" s="137"/>
      <c r="L51" s="133"/>
      <c r="M51" s="139"/>
      <c r="N51" s="83"/>
      <c r="O51" s="133"/>
      <c r="P51" s="133"/>
      <c r="Q51" s="119"/>
      <c r="R51" s="63">
        <f>D50+G50+J50+M50+P50</f>
        <v>5</v>
      </c>
      <c r="S51" s="41"/>
      <c r="T51" s="37"/>
      <c r="U51" s="37"/>
    </row>
    <row r="52" spans="1:21" ht="18.75" customHeight="1" x14ac:dyDescent="0.2">
      <c r="A52" s="113"/>
      <c r="B52" s="140" t="s">
        <v>3</v>
      </c>
      <c r="C52" s="132">
        <f>G10</f>
        <v>3</v>
      </c>
      <c r="D52" s="134">
        <f>F10</f>
        <v>2</v>
      </c>
      <c r="E52" s="142" t="s">
        <v>3</v>
      </c>
      <c r="F52" s="132">
        <f>G16</f>
        <v>1</v>
      </c>
      <c r="G52" s="132">
        <f>F16</f>
        <v>2</v>
      </c>
      <c r="H52" s="140" t="s">
        <v>3</v>
      </c>
      <c r="I52" s="132">
        <f>G22</f>
        <v>0</v>
      </c>
      <c r="J52" s="132">
        <f>F22</f>
        <v>0</v>
      </c>
      <c r="K52" s="140" t="s">
        <v>3</v>
      </c>
      <c r="L52" s="132">
        <f>G28</f>
        <v>0</v>
      </c>
      <c r="M52" s="138">
        <f>F28</f>
        <v>0</v>
      </c>
      <c r="N52" s="140" t="s">
        <v>3</v>
      </c>
      <c r="O52" s="132">
        <f>G34</f>
        <v>0</v>
      </c>
      <c r="P52" s="132">
        <f>F34</f>
        <v>0</v>
      </c>
      <c r="Q52" s="120"/>
      <c r="R52" s="61" t="s">
        <v>14</v>
      </c>
      <c r="S52" s="41"/>
      <c r="T52" s="37"/>
      <c r="U52" s="37"/>
    </row>
    <row r="53" spans="1:21" ht="18.75" customHeight="1" thickBot="1" x14ac:dyDescent="0.25">
      <c r="A53" s="114"/>
      <c r="B53" s="141"/>
      <c r="C53" s="133"/>
      <c r="D53" s="135"/>
      <c r="E53" s="143"/>
      <c r="F53" s="133"/>
      <c r="G53" s="133"/>
      <c r="H53" s="144"/>
      <c r="I53" s="133"/>
      <c r="J53" s="133"/>
      <c r="K53" s="144"/>
      <c r="L53" s="133"/>
      <c r="M53" s="139"/>
      <c r="N53" s="144"/>
      <c r="O53" s="133"/>
      <c r="P53" s="133"/>
      <c r="Q53" s="121"/>
      <c r="R53" s="64">
        <f>C50+F50+I50+L50+O50</f>
        <v>5</v>
      </c>
      <c r="S53" s="41"/>
      <c r="T53" s="37"/>
      <c r="U53" s="37"/>
    </row>
    <row r="54" spans="1:21" ht="18.75" thickBot="1" x14ac:dyDescent="0.3">
      <c r="A54" s="45" t="s">
        <v>27</v>
      </c>
      <c r="B54" s="69" t="s">
        <v>2</v>
      </c>
      <c r="C54" s="70" t="s">
        <v>4</v>
      </c>
      <c r="D54" s="71" t="s">
        <v>5</v>
      </c>
      <c r="E54" s="72" t="s">
        <v>2</v>
      </c>
      <c r="F54" s="73" t="s">
        <v>4</v>
      </c>
      <c r="G54" s="73" t="s">
        <v>5</v>
      </c>
      <c r="H54" s="73" t="s">
        <v>2</v>
      </c>
      <c r="I54" s="73" t="s">
        <v>4</v>
      </c>
      <c r="J54" s="73" t="s">
        <v>5</v>
      </c>
      <c r="K54" s="73" t="s">
        <v>2</v>
      </c>
      <c r="L54" s="73" t="s">
        <v>4</v>
      </c>
      <c r="M54" s="73" t="s">
        <v>5</v>
      </c>
      <c r="N54" s="73" t="s">
        <v>2</v>
      </c>
      <c r="O54" s="73" t="s">
        <v>4</v>
      </c>
      <c r="P54" s="73" t="s">
        <v>5</v>
      </c>
      <c r="Q54" s="117">
        <f>C55+F55+I55+L55+O55</f>
        <v>6</v>
      </c>
      <c r="R54" s="50" t="s">
        <v>5</v>
      </c>
      <c r="S54" s="41"/>
      <c r="T54" s="37"/>
      <c r="U54" s="37"/>
    </row>
    <row r="55" spans="1:21" ht="18.75" customHeight="1" thickBot="1" x14ac:dyDescent="0.25">
      <c r="A55" s="112" t="s">
        <v>85</v>
      </c>
      <c r="B55" s="75"/>
      <c r="C55" s="76">
        <f>IF(C56&gt;D56,3,IF(C56&lt;D56,0,IF(C58&gt;D58,2,IF(C58&lt;D58,1,0))))</f>
        <v>3</v>
      </c>
      <c r="D55" s="77">
        <f>IF(C56-D56&gt;=3,3, IF(C56-D56=1,1, IF(C56-D56=2,2,IF(C56=D56,0, IF(C56&lt;D56,0)))))</f>
        <v>2</v>
      </c>
      <c r="E55" s="78"/>
      <c r="F55" s="76">
        <f>IF(F56&gt;G56,3,IF(F56&lt;G56,0,IF(F58&gt;G58,2,IF(F58&lt;G58,1,0))))</f>
        <v>0</v>
      </c>
      <c r="G55" s="76">
        <f>IF(F56-G56&gt;=3,3, IF(F56-G56=1,1, IF(F56-G56=2,2,IF(F56=G56,0, IF(F56&lt;G56,0)))))</f>
        <v>0</v>
      </c>
      <c r="H55" s="79"/>
      <c r="I55" s="76">
        <f>IF(I56&gt;J56,3,IF(I56&lt;J56,0,IF(I58&gt;J58,2,IF(I58&lt;J58,1,0))))</f>
        <v>0</v>
      </c>
      <c r="J55" s="76">
        <f>IF(I56-J56&gt;=3,3, IF(I56-J56=1,1, IF(I56-J56=2,2,IF(I56=J56,0, IF(I56&lt;J56,0)))))</f>
        <v>0</v>
      </c>
      <c r="K55" s="80"/>
      <c r="L55" s="76">
        <f>IF(L56&gt;M56,3,IF(L56&lt;M56,0,IF(L58&gt;M58,2,IF(L58&lt;M58,1,0))))</f>
        <v>0</v>
      </c>
      <c r="M55" s="76">
        <f>IF(L56-M56&gt;=3,3, IF(L56-M56=1,1, IF(L56-M56=2,2,IF(L56=M56,0, IF(L56&lt;M56,0)))))</f>
        <v>0</v>
      </c>
      <c r="N55" s="79"/>
      <c r="O55" s="76">
        <f>IF(O56&gt;P56,3,IF(O56&lt;P56,0,IF(O58&gt;P58,2,IF(O58&lt;P58,1,0))))</f>
        <v>3</v>
      </c>
      <c r="P55" s="76">
        <f>IF(O56-P56&gt;=3,3, IF(O56-P56=1,1, IF(O56-P56=2,2,IF(O56=P56,0, IF(O56&lt;P56,0)))))</f>
        <v>1</v>
      </c>
      <c r="Q55" s="118"/>
      <c r="R55" s="56">
        <f>D55+G55+J55+M55+P55</f>
        <v>3</v>
      </c>
      <c r="S55" s="41"/>
      <c r="T55" s="37"/>
      <c r="U55" s="37"/>
    </row>
    <row r="56" spans="1:21" ht="18.75" customHeight="1" x14ac:dyDescent="0.25">
      <c r="A56" s="112"/>
      <c r="B56" s="81"/>
      <c r="C56" s="132">
        <f>J8</f>
        <v>3</v>
      </c>
      <c r="D56" s="134">
        <f>I8</f>
        <v>1</v>
      </c>
      <c r="E56" s="82"/>
      <c r="F56" s="132">
        <f>J14</f>
        <v>0</v>
      </c>
      <c r="G56" s="132">
        <f>I14</f>
        <v>3</v>
      </c>
      <c r="H56" s="83"/>
      <c r="I56" s="132">
        <f>J20</f>
        <v>0</v>
      </c>
      <c r="J56" s="132">
        <f>I20</f>
        <v>1</v>
      </c>
      <c r="K56" s="136"/>
      <c r="L56" s="132">
        <f>J26</f>
        <v>0</v>
      </c>
      <c r="M56" s="138">
        <f>I26</f>
        <v>2</v>
      </c>
      <c r="N56" s="83"/>
      <c r="O56" s="132">
        <f>J32</f>
        <v>1</v>
      </c>
      <c r="P56" s="132">
        <f>I32</f>
        <v>0</v>
      </c>
      <c r="Q56" s="119"/>
      <c r="R56" s="61" t="s">
        <v>15</v>
      </c>
      <c r="S56" s="41"/>
      <c r="T56" s="37"/>
      <c r="U56" s="37"/>
    </row>
    <row r="57" spans="1:21" ht="18.75" customHeight="1" thickBot="1" x14ac:dyDescent="0.3">
      <c r="A57" s="112"/>
      <c r="B57" s="81"/>
      <c r="C57" s="133"/>
      <c r="D57" s="135"/>
      <c r="E57" s="82"/>
      <c r="F57" s="133"/>
      <c r="G57" s="133"/>
      <c r="H57" s="83"/>
      <c r="I57" s="133"/>
      <c r="J57" s="133"/>
      <c r="K57" s="137"/>
      <c r="L57" s="133"/>
      <c r="M57" s="139"/>
      <c r="N57" s="83"/>
      <c r="O57" s="133"/>
      <c r="P57" s="133"/>
      <c r="Q57" s="119"/>
      <c r="R57" s="63">
        <f>D56+G56+J56+M56+P56</f>
        <v>7</v>
      </c>
      <c r="S57" s="41"/>
      <c r="T57" s="37"/>
      <c r="U57" s="37"/>
    </row>
    <row r="58" spans="1:21" ht="18.75" customHeight="1" x14ac:dyDescent="0.2">
      <c r="A58" s="113"/>
      <c r="B58" s="140" t="s">
        <v>3</v>
      </c>
      <c r="C58" s="132">
        <f>J10</f>
        <v>0</v>
      </c>
      <c r="D58" s="134">
        <f>I10</f>
        <v>0</v>
      </c>
      <c r="E58" s="142" t="s">
        <v>3</v>
      </c>
      <c r="F58" s="132">
        <f>J16</f>
        <v>0</v>
      </c>
      <c r="G58" s="132">
        <f>I16</f>
        <v>0</v>
      </c>
      <c r="H58" s="140" t="s">
        <v>3</v>
      </c>
      <c r="I58" s="132">
        <f>J22</f>
        <v>0</v>
      </c>
      <c r="J58" s="132">
        <f>I22</f>
        <v>0</v>
      </c>
      <c r="K58" s="140" t="s">
        <v>3</v>
      </c>
      <c r="L58" s="132">
        <f>J28</f>
        <v>0</v>
      </c>
      <c r="M58" s="138">
        <f>I28</f>
        <v>0</v>
      </c>
      <c r="N58" s="140" t="s">
        <v>3</v>
      </c>
      <c r="O58" s="132">
        <f>J34</f>
        <v>0</v>
      </c>
      <c r="P58" s="132">
        <f>I34</f>
        <v>0</v>
      </c>
      <c r="Q58" s="120"/>
      <c r="R58" s="61" t="s">
        <v>14</v>
      </c>
      <c r="S58" s="41"/>
      <c r="T58" s="37"/>
      <c r="U58" s="37"/>
    </row>
    <row r="59" spans="1:21" ht="18.75" customHeight="1" thickBot="1" x14ac:dyDescent="0.25">
      <c r="A59" s="154"/>
      <c r="B59" s="141"/>
      <c r="C59" s="133"/>
      <c r="D59" s="135"/>
      <c r="E59" s="143"/>
      <c r="F59" s="133"/>
      <c r="G59" s="133"/>
      <c r="H59" s="144"/>
      <c r="I59" s="133"/>
      <c r="J59" s="133"/>
      <c r="K59" s="144"/>
      <c r="L59" s="133"/>
      <c r="M59" s="139"/>
      <c r="N59" s="144"/>
      <c r="O59" s="133"/>
      <c r="P59" s="133"/>
      <c r="Q59" s="121"/>
      <c r="R59" s="64">
        <f>C56+F56+I56+L56+O56</f>
        <v>4</v>
      </c>
      <c r="S59" s="41"/>
      <c r="T59" s="37"/>
      <c r="U59" s="37"/>
    </row>
    <row r="60" spans="1:21" ht="18.75" customHeight="1" thickBot="1" x14ac:dyDescent="0.3">
      <c r="A60" s="45" t="s">
        <v>28</v>
      </c>
      <c r="B60" s="69" t="s">
        <v>2</v>
      </c>
      <c r="C60" s="70" t="s">
        <v>4</v>
      </c>
      <c r="D60" s="71" t="s">
        <v>5</v>
      </c>
      <c r="E60" s="72" t="s">
        <v>2</v>
      </c>
      <c r="F60" s="73" t="s">
        <v>4</v>
      </c>
      <c r="G60" s="73" t="s">
        <v>5</v>
      </c>
      <c r="H60" s="73" t="s">
        <v>2</v>
      </c>
      <c r="I60" s="73" t="s">
        <v>4</v>
      </c>
      <c r="J60" s="73" t="s">
        <v>5</v>
      </c>
      <c r="K60" s="73" t="s">
        <v>2</v>
      </c>
      <c r="L60" s="73" t="s">
        <v>4</v>
      </c>
      <c r="M60" s="73" t="s">
        <v>5</v>
      </c>
      <c r="N60" s="73" t="s">
        <v>2</v>
      </c>
      <c r="O60" s="73" t="s">
        <v>4</v>
      </c>
      <c r="P60" s="73" t="s">
        <v>5</v>
      </c>
      <c r="Q60" s="117">
        <f t="shared" ref="Q60" si="0">C61+F61+I61+L61+O61</f>
        <v>9</v>
      </c>
      <c r="R60" s="50" t="s">
        <v>5</v>
      </c>
      <c r="S60" s="37"/>
      <c r="T60" s="65"/>
      <c r="U60" s="66"/>
    </row>
    <row r="61" spans="1:21" ht="18.75" customHeight="1" thickBot="1" x14ac:dyDescent="0.25">
      <c r="A61" s="115" t="s">
        <v>86</v>
      </c>
      <c r="B61" s="75"/>
      <c r="C61" s="76">
        <f>IF(C62&gt;D62,3,IF(C62&lt;D62,0,IF(C64&gt;D64,2,IF(C64&lt;D64,1,0))))</f>
        <v>1</v>
      </c>
      <c r="D61" s="77">
        <f>IF(C62-D62&gt;=3,3, IF(C62-D62=1,1, IF(C62-D62=2,2,IF(C62=D62,0, IF(C62&lt;D62,0)))))</f>
        <v>0</v>
      </c>
      <c r="E61" s="78"/>
      <c r="F61" s="76">
        <f>IF(F62&gt;G62,3,IF(F62&lt;G62,0,IF(F64&gt;G64,2,IF(F64&lt;G64,1,0))))</f>
        <v>1</v>
      </c>
      <c r="G61" s="76">
        <f>IF(F62-G62&gt;=3,3, IF(F62-G62=1,1, IF(F62-G62=2,2,IF(F62=G62,0, IF(F62&lt;G62,0)))))</f>
        <v>0</v>
      </c>
      <c r="H61" s="79"/>
      <c r="I61" s="76">
        <f>IF(I62&gt;J62,3,IF(I62&lt;J62,0,IF(I64&gt;J64,2,IF(I64&lt;J64,1,0))))</f>
        <v>3</v>
      </c>
      <c r="J61" s="76">
        <f>IF(I62-J62&gt;=3,3, IF(I62-J62=1,1, IF(I62-J62=2,2,IF(I62=J62,0, IF(I62&lt;J62,0)))))</f>
        <v>1</v>
      </c>
      <c r="K61" s="80"/>
      <c r="L61" s="76">
        <f>IF(L62&gt;M62,3,IF(L62&lt;M62,0,IF(L64&gt;M64,2,IF(L64&lt;M64,1,0))))</f>
        <v>3</v>
      </c>
      <c r="M61" s="76">
        <f>IF(L62-M62&gt;=3,3, IF(L62-M62=1,1, IF(L62-M62=2,2,IF(L62=M62,0, IF(L62&lt;M62,0)))))</f>
        <v>1</v>
      </c>
      <c r="N61" s="79"/>
      <c r="O61" s="76">
        <f>IF(O62&gt;P62,3,IF(O62&lt;P62,0,IF(O64&gt;P64,2,IF(O64&lt;P64,1,0))))</f>
        <v>1</v>
      </c>
      <c r="P61" s="76">
        <f>IF(O62-P62&gt;=3,3, IF(O62-P62=1,1, IF(O62-P62=2,2,IF(O62=P62,0, IF(O62&lt;P62,0)))))</f>
        <v>0</v>
      </c>
      <c r="Q61" s="118"/>
      <c r="R61" s="56">
        <f>D61+G61+J61+M61+P61</f>
        <v>2</v>
      </c>
      <c r="S61" s="65"/>
      <c r="T61" s="37"/>
      <c r="U61" s="67"/>
    </row>
    <row r="62" spans="1:21" ht="18.75" customHeight="1" x14ac:dyDescent="0.25">
      <c r="A62" s="115"/>
      <c r="B62" s="81"/>
      <c r="C62" s="138">
        <f>M8</f>
        <v>0</v>
      </c>
      <c r="D62" s="134">
        <f>L8</f>
        <v>0</v>
      </c>
      <c r="E62" s="82"/>
      <c r="F62" s="138">
        <f>M14</f>
        <v>0</v>
      </c>
      <c r="G62" s="138">
        <f>L14</f>
        <v>0</v>
      </c>
      <c r="H62" s="83"/>
      <c r="I62" s="138">
        <f>M20</f>
        <v>1</v>
      </c>
      <c r="J62" s="132">
        <f>L20</f>
        <v>0</v>
      </c>
      <c r="K62" s="136"/>
      <c r="L62" s="138">
        <f>M26</f>
        <v>2</v>
      </c>
      <c r="M62" s="138">
        <f>L26</f>
        <v>1</v>
      </c>
      <c r="N62" s="83"/>
      <c r="O62" s="138">
        <f>M32</f>
        <v>0</v>
      </c>
      <c r="P62" s="132">
        <f>L32</f>
        <v>0</v>
      </c>
      <c r="Q62" s="119"/>
      <c r="R62" s="61" t="s">
        <v>15</v>
      </c>
      <c r="S62" s="37"/>
      <c r="T62" s="37"/>
      <c r="U62" s="37"/>
    </row>
    <row r="63" spans="1:21" ht="18.75" customHeight="1" thickBot="1" x14ac:dyDescent="0.3">
      <c r="A63" s="115"/>
      <c r="B63" s="81"/>
      <c r="C63" s="133"/>
      <c r="D63" s="135"/>
      <c r="E63" s="82"/>
      <c r="F63" s="133"/>
      <c r="G63" s="133"/>
      <c r="H63" s="83"/>
      <c r="I63" s="133"/>
      <c r="J63" s="133"/>
      <c r="K63" s="137"/>
      <c r="L63" s="133"/>
      <c r="M63" s="139"/>
      <c r="N63" s="83"/>
      <c r="O63" s="133"/>
      <c r="P63" s="133"/>
      <c r="Q63" s="119"/>
      <c r="R63" s="63">
        <f>D62+G62+J62+M62+P62</f>
        <v>1</v>
      </c>
      <c r="S63" s="37"/>
      <c r="T63" s="37"/>
      <c r="U63" s="37"/>
    </row>
    <row r="64" spans="1:21" ht="18.75" customHeight="1" x14ac:dyDescent="0.2">
      <c r="A64" s="110"/>
      <c r="B64" s="140" t="s">
        <v>3</v>
      </c>
      <c r="C64" s="138">
        <f>M10</f>
        <v>0</v>
      </c>
      <c r="D64" s="134">
        <f>L10</f>
        <v>2</v>
      </c>
      <c r="E64" s="142" t="s">
        <v>3</v>
      </c>
      <c r="F64" s="138">
        <f>M16</f>
        <v>2</v>
      </c>
      <c r="G64" s="138">
        <f>L16</f>
        <v>3</v>
      </c>
      <c r="H64" s="140" t="s">
        <v>3</v>
      </c>
      <c r="I64" s="138">
        <f>M22</f>
        <v>0</v>
      </c>
      <c r="J64" s="132">
        <f>L22</f>
        <v>0</v>
      </c>
      <c r="K64" s="140" t="s">
        <v>3</v>
      </c>
      <c r="L64" s="138">
        <f>M28</f>
        <v>0</v>
      </c>
      <c r="M64" s="138">
        <f>L28</f>
        <v>0</v>
      </c>
      <c r="N64" s="140" t="s">
        <v>3</v>
      </c>
      <c r="O64" s="138">
        <f>M34</f>
        <v>0</v>
      </c>
      <c r="P64" s="132">
        <f>L34</f>
        <v>2</v>
      </c>
      <c r="Q64" s="120"/>
      <c r="R64" s="61" t="s">
        <v>14</v>
      </c>
      <c r="S64" s="37"/>
      <c r="T64" s="37"/>
      <c r="U64" s="37"/>
    </row>
    <row r="65" spans="1:21" ht="18.75" customHeight="1" thickBot="1" x14ac:dyDescent="0.25">
      <c r="A65" s="128"/>
      <c r="B65" s="157"/>
      <c r="C65" s="133"/>
      <c r="D65" s="135"/>
      <c r="E65" s="158"/>
      <c r="F65" s="133"/>
      <c r="G65" s="133"/>
      <c r="H65" s="153"/>
      <c r="I65" s="133"/>
      <c r="J65" s="133"/>
      <c r="K65" s="153"/>
      <c r="L65" s="133"/>
      <c r="M65" s="139"/>
      <c r="N65" s="153"/>
      <c r="O65" s="133"/>
      <c r="P65" s="133"/>
      <c r="Q65" s="121"/>
      <c r="R65" s="64">
        <f>C62+F62+I62+L62+O62</f>
        <v>3</v>
      </c>
      <c r="S65" s="37"/>
      <c r="T65" s="37"/>
      <c r="U65" s="37"/>
    </row>
    <row r="66" spans="1:21" ht="18.75" customHeight="1" thickBot="1" x14ac:dyDescent="0.3">
      <c r="A66" s="45" t="s">
        <v>29</v>
      </c>
      <c r="B66" s="69" t="s">
        <v>2</v>
      </c>
      <c r="C66" s="70" t="s">
        <v>4</v>
      </c>
      <c r="D66" s="71" t="s">
        <v>5</v>
      </c>
      <c r="E66" s="84" t="s">
        <v>2</v>
      </c>
      <c r="F66" s="70" t="s">
        <v>4</v>
      </c>
      <c r="G66" s="70" t="s">
        <v>5</v>
      </c>
      <c r="H66" s="70" t="s">
        <v>2</v>
      </c>
      <c r="I66" s="70" t="s">
        <v>4</v>
      </c>
      <c r="J66" s="70" t="s">
        <v>5</v>
      </c>
      <c r="K66" s="70" t="s">
        <v>2</v>
      </c>
      <c r="L66" s="70" t="s">
        <v>4</v>
      </c>
      <c r="M66" s="70" t="s">
        <v>5</v>
      </c>
      <c r="N66" s="70" t="s">
        <v>2</v>
      </c>
      <c r="O66" s="70" t="s">
        <v>4</v>
      </c>
      <c r="P66" s="71" t="s">
        <v>5</v>
      </c>
      <c r="Q66" s="117">
        <f t="shared" ref="Q66" si="1">C67+F67+I67+L67+O67</f>
        <v>5</v>
      </c>
      <c r="R66" s="50" t="s">
        <v>5</v>
      </c>
      <c r="S66" s="37"/>
      <c r="T66" s="37"/>
      <c r="U66" s="37"/>
    </row>
    <row r="67" spans="1:21" ht="18.75" customHeight="1" thickBot="1" x14ac:dyDescent="0.25">
      <c r="A67" s="110" t="s">
        <v>87</v>
      </c>
      <c r="B67" s="75"/>
      <c r="C67" s="76">
        <f>IF(C68&gt;D68,3,IF(C68&lt;D68,0,IF(C70&gt;D70,2,IF(C70&lt;D70,1,0))))</f>
        <v>1</v>
      </c>
      <c r="D67" s="77">
        <f>IF(C68-D68&gt;=3,3, IF(C68-D68=1,1, IF(C68-D68=2,2,IF(C68=D68,0, IF(C68&lt;D68,0)))))</f>
        <v>0</v>
      </c>
      <c r="E67" s="78"/>
      <c r="F67" s="76">
        <f>IF(F68&gt;G68,3,IF(F68&lt;G68,0,IF(F70&gt;G70,2,IF(F70&lt;G70,1,0))))</f>
        <v>0</v>
      </c>
      <c r="G67" s="76">
        <f>IF(F68-G68&gt;=3,3, IF(F68-G68=1,1, IF(F68-G68=2,2,IF(F68=G68,0, IF(F68&lt;G68,0)))))</f>
        <v>0</v>
      </c>
      <c r="H67" s="79"/>
      <c r="I67" s="76">
        <f>IF(I68&gt;J68,3,IF(I68&lt;J68,0,IF(I70&gt;J70,2,IF(I70&lt;J70,1,0))))</f>
        <v>0</v>
      </c>
      <c r="J67" s="76">
        <f>IF(I68-J68&gt;=3,3, IF(I68-J68=1,1, IF(I68-J68=2,2,IF(I68=J68,0, IF(I68&lt;J68,0)))))</f>
        <v>0</v>
      </c>
      <c r="K67" s="80"/>
      <c r="L67" s="76">
        <f>IF(L68&gt;M68,3,IF(L68&lt;M68,0,IF(L70&gt;M70,2,IF(L70&lt;M70,1,0))))</f>
        <v>3</v>
      </c>
      <c r="M67" s="76">
        <f>IF(L68-M68&gt;=3,3, IF(L68-M68=1,1, IF(L68-M68=2,2,IF(L68=M68,0, IF(L68&lt;M68,0)))))</f>
        <v>1</v>
      </c>
      <c r="N67" s="79"/>
      <c r="O67" s="76">
        <f>IF(O68&gt;P68,3,IF(O68&lt;P68,0,IF(O70&gt;P70,2,IF(O70&lt;P70,1,0))))</f>
        <v>1</v>
      </c>
      <c r="P67" s="77">
        <f>IF(O68-P68&gt;=3,3, IF(O68-P68=1,1, IF(O68-P68=2,2,IF(O68=P68,0, IF(O68&lt;P68,0)))))</f>
        <v>0</v>
      </c>
      <c r="Q67" s="118"/>
      <c r="R67" s="56">
        <f>D67+G67+J67+M67+P67</f>
        <v>1</v>
      </c>
      <c r="S67" s="37"/>
      <c r="T67" s="37"/>
      <c r="U67" s="37"/>
    </row>
    <row r="68" spans="1:21" ht="18.75" customHeight="1" x14ac:dyDescent="0.25">
      <c r="A68" s="110"/>
      <c r="B68" s="81"/>
      <c r="C68" s="132">
        <f>P8</f>
        <v>1</v>
      </c>
      <c r="D68" s="134">
        <f>O8</f>
        <v>1</v>
      </c>
      <c r="E68" s="82"/>
      <c r="F68" s="132">
        <f>P14</f>
        <v>0</v>
      </c>
      <c r="G68" s="132">
        <f>O14</f>
        <v>1</v>
      </c>
      <c r="H68" s="83"/>
      <c r="I68" s="132">
        <f>P20</f>
        <v>0</v>
      </c>
      <c r="J68" s="132">
        <f>O20</f>
        <v>1</v>
      </c>
      <c r="K68" s="136"/>
      <c r="L68" s="132">
        <f>P26</f>
        <v>2</v>
      </c>
      <c r="M68" s="138">
        <f>O26</f>
        <v>1</v>
      </c>
      <c r="N68" s="83"/>
      <c r="O68" s="132">
        <f>P32</f>
        <v>0</v>
      </c>
      <c r="P68" s="134">
        <f>O32</f>
        <v>0</v>
      </c>
      <c r="Q68" s="119"/>
      <c r="R68" s="61" t="s">
        <v>15</v>
      </c>
      <c r="S68" s="37"/>
      <c r="T68" s="37"/>
      <c r="U68" s="37"/>
    </row>
    <row r="69" spans="1:21" ht="18.75" customHeight="1" thickBot="1" x14ac:dyDescent="0.3">
      <c r="A69" s="110"/>
      <c r="B69" s="81"/>
      <c r="C69" s="133"/>
      <c r="D69" s="135"/>
      <c r="E69" s="82"/>
      <c r="F69" s="133"/>
      <c r="G69" s="133"/>
      <c r="H69" s="83"/>
      <c r="I69" s="133"/>
      <c r="J69" s="133"/>
      <c r="K69" s="137"/>
      <c r="L69" s="133"/>
      <c r="M69" s="139"/>
      <c r="N69" s="83"/>
      <c r="O69" s="133"/>
      <c r="P69" s="135"/>
      <c r="Q69" s="119"/>
      <c r="R69" s="63">
        <f>D68+G68+J68+M68+P68</f>
        <v>4</v>
      </c>
      <c r="S69" s="37"/>
      <c r="T69" s="37"/>
      <c r="U69" s="37"/>
    </row>
    <row r="70" spans="1:21" ht="18.75" customHeight="1" x14ac:dyDescent="0.2">
      <c r="A70" s="110"/>
      <c r="B70" s="140" t="s">
        <v>3</v>
      </c>
      <c r="C70" s="132">
        <f>P10</f>
        <v>0</v>
      </c>
      <c r="D70" s="134">
        <f>O10</f>
        <v>1</v>
      </c>
      <c r="E70" s="142" t="s">
        <v>3</v>
      </c>
      <c r="F70" s="132">
        <f>P16</f>
        <v>0</v>
      </c>
      <c r="G70" s="132">
        <f>O16</f>
        <v>0</v>
      </c>
      <c r="H70" s="140" t="s">
        <v>3</v>
      </c>
      <c r="I70" s="132">
        <f>P22</f>
        <v>0</v>
      </c>
      <c r="J70" s="132">
        <f>O22</f>
        <v>0</v>
      </c>
      <c r="K70" s="140" t="s">
        <v>3</v>
      </c>
      <c r="L70" s="132">
        <f>P28</f>
        <v>0</v>
      </c>
      <c r="M70" s="138">
        <f>O28</f>
        <v>0</v>
      </c>
      <c r="N70" s="140" t="s">
        <v>3</v>
      </c>
      <c r="O70" s="132">
        <f>P34</f>
        <v>0</v>
      </c>
      <c r="P70" s="134">
        <f>O34</f>
        <v>1</v>
      </c>
      <c r="Q70" s="120"/>
      <c r="R70" s="61" t="s">
        <v>14</v>
      </c>
      <c r="S70" s="37"/>
      <c r="T70" s="37"/>
      <c r="U70" s="37"/>
    </row>
    <row r="71" spans="1:21" ht="18.75" customHeight="1" thickBot="1" x14ac:dyDescent="0.25">
      <c r="A71" s="111"/>
      <c r="B71" s="141"/>
      <c r="C71" s="155"/>
      <c r="D71" s="148"/>
      <c r="E71" s="156"/>
      <c r="F71" s="155"/>
      <c r="G71" s="155"/>
      <c r="H71" s="159"/>
      <c r="I71" s="155"/>
      <c r="J71" s="155"/>
      <c r="K71" s="159"/>
      <c r="L71" s="155"/>
      <c r="M71" s="160"/>
      <c r="N71" s="159"/>
      <c r="O71" s="155"/>
      <c r="P71" s="148"/>
      <c r="Q71" s="121"/>
      <c r="R71" s="64">
        <f>C68+F68+I68+L68+O68</f>
        <v>3</v>
      </c>
      <c r="S71" s="37"/>
      <c r="T71" s="37"/>
      <c r="U71" s="37"/>
    </row>
  </sheetData>
  <mergeCells count="308">
    <mergeCell ref="Q60:Q65"/>
    <mergeCell ref="A61:A65"/>
    <mergeCell ref="O70:O71"/>
    <mergeCell ref="P70:P71"/>
    <mergeCell ref="F70:F71"/>
    <mergeCell ref="O62:O63"/>
    <mergeCell ref="G70:G71"/>
    <mergeCell ref="H70:H71"/>
    <mergeCell ref="I70:I71"/>
    <mergeCell ref="J70:J71"/>
    <mergeCell ref="K70:K71"/>
    <mergeCell ref="L70:L71"/>
    <mergeCell ref="M70:M71"/>
    <mergeCell ref="N70:N71"/>
    <mergeCell ref="O64:O65"/>
    <mergeCell ref="Q66:Q71"/>
    <mergeCell ref="A67:A71"/>
    <mergeCell ref="C68:C69"/>
    <mergeCell ref="D68:D69"/>
    <mergeCell ref="F68:F69"/>
    <mergeCell ref="G68:G69"/>
    <mergeCell ref="I68:I69"/>
    <mergeCell ref="J68:J69"/>
    <mergeCell ref="K68:K69"/>
    <mergeCell ref="L68:L69"/>
    <mergeCell ref="M68:M69"/>
    <mergeCell ref="O68:O69"/>
    <mergeCell ref="P68:P69"/>
    <mergeCell ref="B70:B71"/>
    <mergeCell ref="C70:C71"/>
    <mergeCell ref="D70:D71"/>
    <mergeCell ref="E70:E71"/>
    <mergeCell ref="P62:P63"/>
    <mergeCell ref="B64:B65"/>
    <mergeCell ref="C64:C65"/>
    <mergeCell ref="D64:D65"/>
    <mergeCell ref="E64:E65"/>
    <mergeCell ref="F64:F65"/>
    <mergeCell ref="G64:G65"/>
    <mergeCell ref="H64:H65"/>
    <mergeCell ref="I64:I65"/>
    <mergeCell ref="J64:J65"/>
    <mergeCell ref="K64:K65"/>
    <mergeCell ref="C62:C63"/>
    <mergeCell ref="D62:D63"/>
    <mergeCell ref="F62:F63"/>
    <mergeCell ref="G62:G63"/>
    <mergeCell ref="I62:I63"/>
    <mergeCell ref="J62:J63"/>
    <mergeCell ref="K62:K63"/>
    <mergeCell ref="L62:L63"/>
    <mergeCell ref="M62:M63"/>
    <mergeCell ref="L64:L65"/>
    <mergeCell ref="M64:M65"/>
    <mergeCell ref="N64:N65"/>
    <mergeCell ref="P64:P65"/>
    <mergeCell ref="A55:A59"/>
    <mergeCell ref="C56:C57"/>
    <mergeCell ref="D56:D57"/>
    <mergeCell ref="F56:F57"/>
    <mergeCell ref="G56:G57"/>
    <mergeCell ref="I56:I57"/>
    <mergeCell ref="J56:J57"/>
    <mergeCell ref="B58:B59"/>
    <mergeCell ref="C58:C59"/>
    <mergeCell ref="D58:D59"/>
    <mergeCell ref="E58:E59"/>
    <mergeCell ref="F58:F59"/>
    <mergeCell ref="G58:G59"/>
    <mergeCell ref="H58:H59"/>
    <mergeCell ref="I58:I59"/>
    <mergeCell ref="J58:J59"/>
    <mergeCell ref="Q54:Q59"/>
    <mergeCell ref="K56:K57"/>
    <mergeCell ref="L56:L57"/>
    <mergeCell ref="M56:M57"/>
    <mergeCell ref="O56:O57"/>
    <mergeCell ref="P56:P57"/>
    <mergeCell ref="K58:K59"/>
    <mergeCell ref="L58:L59"/>
    <mergeCell ref="M58:M59"/>
    <mergeCell ref="N58:N59"/>
    <mergeCell ref="O58:O59"/>
    <mergeCell ref="P58:P59"/>
    <mergeCell ref="A49:A53"/>
    <mergeCell ref="C50:C51"/>
    <mergeCell ref="D50:D51"/>
    <mergeCell ref="F50:F51"/>
    <mergeCell ref="G50:G51"/>
    <mergeCell ref="I50:I51"/>
    <mergeCell ref="J50:J51"/>
    <mergeCell ref="K50:K51"/>
    <mergeCell ref="L50:L51"/>
    <mergeCell ref="B52:B53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L52:L53"/>
    <mergeCell ref="B41:D41"/>
    <mergeCell ref="E41:G41"/>
    <mergeCell ref="H41:J41"/>
    <mergeCell ref="K41:M41"/>
    <mergeCell ref="N41:P41"/>
    <mergeCell ref="O46:O47"/>
    <mergeCell ref="P46:P47"/>
    <mergeCell ref="Q48:Q53"/>
    <mergeCell ref="M50:M51"/>
    <mergeCell ref="O50:O51"/>
    <mergeCell ref="P50:P51"/>
    <mergeCell ref="F46:F47"/>
    <mergeCell ref="G46:G47"/>
    <mergeCell ref="M52:M53"/>
    <mergeCell ref="N52:N53"/>
    <mergeCell ref="O52:O53"/>
    <mergeCell ref="P52:P53"/>
    <mergeCell ref="Q42:Q47"/>
    <mergeCell ref="T42:U42"/>
    <mergeCell ref="A43:A47"/>
    <mergeCell ref="C44:C45"/>
    <mergeCell ref="D44:D45"/>
    <mergeCell ref="F44:F45"/>
    <mergeCell ref="G44:G45"/>
    <mergeCell ref="I44:I45"/>
    <mergeCell ref="J44:J45"/>
    <mergeCell ref="K44:K45"/>
    <mergeCell ref="L44:L45"/>
    <mergeCell ref="M44:M45"/>
    <mergeCell ref="O44:O45"/>
    <mergeCell ref="P44:P45"/>
    <mergeCell ref="B46:B47"/>
    <mergeCell ref="C46:C47"/>
    <mergeCell ref="D46:D47"/>
    <mergeCell ref="E46:E47"/>
    <mergeCell ref="H46:H47"/>
    <mergeCell ref="I46:I47"/>
    <mergeCell ref="J46:J47"/>
    <mergeCell ref="K46:K47"/>
    <mergeCell ref="L46:L47"/>
    <mergeCell ref="M46:M47"/>
    <mergeCell ref="N46:N47"/>
    <mergeCell ref="T6:U6"/>
    <mergeCell ref="Q30:Q35"/>
    <mergeCell ref="A31:A35"/>
    <mergeCell ref="C32:C33"/>
    <mergeCell ref="D32:D33"/>
    <mergeCell ref="F32:F33"/>
    <mergeCell ref="B40:D40"/>
    <mergeCell ref="E40:G40"/>
    <mergeCell ref="H40:J40"/>
    <mergeCell ref="K40:M40"/>
    <mergeCell ref="N40:P40"/>
    <mergeCell ref="G32:G33"/>
    <mergeCell ref="I32:I33"/>
    <mergeCell ref="J32:J33"/>
    <mergeCell ref="B34:B35"/>
    <mergeCell ref="C34:C35"/>
    <mergeCell ref="J34:J35"/>
    <mergeCell ref="D34:D35"/>
    <mergeCell ref="E34:E35"/>
    <mergeCell ref="F34:F35"/>
    <mergeCell ref="G34:G35"/>
    <mergeCell ref="H34:H35"/>
    <mergeCell ref="I34:I35"/>
    <mergeCell ref="Q24:Q29"/>
    <mergeCell ref="A25:A29"/>
    <mergeCell ref="C26:C27"/>
    <mergeCell ref="D26:D27"/>
    <mergeCell ref="F26:F27"/>
    <mergeCell ref="G26:G27"/>
    <mergeCell ref="I26:I27"/>
    <mergeCell ref="J26:J27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O28:O29"/>
    <mergeCell ref="P28:P29"/>
    <mergeCell ref="K20:K21"/>
    <mergeCell ref="L20:L21"/>
    <mergeCell ref="M20:M21"/>
    <mergeCell ref="O20:O21"/>
    <mergeCell ref="P20:P21"/>
    <mergeCell ref="K22:K23"/>
    <mergeCell ref="L22:L23"/>
    <mergeCell ref="M22:M23"/>
    <mergeCell ref="N22:N23"/>
    <mergeCell ref="O22:O23"/>
    <mergeCell ref="P22:P23"/>
    <mergeCell ref="O26:O27"/>
    <mergeCell ref="P26:P27"/>
    <mergeCell ref="K28:K29"/>
    <mergeCell ref="H22:H23"/>
    <mergeCell ref="K26:K27"/>
    <mergeCell ref="L26:L27"/>
    <mergeCell ref="M26:M27"/>
    <mergeCell ref="J22:J23"/>
    <mergeCell ref="J16:J17"/>
    <mergeCell ref="L28:L29"/>
    <mergeCell ref="M28:M29"/>
    <mergeCell ref="N28:N29"/>
    <mergeCell ref="J20:J21"/>
    <mergeCell ref="C22:C23"/>
    <mergeCell ref="F22:F23"/>
    <mergeCell ref="I10:I11"/>
    <mergeCell ref="G22:G23"/>
    <mergeCell ref="I22:I23"/>
    <mergeCell ref="E16:E17"/>
    <mergeCell ref="B16:B17"/>
    <mergeCell ref="B10:B11"/>
    <mergeCell ref="E10:E11"/>
    <mergeCell ref="H10:H11"/>
    <mergeCell ref="C16:C17"/>
    <mergeCell ref="D16:D17"/>
    <mergeCell ref="C10:C11"/>
    <mergeCell ref="D10:D11"/>
    <mergeCell ref="F10:F11"/>
    <mergeCell ref="G10:G11"/>
    <mergeCell ref="F16:F17"/>
    <mergeCell ref="G16:G17"/>
    <mergeCell ref="H16:H17"/>
    <mergeCell ref="I16:I17"/>
    <mergeCell ref="F20:F21"/>
    <mergeCell ref="G20:G21"/>
    <mergeCell ref="D22:D23"/>
    <mergeCell ref="E22:E23"/>
    <mergeCell ref="A13:A17"/>
    <mergeCell ref="A19:A23"/>
    <mergeCell ref="Q6:Q11"/>
    <mergeCell ref="Q12:Q17"/>
    <mergeCell ref="Q18:Q23"/>
    <mergeCell ref="C20:C21"/>
    <mergeCell ref="D20:D21"/>
    <mergeCell ref="C8:C9"/>
    <mergeCell ref="D8:D9"/>
    <mergeCell ref="F8:F9"/>
    <mergeCell ref="G8:G9"/>
    <mergeCell ref="I8:I9"/>
    <mergeCell ref="J8:J9"/>
    <mergeCell ref="C14:C15"/>
    <mergeCell ref="D14:D15"/>
    <mergeCell ref="F14:F15"/>
    <mergeCell ref="G14:G15"/>
    <mergeCell ref="I14:I15"/>
    <mergeCell ref="J14:J15"/>
    <mergeCell ref="I20:I21"/>
    <mergeCell ref="K8:K9"/>
    <mergeCell ref="L8:L9"/>
    <mergeCell ref="M8:M9"/>
    <mergeCell ref="B22:B23"/>
    <mergeCell ref="O8:O9"/>
    <mergeCell ref="P8:P9"/>
    <mergeCell ref="K10:K11"/>
    <mergeCell ref="L10:L11"/>
    <mergeCell ref="M10:M11"/>
    <mergeCell ref="N10:N11"/>
    <mergeCell ref="O10:O11"/>
    <mergeCell ref="P10:P11"/>
    <mergeCell ref="A1:R1"/>
    <mergeCell ref="A2:R2"/>
    <mergeCell ref="A3:R3"/>
    <mergeCell ref="B5:D5"/>
    <mergeCell ref="E5:G5"/>
    <mergeCell ref="H5:J5"/>
    <mergeCell ref="B4:D4"/>
    <mergeCell ref="E4:G4"/>
    <mergeCell ref="H4:J4"/>
    <mergeCell ref="K4:M4"/>
    <mergeCell ref="N4:P4"/>
    <mergeCell ref="K5:M5"/>
    <mergeCell ref="N5:P5"/>
    <mergeCell ref="A7:A11"/>
    <mergeCell ref="J10:J11"/>
    <mergeCell ref="K14:K15"/>
    <mergeCell ref="L14:L15"/>
    <mergeCell ref="M14:M15"/>
    <mergeCell ref="O14:O15"/>
    <mergeCell ref="P14:P15"/>
    <mergeCell ref="K16:K17"/>
    <mergeCell ref="L16:L17"/>
    <mergeCell ref="M16:M17"/>
    <mergeCell ref="N16:N17"/>
    <mergeCell ref="O16:O17"/>
    <mergeCell ref="P16:P17"/>
    <mergeCell ref="A37:R37"/>
    <mergeCell ref="A38:R38"/>
    <mergeCell ref="A39:R39"/>
    <mergeCell ref="K32:K33"/>
    <mergeCell ref="L32:L33"/>
    <mergeCell ref="M32:M33"/>
    <mergeCell ref="O32:O33"/>
    <mergeCell ref="P32:P33"/>
    <mergeCell ref="K34:K35"/>
    <mergeCell ref="L34:L35"/>
    <mergeCell ref="M34:M35"/>
    <mergeCell ref="N34:N35"/>
    <mergeCell ref="O34:O35"/>
    <mergeCell ref="P34:P35"/>
  </mergeCells>
  <phoneticPr fontId="2" type="noConversion"/>
  <printOptions horizontalCentered="1"/>
  <pageMargins left="0.19685039370078741" right="0.19685039370078741" top="0.51181102362204722" bottom="0.51181102362204722" header="0" footer="0"/>
  <pageSetup paperSize="3" scale="81" fitToHeight="2" orientation="landscape" r:id="rId1"/>
  <headerFooter alignWithMargins="0"/>
  <rowBreaks count="1" manualBreakCount="1">
    <brk id="36" max="20" man="1"/>
  </rowBreaks>
  <webPublishItems count="36">
    <webPublishItem id="4957" divId="GU18 Ice-10_4957" sourceType="printArea" destinationFile="C:\Users\Kevin\Google Drive\Icebreaker\2017\Schematics\Girls\GU18 Ice-RR.htm"/>
    <webPublishItem id="2215" divId="GU18 Ice-10_2215" sourceType="printArea" destinationFile="C:\Users\Owner\Desktop\Results\GU18 Ice-RR.htm"/>
    <webPublishItem id="8738" divId="GU18 Ice-10_8738" sourceType="printArea" destinationFile="C:\Users\Owner\Desktop\Results\GU18 Ice-RR.htm"/>
    <webPublishItem id="26908" divId="GU18 Ice-10_26908" sourceType="printArea" destinationFile="C:\Users\Owner\Desktop\Results\GU18 Ice-RR.htm"/>
    <webPublishItem id="28495" divId="GU18 Ice-10_28495" sourceType="printArea" destinationFile="C:\Users\Owner\Desktop\Results\GU18 Ice-RR.htm"/>
    <webPublishItem id="3534" divId="GU18 Ice-10_3534" sourceType="printArea" destinationFile="C:\Users\Owner\Desktop\Results\GU18 Ice-RR.htm"/>
    <webPublishItem id="1593" divId="GU18 Ice-10_1593" sourceType="printArea" destinationFile="C:\Users\Owner\Desktop\Results\GU18 Ice-RR.htm"/>
    <webPublishItem id="31583" divId="GU18 Ice-10_31583" sourceType="printArea" destinationFile="C:\Users\Owner\Desktop\Results\GU18 Ice-RR.htm"/>
    <webPublishItem id="32220" divId="GU18 Ice-10_32220" sourceType="printArea" destinationFile="C:\Users\Owner\Desktop\Results\GU18 Ice-RR.htm"/>
    <webPublishItem id="9697" divId="GU18 Ice-10_9697" sourceType="printArea" destinationFile="C:\Users\Owner\Desktop\Results\GU18 Ice-RR.htm"/>
    <webPublishItem id="24109" divId="GU18 Ice-10_24109" sourceType="printArea" destinationFile="C:\Users\Owner\Desktop\Results\GU18 Ice-RR.htm"/>
    <webPublishItem id="21900" divId="GU16 Snow_21900" sourceType="printArea" destinationFile="C:\Users\Kevin\Google Drive\Icebreaker\2018\Schematics\Girls\GU16 Snow-RR.htm"/>
    <webPublishItem id="26394" divId="GU16 Snow_26394" sourceType="printArea" destinationFile="C:\Users\Kevin\Google Drive\Icebreaker\2018\Schematics\Girls\GU16 Snow-RR.htm"/>
    <webPublishItem id="31073" divId="GU15 Snow_31073" sourceType="printArea" destinationFile="C:\Users\Kevin\Google Drive\Icebreaker\2019\Schematics\Girls\GU15 Snow-RR.htm"/>
    <webPublishItem id="29556" divId="GU15 Snow_29556" sourceType="printArea" destinationFile="C:\Users\admin\Desktop\Excel files\GU15 Snow-RR.htm"/>
    <webPublishItem id="27799" divId="GU15 Snow_27799" sourceType="printArea" destinationFile="C:\Users\admin\Desktop\Excel files\GU15 Snow-RR.htm"/>
    <webPublishItem id="2288" divId="GU15 Snow_2288" sourceType="printArea" destinationFile="C:\Users\admin\Desktop\Excel files\GU15 Snow-RR.htm"/>
    <webPublishItem id="14370" divId="GU15 Snow_14370" sourceType="printArea" destinationFile="C:\Users\admin\Desktop\Excel files\GU15 Snow-RR.htm"/>
    <webPublishItem id="29028" divId="GU15 Snow_29028" sourceType="printArea" destinationFile="C:\Users\admin\Desktop\Excel files\GU15 Snow-RR.htm"/>
    <webPublishItem id="14166" divId="GU15 Snow_14166" sourceType="printArea" destinationFile="C:\Users\admin\Desktop\Excel files\GU15 Snow-RR.htm"/>
    <webPublishItem id="31386" divId="GU15 Snow_31386" sourceType="printArea" destinationFile="C:\Users\admin\Desktop\Excel files\GU15 Snow-RR.htm"/>
    <webPublishItem id="14346" divId="GU15 Snow_14346" sourceType="printArea" destinationFile="C:\Users\admin\Desktop\Excel files\GU15 Snow-RR.htm"/>
    <webPublishItem id="4853" divId="GU15 Snow_4853" sourceType="printArea" destinationFile="C:\Users\admin\Desktop\Excel files\GU15 Snow-RR.htm"/>
    <webPublishItem id="3315" divId="GU15 Snow_3315" sourceType="printArea" destinationFile="C:\Users\admin\Desktop\Excel files\GU15 Snow-RR.htm"/>
    <webPublishItem id="11319" divId="GU15 Snow_11319" sourceType="printArea" destinationFile="C:\Users\admin\Desktop\Excel files\GU15 Snow-RR.htm"/>
    <webPublishItem id="20676" divId="GU15 Snow_20676" sourceType="printArea" destinationFile="C:\Users\admin\Desktop\Excel files\GU15 Snow-RR.htm"/>
    <webPublishItem id="14283" divId="GU15 Snow_14283" sourceType="printArea" destinationFile="C:\Users\admin\Desktop\Excel files\GU15 Snow-RR.htm"/>
    <webPublishItem id="13031" divId="GU15 Snow_13031" sourceType="printArea" destinationFile="C:\Users\admin\Desktop\Excel files\GU15 Snow-RR.htm"/>
    <webPublishItem id="19143" divId="GU15 Snow_19143" sourceType="printArea" destinationFile="C:\Users\admin\Desktop\Excel files\GU15 Snow-RR.htm"/>
    <webPublishItem id="9946" divId="GU15 Snow_9946" sourceType="printArea" destinationFile="C:\Users\admin\Desktop\Excel files\GU15 Snow-RR.htm"/>
    <webPublishItem id="24384" divId="GU15 Snow_24384" sourceType="printArea" destinationFile="C:\Users\admin\Desktop\Excel files\GU15 Snow-RR.htm"/>
    <webPublishItem id="31396" divId="GU15 Snow_31396" sourceType="printArea" destinationFile="C:\Users\admin\Desktop\Excel files\GU15 Snow-RR.htm"/>
    <webPublishItem id="17605" divId="GU15 Snow_17605" sourceType="range" sourceRef="A1:R71" destinationFile="C:\Users\admin\Desktop\Excel files\GU15 Snow-RR.htm"/>
    <webPublishItem id="10127" divId="GU15 Snow_10127" sourceType="range" sourceRef="A1:R71" destinationFile="C:\Users\admin\Desktop\Excel files\GU15 Snow-RR.htm"/>
    <webPublishItem id="13878" divId="GU18 Ice-10_13878" sourceType="range" sourceRef="A1:U71" destinationFile="C:\Users\Kevin\Google Drive\Icebreaker\2017\Schematics\GU18 Ice-RR.htm"/>
    <webPublishItem id="28597" divId="GU18 Ice-10_28597" sourceType="range" sourceRef="A1:U71" destinationFile="C:\Users\Kevin\Google Drive\Icebreaker\2017\Schematics\GU18 Ice-10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A36"/>
  <sheetViews>
    <sheetView tabSelected="1" zoomScale="70" zoomScaleNormal="70" workbookViewId="0">
      <selection activeCell="Q40" sqref="Q40"/>
    </sheetView>
  </sheetViews>
  <sheetFormatPr defaultRowHeight="15" x14ac:dyDescent="0.2"/>
  <cols>
    <col min="1" max="1" width="3.6640625" style="8" customWidth="1"/>
    <col min="2" max="2" width="20.77734375" style="8" customWidth="1"/>
    <col min="3" max="3" width="5.77734375" style="8" customWidth="1"/>
    <col min="4" max="5" width="2.109375" style="8" customWidth="1"/>
    <col min="6" max="6" width="20.77734375" style="8" customWidth="1"/>
    <col min="7" max="7" width="5.77734375" style="8" customWidth="1"/>
    <col min="8" max="8" width="3.88671875" style="16" customWidth="1"/>
    <col min="9" max="9" width="4.21875" style="16" customWidth="1"/>
    <col min="10" max="10" width="20.77734375" style="8" customWidth="1"/>
    <col min="11" max="11" width="5.77734375" style="8" customWidth="1"/>
    <col min="12" max="12" width="20.88671875" style="8" customWidth="1"/>
    <col min="13" max="13" width="6.5546875" style="8" customWidth="1"/>
    <col min="14" max="14" width="20.77734375" style="8" customWidth="1"/>
    <col min="15" max="15" width="5.77734375" style="8" customWidth="1"/>
    <col min="16" max="16" width="20.77734375" style="8" customWidth="1"/>
    <col min="17" max="17" width="4.77734375" style="8" customWidth="1"/>
    <col min="18" max="18" width="3.6640625" style="8" customWidth="1"/>
    <col min="19" max="19" width="27.44140625" style="8" customWidth="1"/>
    <col min="20" max="16384" width="8.88671875" style="8"/>
  </cols>
  <sheetData>
    <row r="1" spans="2:261" s="1" customFormat="1" ht="23.25" x14ac:dyDescent="0.35">
      <c r="B1" s="163" t="s">
        <v>88</v>
      </c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24"/>
      <c r="R1" s="24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</row>
    <row r="2" spans="2:261" s="1" customFormat="1" ht="23.25" x14ac:dyDescent="0.35">
      <c r="B2" s="163" t="s">
        <v>89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24"/>
      <c r="R2" s="24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</row>
    <row r="3" spans="2:261" s="1" customFormat="1" ht="23.25" x14ac:dyDescent="0.35">
      <c r="B3" s="163" t="s">
        <v>66</v>
      </c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24"/>
      <c r="R3" s="24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</row>
    <row r="4" spans="2:261" x14ac:dyDescent="0.2">
      <c r="R4" s="161" t="s">
        <v>67</v>
      </c>
      <c r="S4" s="161"/>
    </row>
    <row r="5" spans="2:261" x14ac:dyDescent="0.2">
      <c r="C5" s="9" t="s">
        <v>19</v>
      </c>
      <c r="D5" s="10"/>
      <c r="G5" s="9" t="s">
        <v>19</v>
      </c>
      <c r="J5" s="28"/>
      <c r="K5" s="29"/>
      <c r="R5" s="86" t="s">
        <v>68</v>
      </c>
      <c r="S5" s="87" t="str">
        <f>P11</f>
        <v>Glengarry (U14 Ice)</v>
      </c>
    </row>
    <row r="6" spans="2:261" ht="15.75" thickBot="1" x14ac:dyDescent="0.25">
      <c r="B6" s="11" t="str">
        <f>'10 Team Round Robin'!U11</f>
        <v xml:space="preserve">Ottawa Internationals </v>
      </c>
      <c r="C6" s="23">
        <v>0</v>
      </c>
      <c r="D6" s="11"/>
      <c r="F6" s="36" t="str">
        <f>'10 Team Round Robin'!U7</f>
        <v>Glengarry (U14 Ice)</v>
      </c>
      <c r="G6" s="23">
        <v>4</v>
      </c>
      <c r="J6" s="30"/>
      <c r="K6" s="30"/>
      <c r="R6" s="86" t="s">
        <v>69</v>
      </c>
      <c r="S6" s="87" t="str">
        <f>P14</f>
        <v>Oshawa</v>
      </c>
    </row>
    <row r="7" spans="2:261" x14ac:dyDescent="0.2">
      <c r="B7" s="12" t="s">
        <v>32</v>
      </c>
      <c r="C7" s="13"/>
      <c r="F7" s="12" t="s">
        <v>44</v>
      </c>
      <c r="G7" s="13"/>
      <c r="H7" s="25"/>
      <c r="I7" s="25"/>
      <c r="J7" s="27"/>
      <c r="K7" s="28"/>
      <c r="R7" s="86" t="s">
        <v>70</v>
      </c>
      <c r="S7" s="87" t="str">
        <f>P28</f>
        <v>Darlington</v>
      </c>
    </row>
    <row r="8" spans="2:261" ht="15.75" thickBot="1" x14ac:dyDescent="0.25">
      <c r="B8" s="162" t="s">
        <v>30</v>
      </c>
      <c r="C8" s="14"/>
      <c r="D8" s="15"/>
      <c r="E8" s="15"/>
      <c r="F8" s="162" t="s">
        <v>42</v>
      </c>
      <c r="G8" s="14"/>
      <c r="H8" s="31"/>
      <c r="I8" s="26"/>
      <c r="J8" s="27"/>
      <c r="K8" s="28"/>
      <c r="R8" s="86" t="s">
        <v>71</v>
      </c>
      <c r="S8" s="87" t="str">
        <f>P31</f>
        <v>Peterborough</v>
      </c>
    </row>
    <row r="9" spans="2:261" x14ac:dyDescent="0.2">
      <c r="B9" s="162"/>
      <c r="C9" s="14"/>
      <c r="D9" s="16"/>
      <c r="E9" s="16"/>
      <c r="F9" s="162"/>
      <c r="G9" s="14"/>
      <c r="H9" s="13"/>
      <c r="K9" s="9" t="s">
        <v>19</v>
      </c>
      <c r="O9" s="9" t="s">
        <v>19</v>
      </c>
      <c r="R9" s="86" t="s">
        <v>72</v>
      </c>
      <c r="S9" s="87"/>
    </row>
    <row r="10" spans="2:261" ht="15.75" thickBot="1" x14ac:dyDescent="0.25">
      <c r="B10" s="17" t="s">
        <v>33</v>
      </c>
      <c r="C10" s="18"/>
      <c r="D10" s="16"/>
      <c r="E10" s="16"/>
      <c r="F10" s="17" t="s">
        <v>47</v>
      </c>
      <c r="G10" s="18"/>
      <c r="H10" s="32"/>
      <c r="I10" s="25"/>
      <c r="J10" s="11" t="str">
        <f>IF(G6&gt;G11,F6,IF(G6=G11," ",F11))</f>
        <v>Glengarry (U14 Ice)</v>
      </c>
      <c r="K10" s="23">
        <v>1</v>
      </c>
      <c r="N10" s="11" t="str">
        <f>IF(K10&gt;K15,J10,IF(K10=K15," ",J15))</f>
        <v>Glengarry (U14 Ice)</v>
      </c>
      <c r="O10" s="23">
        <v>2</v>
      </c>
      <c r="R10" s="86" t="s">
        <v>73</v>
      </c>
      <c r="S10" s="87"/>
    </row>
    <row r="11" spans="2:261" ht="15.75" thickBot="1" x14ac:dyDescent="0.25">
      <c r="B11" s="19" t="str">
        <f>'10 Team Round Robin'!U10</f>
        <v>Glengarry (U15)</v>
      </c>
      <c r="C11" s="23">
        <v>2</v>
      </c>
      <c r="D11" s="25"/>
      <c r="E11" s="16"/>
      <c r="F11" s="19" t="str">
        <f>IF(C6&gt;C11,B6,IF(C6=C11," ",B11))</f>
        <v>Glengarry (U15)</v>
      </c>
      <c r="G11" s="23">
        <v>1</v>
      </c>
      <c r="H11" s="34"/>
      <c r="I11" s="26"/>
      <c r="J11" s="12" t="s">
        <v>48</v>
      </c>
      <c r="K11" s="13"/>
      <c r="L11" s="21"/>
      <c r="M11" s="10"/>
      <c r="N11" s="12" t="s">
        <v>57</v>
      </c>
      <c r="O11" s="13"/>
      <c r="P11" s="20" t="str">
        <f>IF(O10&gt;O15,N10,IF(O10=O15," ",N15))</f>
        <v>Glengarry (U14 Ice)</v>
      </c>
      <c r="R11" s="86" t="s">
        <v>74</v>
      </c>
      <c r="S11" s="87"/>
    </row>
    <row r="12" spans="2:261" ht="15.75" thickBot="1" x14ac:dyDescent="0.25">
      <c r="B12" s="19"/>
      <c r="D12" s="16"/>
      <c r="E12" s="16"/>
      <c r="H12" s="14"/>
      <c r="I12" s="18"/>
      <c r="J12" s="162" t="s">
        <v>50</v>
      </c>
      <c r="K12" s="14"/>
      <c r="L12" s="26" t="s">
        <v>54</v>
      </c>
      <c r="M12" s="11"/>
      <c r="N12" s="162" t="s">
        <v>56</v>
      </c>
      <c r="O12" s="14"/>
      <c r="P12" s="26" t="s">
        <v>65</v>
      </c>
      <c r="R12" s="86" t="s">
        <v>75</v>
      </c>
      <c r="S12" s="87"/>
    </row>
    <row r="13" spans="2:261" x14ac:dyDescent="0.2">
      <c r="G13" s="9" t="s">
        <v>19</v>
      </c>
      <c r="H13" s="14"/>
      <c r="J13" s="162"/>
      <c r="K13" s="14"/>
      <c r="M13" s="11"/>
      <c r="N13" s="162"/>
      <c r="O13" s="14"/>
      <c r="R13" s="86" t="s">
        <v>76</v>
      </c>
      <c r="S13" s="87"/>
    </row>
    <row r="14" spans="2:261" ht="15.75" thickBot="1" x14ac:dyDescent="0.25">
      <c r="F14" s="11" t="str">
        <f>'10 Team Round Robin'!U8</f>
        <v>Darlington</v>
      </c>
      <c r="G14" s="23">
        <v>2</v>
      </c>
      <c r="H14" s="14"/>
      <c r="J14" s="17" t="s">
        <v>49</v>
      </c>
      <c r="K14" s="18"/>
      <c r="L14" s="21"/>
      <c r="M14" s="11"/>
      <c r="N14" s="17" t="s">
        <v>58</v>
      </c>
      <c r="O14" s="18"/>
      <c r="P14" s="20" t="str">
        <f>IF(O10&lt;O15,N10,IF(O10=O15," ",N15))</f>
        <v>Oshawa</v>
      </c>
      <c r="R14" s="86" t="s">
        <v>77</v>
      </c>
      <c r="S14" s="87"/>
    </row>
    <row r="15" spans="2:261" x14ac:dyDescent="0.2">
      <c r="F15" s="12" t="s">
        <v>38</v>
      </c>
      <c r="G15" s="13"/>
      <c r="H15" s="32"/>
      <c r="I15" s="25"/>
      <c r="J15" s="11" t="str">
        <f>IF(G14&gt;G19,F14,IF(G14=G19," ",F19))</f>
        <v>Darlington</v>
      </c>
      <c r="K15" s="23">
        <v>0</v>
      </c>
      <c r="L15" s="10" t="s">
        <v>55</v>
      </c>
      <c r="N15" s="11" t="str">
        <f>IF(K27&gt;K32,J27,IF(K27=K32," ",J32))</f>
        <v>Oshawa</v>
      </c>
      <c r="O15" s="23">
        <v>1</v>
      </c>
      <c r="P15" s="10" t="s">
        <v>64</v>
      </c>
    </row>
    <row r="16" spans="2:261" ht="15.75" thickBot="1" x14ac:dyDescent="0.25">
      <c r="F16" s="162" t="s">
        <v>36</v>
      </c>
      <c r="G16" s="14"/>
      <c r="H16" s="35"/>
      <c r="I16" s="26"/>
    </row>
    <row r="17" spans="2:16" x14ac:dyDescent="0.2">
      <c r="F17" s="162"/>
      <c r="G17" s="14"/>
    </row>
    <row r="18" spans="2:16" ht="15.75" thickBot="1" x14ac:dyDescent="0.25">
      <c r="F18" s="17" t="s">
        <v>39</v>
      </c>
      <c r="G18" s="18"/>
      <c r="H18" s="25"/>
      <c r="I18" s="25"/>
    </row>
    <row r="19" spans="2:16" x14ac:dyDescent="0.2">
      <c r="F19" s="19" t="str">
        <f>'10 Team Round Robin'!U9</f>
        <v>Kahnawake</v>
      </c>
      <c r="G19" s="23">
        <v>0</v>
      </c>
      <c r="H19" s="26"/>
      <c r="I19" s="26"/>
    </row>
    <row r="21" spans="2:16" x14ac:dyDescent="0.2">
      <c r="H21" s="26"/>
      <c r="I21" s="26"/>
      <c r="J21" s="28"/>
      <c r="K21" s="29"/>
    </row>
    <row r="22" spans="2:16" x14ac:dyDescent="0.2">
      <c r="B22" s="19"/>
      <c r="C22" s="9" t="s">
        <v>19</v>
      </c>
      <c r="D22" s="16"/>
      <c r="E22" s="16"/>
      <c r="G22" s="9" t="s">
        <v>19</v>
      </c>
      <c r="H22" s="25"/>
      <c r="I22" s="25"/>
      <c r="J22" s="30"/>
      <c r="K22" s="30"/>
    </row>
    <row r="23" spans="2:16" ht="15.75" thickBot="1" x14ac:dyDescent="0.25">
      <c r="B23" s="11" t="str">
        <f>'10 Team Round Robin'!U46</f>
        <v>Blainville</v>
      </c>
      <c r="C23" s="23">
        <v>0</v>
      </c>
      <c r="D23" s="16"/>
      <c r="E23" s="16"/>
      <c r="F23" s="11" t="str">
        <f>'10 Team Round Robin'!U43</f>
        <v>Oshawa</v>
      </c>
      <c r="G23" s="23">
        <v>1</v>
      </c>
      <c r="J23" s="27"/>
      <c r="K23" s="28"/>
    </row>
    <row r="24" spans="2:16" x14ac:dyDescent="0.2">
      <c r="B24" s="12" t="s">
        <v>35</v>
      </c>
      <c r="C24" s="13"/>
      <c r="D24" s="16"/>
      <c r="E24" s="16"/>
      <c r="F24" s="12" t="s">
        <v>45</v>
      </c>
      <c r="G24" s="13"/>
      <c r="J24" s="27"/>
      <c r="K24" s="28"/>
    </row>
    <row r="25" spans="2:16" ht="15.75" thickBot="1" x14ac:dyDescent="0.25">
      <c r="B25" s="162" t="s">
        <v>31</v>
      </c>
      <c r="C25" s="14"/>
      <c r="D25" s="15"/>
      <c r="E25" s="15"/>
      <c r="F25" s="162" t="s">
        <v>43</v>
      </c>
      <c r="G25" s="14"/>
      <c r="H25" s="21"/>
      <c r="J25" s="27"/>
      <c r="K25" s="28"/>
    </row>
    <row r="26" spans="2:16" x14ac:dyDescent="0.2">
      <c r="B26" s="162"/>
      <c r="C26" s="14"/>
      <c r="F26" s="162"/>
      <c r="G26" s="14"/>
      <c r="H26" s="13"/>
      <c r="J26" s="27"/>
      <c r="K26" s="29" t="s">
        <v>19</v>
      </c>
      <c r="O26" s="9" t="s">
        <v>19</v>
      </c>
    </row>
    <row r="27" spans="2:16" ht="15.75" thickBot="1" x14ac:dyDescent="0.25">
      <c r="B27" s="17" t="s">
        <v>34</v>
      </c>
      <c r="C27" s="18"/>
      <c r="F27" s="17" t="s">
        <v>46</v>
      </c>
      <c r="G27" s="18"/>
      <c r="H27" s="32"/>
      <c r="I27" s="25"/>
      <c r="J27" s="11" t="str">
        <f>IF(G23&gt;G28,F23,IF(G23=G28," ",F28))</f>
        <v>Oshawa</v>
      </c>
      <c r="K27" s="23">
        <v>1</v>
      </c>
      <c r="N27" s="11" t="str">
        <f>IF(K10&lt;K15,J10,IF(K10=K15," ",J15))</f>
        <v>Darlington</v>
      </c>
      <c r="O27" s="23">
        <v>1</v>
      </c>
    </row>
    <row r="28" spans="2:16" ht="15.75" thickBot="1" x14ac:dyDescent="0.25">
      <c r="B28" s="11" t="str">
        <f>'10 Team Round Robin'!U47</f>
        <v>Ottawa City</v>
      </c>
      <c r="C28" s="23">
        <v>1</v>
      </c>
      <c r="F28" s="19" t="str">
        <f>IF(C23&gt;C28,B23,IF(C23=C28," ",B28))</f>
        <v>Ottawa City</v>
      </c>
      <c r="G28" s="23">
        <v>0</v>
      </c>
      <c r="H28" s="14"/>
      <c r="J28" s="12" t="s">
        <v>52</v>
      </c>
      <c r="K28" s="13"/>
      <c r="L28" s="21"/>
      <c r="N28" s="12" t="s">
        <v>59</v>
      </c>
      <c r="O28" s="13"/>
      <c r="P28" s="20" t="str">
        <f>IF(O27&gt;O32,N27,IF(O27=O32," ",N32))</f>
        <v>Darlington</v>
      </c>
    </row>
    <row r="29" spans="2:16" ht="15.75" thickBot="1" x14ac:dyDescent="0.25">
      <c r="F29" s="19"/>
      <c r="H29" s="14"/>
      <c r="I29" s="18"/>
      <c r="J29" s="162" t="s">
        <v>51</v>
      </c>
      <c r="K29" s="14"/>
      <c r="L29" s="26" t="s">
        <v>54</v>
      </c>
      <c r="N29" s="162" t="s">
        <v>61</v>
      </c>
      <c r="O29" s="14"/>
      <c r="P29" s="26" t="s">
        <v>63</v>
      </c>
    </row>
    <row r="30" spans="2:16" x14ac:dyDescent="0.2">
      <c r="G30" s="9" t="s">
        <v>19</v>
      </c>
      <c r="H30" s="14"/>
      <c r="J30" s="162"/>
      <c r="K30" s="14"/>
      <c r="N30" s="162"/>
      <c r="O30" s="14"/>
    </row>
    <row r="31" spans="2:16" ht="15.75" thickBot="1" x14ac:dyDescent="0.25">
      <c r="F31" s="11" t="str">
        <f>'10 Team Round Robin'!U45</f>
        <v>Carleton Place</v>
      </c>
      <c r="G31" s="23">
        <v>0</v>
      </c>
      <c r="H31" s="14"/>
      <c r="J31" s="17" t="s">
        <v>53</v>
      </c>
      <c r="K31" s="18"/>
      <c r="L31" s="21"/>
      <c r="N31" s="17" t="s">
        <v>60</v>
      </c>
      <c r="O31" s="18"/>
      <c r="P31" s="20" t="str">
        <f>IF(O27&lt;O32,N27,IF(O27=O32," ",N32))</f>
        <v>Peterborough</v>
      </c>
    </row>
    <row r="32" spans="2:16" x14ac:dyDescent="0.2">
      <c r="F32" s="12" t="s">
        <v>40</v>
      </c>
      <c r="G32" s="13"/>
      <c r="H32" s="14"/>
      <c r="J32" s="11" t="str">
        <f>IF(G31&gt;G36,F31,IF(G31=G36," ",F36))</f>
        <v>Peterborough</v>
      </c>
      <c r="K32" s="23">
        <v>0</v>
      </c>
      <c r="L32" s="10" t="s">
        <v>55</v>
      </c>
      <c r="N32" s="11" t="str">
        <f>IF(K27&lt;K32,J27,IF(K27=K32," ",J32))</f>
        <v>Peterborough</v>
      </c>
      <c r="O32" s="23">
        <v>0</v>
      </c>
      <c r="P32" s="10" t="s">
        <v>62</v>
      </c>
    </row>
    <row r="33" spans="6:8" ht="15.75" thickBot="1" x14ac:dyDescent="0.25">
      <c r="F33" s="162" t="s">
        <v>37</v>
      </c>
      <c r="G33" s="14"/>
      <c r="H33" s="33"/>
    </row>
    <row r="34" spans="6:8" x14ac:dyDescent="0.2">
      <c r="F34" s="162"/>
      <c r="G34" s="14"/>
    </row>
    <row r="35" spans="6:8" ht="15.75" thickBot="1" x14ac:dyDescent="0.25">
      <c r="F35" s="17" t="s">
        <v>41</v>
      </c>
      <c r="G35" s="18"/>
    </row>
    <row r="36" spans="6:8" x14ac:dyDescent="0.2">
      <c r="F36" s="11" t="str">
        <f>'10 Team Round Robin'!U44</f>
        <v>Peterborough</v>
      </c>
      <c r="G36" s="23">
        <v>1</v>
      </c>
    </row>
  </sheetData>
  <mergeCells count="14">
    <mergeCell ref="R4:S4"/>
    <mergeCell ref="F33:F34"/>
    <mergeCell ref="B1:P1"/>
    <mergeCell ref="B2:P2"/>
    <mergeCell ref="B3:P3"/>
    <mergeCell ref="J12:J13"/>
    <mergeCell ref="J29:J30"/>
    <mergeCell ref="N12:N13"/>
    <mergeCell ref="N29:N30"/>
    <mergeCell ref="F8:F9"/>
    <mergeCell ref="F25:F26"/>
    <mergeCell ref="F16:F17"/>
    <mergeCell ref="B8:B9"/>
    <mergeCell ref="B25:B26"/>
  </mergeCells>
  <printOptions horizontalCentered="1"/>
  <pageMargins left="0.19685039370078741" right="0.39370078740157483" top="0.74803149606299213" bottom="0.74803149606299213" header="0.31496062992125984" footer="0.31496062992125984"/>
  <pageSetup paperSize="3" scale="85" orientation="landscape" horizontalDpi="1200" verticalDpi="1200" r:id="rId1"/>
  <webPublishItems count="24">
    <webPublishItem id="3561" divId="GU18 Ice-10_3561" sourceType="range" sourceRef="A1:P36" destinationFile="C:\Users\Owner\Desktop\Results\GU18 Ice-CS.htm"/>
    <webPublishItem id="19212" divId="GU18 Ice-10_19212" sourceType="range" sourceRef="A1:P36" destinationFile="C:\Users\Owner\Desktop\Results\GU18 Ice-CS.htm"/>
    <webPublishItem id="2169" divId="GU18 Ice-10_2169" sourceType="range" sourceRef="A1:P36" destinationFile="C:\Users\Owner\Desktop\Results\GU18 Ice-CS.htm"/>
    <webPublishItem id="21906" divId="GU18 Ice-10_21906" sourceType="range" sourceRef="A1:P36" destinationFile="C:\Users\Owner\Desktop\Results\GU18 Ice-CS.htm"/>
    <webPublishItem id="30642" divId="GU18 Ice-10_30642" sourceType="range" sourceRef="A1:P36" destinationFile="C:\Users\Owner\Desktop\Results\GU18 Ice-CS.htm"/>
    <webPublishItem id="30370" divId="GU18 Ice-10_30370" sourceType="range" sourceRef="A1:P36" destinationFile="C:\Users\Owner\Desktop\Results\GU18 Ice-CS.htm"/>
    <webPublishItem id="19017" divId="GU18 Ice-10_19017" sourceType="range" sourceRef="A1:P36" destinationFile="C:\Users\Owner\Desktop\Results\GU18 Ice-CS.htm"/>
    <webPublishItem id="300" divId="GU18 Ice-10_300" sourceType="range" sourceRef="A1:P36" destinationFile="C:\Users\Owner\Desktop\Results\GU18 Ice-CS.htm"/>
    <webPublishItem id="11060" divId="GU18 Ice-10_11060" sourceType="range" sourceRef="A1:P36" destinationFile="C:\Users\Owner\Desktop\Results\GU18 Ice-CS.htm"/>
    <webPublishItem id="23826" divId="GU18 Ice-10_23826" sourceType="range" sourceRef="A1:P36" destinationFile="C:\Users\Owner\Desktop\Results\GU18 Ice-10.htm"/>
    <webPublishItem id="26888" divId="GU18 Ice-10_26888" sourceType="range" sourceRef="A1:P36" destinationFile="C:\Users\Owner\Desktop\Results\GU18 Ice-CS.htm"/>
    <webPublishItem id="31492" divId="GU18 Ice-10_31492" sourceType="range" sourceRef="A1:P36" destinationFile="C:\Users\Owner\Desktop\Results\GU18 Ice-CS.htm"/>
    <webPublishItem id="13252" divId="GU18 Ice-10_13252" sourceType="range" sourceRef="A1:S36" destinationFile="C:\Users\Kevin\Documents\My Documents\Soccer\Icebreaker\2017\Girls\Results\GU18 Ice-10.htm"/>
    <webPublishItem id="19221" divId="GU18 Ice-10_19221" sourceType="range" sourceRef="A1:S36" destinationFile="C:\Users\Kevin\Documents\My Documents\Soccer\Icebreaker\2017\Girls\Results\GU18 Ice-CS.htm"/>
    <webPublishItem id="31758" divId="GU16 Snow_31758" sourceType="range" sourceRef="A1:S36" destinationFile="C:\Users\Kevin\Google Drive\Icebreaker\2018\Schematics\Girls\GU16 Snow-CS.htm"/>
    <webPublishItem id="3158" divId="GU15 Snow_3158" sourceType="range" sourceRef="A1:S36" destinationFile="C:\Users\admin\Desktop\Excel files\GU15 Snow-CS.htm"/>
    <webPublishItem id="13278" divId="GU15 Snow_13278" sourceType="range" sourceRef="A1:S36" destinationFile="C:\Users\admin\Desktop\Excel files\GU15 Snow-CS.htm"/>
    <webPublishItem id="29794" divId="GU15 Snow_29794" sourceType="range" sourceRef="A1:S36" destinationFile="C:\Users\admin\Desktop\Excel files\GU15 Snow-CS.htm"/>
    <webPublishItem id="30603" divId="GU15 Snow_30603" sourceType="range" sourceRef="A1:S36" destinationFile="C:\Users\admin\Desktop\Excel files\GU15 Snow-CS.htm"/>
    <webPublishItem id="17290" divId="GU15 Snow_17290" sourceType="range" sourceRef="A1:S36" destinationFile="C:\Users\admin\Desktop\Excel files\GU15 Snow-CS.htm"/>
    <webPublishItem id="19108" divId="GU15 Snow_19108" sourceType="range" sourceRef="A1:S36" destinationFile="C:\Users\admin\Desktop\Excel files\GU15 Snow-CS.htm"/>
    <webPublishItem id="8156" divId="GU15 Snow_8156" sourceType="range" sourceRef="A1:S36" destinationFile="C:\Users\admin\Desktop\Excel files\GU15 Snow-CS.htm"/>
    <webPublishItem id="17442" divId="GU18 Ice-10_17442" sourceType="range" sourceRef="B1:P36" destinationFile="C:\Users\Kevin\Google Drive\Icebreaker\2017\Schematics\GU18 Ice-CS.htm"/>
    <webPublishItem id="23331" divId="GU15 Snow_23331" sourceType="range" sourceRef="B1:S36" destinationFile="C:\Users\Kevin\Google Drive\Icebreaker\2019\Schematics\Girls\GU15 Snow-C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10 Team Round Robin</vt:lpstr>
      <vt:lpstr>Playoffs</vt:lpstr>
      <vt:lpstr>'10 Team Round Robin'!Print_Area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BennettG</dc:creator>
  <cp:lastModifiedBy>Ottawa Internationals Soccer Club</cp:lastModifiedBy>
  <cp:lastPrinted>2019-05-09T23:43:47Z</cp:lastPrinted>
  <dcterms:created xsi:type="dcterms:W3CDTF">2016-10-11T18:07:11Z</dcterms:created>
  <dcterms:modified xsi:type="dcterms:W3CDTF">2019-05-26T22:07:12Z</dcterms:modified>
</cp:coreProperties>
</file>