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iomint-my.sharepoint.com/personal/izong-naba_iom_int/Documents/Data/Sudan/2023 - Crisis/"/>
    </mc:Choice>
  </mc:AlternateContent>
  <xr:revisionPtr revIDLastSave="14" documentId="8_{A7CF8E92-8E5A-43A6-8738-9738FB1AF38A}" xr6:coauthVersionLast="47" xr6:coauthVersionMax="47" xr10:uidLastSave="{2C2212D7-FEDA-4AE1-A531-BE4978DA5504}"/>
  <bookViews>
    <workbookView xWindow="28692" yWindow="-108" windowWidth="29016" windowHeight="15816" activeTab="1" xr2:uid="{9A8B3542-524F-49CD-A836-5CE7456C4550}"/>
  </bookViews>
  <sheets>
    <sheet name="Read Me" sheetId="16" r:id="rId1"/>
    <sheet name="5 May 2023 IDPs" sheetId="3" r:id="rId2"/>
    <sheet name="State of Displacement" sheetId="14" r:id="rId3"/>
    <sheet name="State of origin" sheetId="12" r:id="rId4"/>
    <sheet name="State of origin v displacement" sheetId="11" r:id="rId5"/>
    <sheet name="Mixed Cross Border Movements" sheetId="13" r:id="rId6"/>
  </sheets>
  <definedNames>
    <definedName name="_xlnm._FilterDatabase" localSheetId="1" hidden="1">'5 May 2023 IDPs'!$A$1:$P$190</definedName>
    <definedName name="_xlcn.WorksheetConnection_02052023cleanWSDarfurA1L1841" hidden="1">'5 May 2023 IDPs'!$A$1:$P$184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02-05-2023 (clean+W &amp; S Darfur)!$A$1:$L$18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C11" i="12"/>
  <c r="B11" i="12"/>
  <c r="D4" i="12"/>
  <c r="E17" i="14"/>
  <c r="D17" i="14"/>
  <c r="E16" i="14"/>
  <c r="D16" i="14"/>
  <c r="E15" i="14"/>
  <c r="D15" i="14"/>
  <c r="E14" i="14"/>
  <c r="D14" i="14"/>
  <c r="E13" i="14"/>
  <c r="D13" i="14"/>
  <c r="E12" i="14"/>
  <c r="D12" i="14"/>
  <c r="E11" i="14"/>
  <c r="D11" i="14"/>
  <c r="E10" i="14"/>
  <c r="D10" i="14"/>
  <c r="E9" i="14"/>
  <c r="D9" i="14"/>
  <c r="E8" i="14"/>
  <c r="D8" i="14"/>
  <c r="E7" i="14"/>
  <c r="D7" i="14"/>
  <c r="E6" i="14"/>
  <c r="D6" i="14"/>
  <c r="E5" i="14"/>
  <c r="D5" i="14"/>
  <c r="E4" i="14"/>
  <c r="E18" i="14" s="1"/>
  <c r="D4" i="14"/>
  <c r="E3" i="14"/>
  <c r="D3" i="14"/>
  <c r="D18" i="14" s="1"/>
  <c r="C8" i="13"/>
  <c r="B8" i="13"/>
  <c r="D8" i="13" s="1"/>
  <c r="E8" i="13" s="1"/>
  <c r="D7" i="13"/>
  <c r="E7" i="13" s="1"/>
  <c r="D6" i="13"/>
  <c r="E6" i="13" s="1"/>
  <c r="D5" i="13"/>
  <c r="E5" i="13" s="1"/>
  <c r="D4" i="13"/>
  <c r="E4" i="13" s="1"/>
  <c r="D3" i="13"/>
  <c r="E3" i="13" s="1"/>
  <c r="E11" i="12"/>
  <c r="D11" i="12"/>
  <c r="E10" i="12"/>
  <c r="D10" i="12"/>
  <c r="E9" i="12"/>
  <c r="D9" i="12"/>
  <c r="E8" i="12"/>
  <c r="D8" i="12"/>
  <c r="E7" i="12"/>
  <c r="D7" i="12"/>
  <c r="E6" i="12"/>
  <c r="D6" i="12"/>
  <c r="E5" i="12"/>
  <c r="D5" i="12"/>
  <c r="E4" i="12"/>
  <c r="F167" i="3"/>
  <c r="E21" i="11"/>
  <c r="E4" i="11"/>
  <c r="E5" i="11"/>
  <c r="E6" i="11"/>
  <c r="E7" i="11"/>
  <c r="E8" i="11"/>
  <c r="E9" i="11"/>
  <c r="E10" i="11"/>
  <c r="E11" i="11"/>
  <c r="E12" i="11"/>
  <c r="E13" i="11"/>
  <c r="E14" i="11"/>
  <c r="E15" i="11"/>
  <c r="E16" i="11"/>
  <c r="E17" i="11"/>
  <c r="E18" i="11"/>
  <c r="E19" i="11"/>
  <c r="E20" i="11"/>
  <c r="C21" i="11"/>
  <c r="F150" i="3"/>
  <c r="F151" i="3"/>
  <c r="D21" i="11"/>
  <c r="F174" i="3" l="1"/>
  <c r="F171" i="3"/>
  <c r="F170" i="3"/>
  <c r="F169" i="3"/>
  <c r="F168" i="3"/>
  <c r="F166" i="3"/>
  <c r="F165" i="3"/>
  <c r="F164" i="3"/>
  <c r="F163" i="3"/>
  <c r="F162" i="3"/>
  <c r="F161" i="3"/>
  <c r="F160" i="3"/>
  <c r="F159" i="3"/>
  <c r="F158" i="3"/>
  <c r="F157" i="3"/>
  <c r="F156" i="3"/>
  <c r="F155" i="3"/>
  <c r="F154" i="3"/>
  <c r="F153" i="3"/>
  <c r="F152" i="3"/>
  <c r="F149" i="3"/>
  <c r="F148" i="3"/>
  <c r="F147" i="3"/>
  <c r="F146" i="3"/>
  <c r="F145" i="3"/>
  <c r="F144" i="3"/>
  <c r="F143" i="3"/>
  <c r="F142" i="3"/>
  <c r="F141" i="3"/>
  <c r="F140" i="3"/>
  <c r="F139" i="3"/>
  <c r="F138" i="3"/>
  <c r="F137" i="3"/>
  <c r="F136" i="3"/>
  <c r="F135" i="3"/>
  <c r="F134"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EF4200-A49E-4E7D-B93F-AB80954BE9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498680-FC35-4BFE-8760-1E324ECCE88F}" name="WorksheetConnection_02-05-2023 (clean+W &amp; S Darfur)!$A$1:$L$184" type="102" refreshedVersion="8" minRefreshableVersion="5">
    <extLst>
      <ext xmlns:x15="http://schemas.microsoft.com/office/spreadsheetml/2010/11/main" uri="{DE250136-89BD-433C-8126-D09CA5730AF9}">
        <x15:connection id="Range" autoDelete="1">
          <x15:rangePr sourceName="_xlcn.WorksheetConnection_02052023cleanWSDarfurA1L1841"/>
        </x15:connection>
      </ext>
    </extLst>
  </connection>
</connections>
</file>

<file path=xl/sharedStrings.xml><?xml version="1.0" encoding="utf-8"?>
<sst xmlns="http://schemas.openxmlformats.org/spreadsheetml/2006/main" count="1965" uniqueCount="433">
  <si>
    <t>North Kordofan</t>
  </si>
  <si>
    <t>Sheikan</t>
  </si>
  <si>
    <t>Hi Salhin</t>
  </si>
  <si>
    <t xml:space="preserve">Khartoum </t>
  </si>
  <si>
    <t>Hi Albetrol</t>
  </si>
  <si>
    <t>Hi Al Galaa</t>
  </si>
  <si>
    <t>Hi Abo Hraz</t>
  </si>
  <si>
    <t>Kazgil</t>
  </si>
  <si>
    <t>Hi Algoba</t>
  </si>
  <si>
    <t>Hi Alradif</t>
  </si>
  <si>
    <t>Hi Krima</t>
  </si>
  <si>
    <t>Hi Taiba</t>
  </si>
  <si>
    <t>Khor Tagat</t>
  </si>
  <si>
    <t>Hi Alnazir</t>
  </si>
  <si>
    <t>Hi Flastin</t>
  </si>
  <si>
    <t>Hi Alglaa</t>
  </si>
  <si>
    <t>Hi Alestiglal</t>
  </si>
  <si>
    <t>Ar Rahad</t>
  </si>
  <si>
    <t>Tandalti</t>
  </si>
  <si>
    <t>Al azhari</t>
  </si>
  <si>
    <t>falastin</t>
  </si>
  <si>
    <t xml:space="preserve">Alsmaih </t>
  </si>
  <si>
    <t>Hi Alsafa</t>
  </si>
  <si>
    <t>Hi alwihda</t>
  </si>
  <si>
    <t>Hi alsalam</t>
  </si>
  <si>
    <t>Alban Jadid east</t>
  </si>
  <si>
    <t>Mhila</t>
  </si>
  <si>
    <t>Hi Alshati</t>
  </si>
  <si>
    <t>Ardiba</t>
  </si>
  <si>
    <t>Abu Dakna</t>
  </si>
  <si>
    <t>Sidra</t>
  </si>
  <si>
    <t>Al Hgina</t>
  </si>
  <si>
    <t>Mwailh</t>
  </si>
  <si>
    <t>Mandor</t>
  </si>
  <si>
    <t>Alban Jadid wasat</t>
  </si>
  <si>
    <t>Andraba</t>
  </si>
  <si>
    <t>Gebrat Al Sheikh</t>
  </si>
  <si>
    <t>Al Ganoby</t>
  </si>
  <si>
    <t>Al Shargy</t>
  </si>
  <si>
    <t>Hi Algarbi</t>
  </si>
  <si>
    <t>Al Bashma</t>
  </si>
  <si>
    <t>Al Endraba</t>
  </si>
  <si>
    <t>Al Faria</t>
  </si>
  <si>
    <t>Hi Al Soag</t>
  </si>
  <si>
    <t>Um Rawaba</t>
  </si>
  <si>
    <t>Hai Taiba</t>
  </si>
  <si>
    <t>Hai Aldrja</t>
  </si>
  <si>
    <t>Hai Alsafa</t>
  </si>
  <si>
    <t>Hai Albagir</t>
  </si>
  <si>
    <t>Hai Atroon</t>
  </si>
  <si>
    <t>Hai Adib</t>
  </si>
  <si>
    <t>Hai Aboubaker</t>
  </si>
  <si>
    <t>Hai Alfarog</t>
  </si>
  <si>
    <t>Hai Algods</t>
  </si>
  <si>
    <t>Hai Algadsia</t>
  </si>
  <si>
    <t>Block 5 , 7,11</t>
  </si>
  <si>
    <t>Hai Aldraib</t>
  </si>
  <si>
    <t>Alsika Hadid</t>
  </si>
  <si>
    <t>Ashana</t>
  </si>
  <si>
    <t>Sharkila</t>
  </si>
  <si>
    <t>Albagir</t>
  </si>
  <si>
    <t>Hai Albarka</t>
  </si>
  <si>
    <t>Al Awsat</t>
  </si>
  <si>
    <t>Hai Alshaik</t>
  </si>
  <si>
    <t>Um Kraidm</t>
  </si>
  <si>
    <t>Alsata</t>
  </si>
  <si>
    <t>Albashiri</t>
  </si>
  <si>
    <t>Shaboga</t>
  </si>
  <si>
    <t>Al Gadir</t>
  </si>
  <si>
    <t>Al Songd</t>
  </si>
  <si>
    <t>Um Sadon</t>
  </si>
  <si>
    <t>Haj Alin</t>
  </si>
  <si>
    <t>Alsharif Aljad</t>
  </si>
  <si>
    <t>Um Gafla</t>
  </si>
  <si>
    <t>Taiba Hai Alwast</t>
  </si>
  <si>
    <t>Almazrob</t>
  </si>
  <si>
    <t>Hai Alshmali</t>
  </si>
  <si>
    <t>Hai Aljanoby</t>
  </si>
  <si>
    <t>Hai Alshati</t>
  </si>
  <si>
    <t>Hai Alazhari</t>
  </si>
  <si>
    <t>Hai Alban Jadid</t>
  </si>
  <si>
    <t>Hai Alshifa</t>
  </si>
  <si>
    <t>Hai Alwihda</t>
  </si>
  <si>
    <t>Hai Alsalam</t>
  </si>
  <si>
    <t>Um Habila</t>
  </si>
  <si>
    <t xml:space="preserve">Al Dar Alkabira </t>
  </si>
  <si>
    <t>Bara</t>
  </si>
  <si>
    <t>Hai Alganobi</t>
  </si>
  <si>
    <t>Hai Algoz</t>
  </si>
  <si>
    <t>Hai Alshargi</t>
  </si>
  <si>
    <t>Hai Alshamali</t>
  </si>
  <si>
    <t>Hai Albalk</t>
  </si>
  <si>
    <t>Um siala</t>
  </si>
  <si>
    <t>Hai Algarbi</t>
  </si>
  <si>
    <t>Hai Kadugli</t>
  </si>
  <si>
    <t>Hai Algadid</t>
  </si>
  <si>
    <t>Hai Alnazir</t>
  </si>
  <si>
    <t>Hai Taiba Shimal</t>
  </si>
  <si>
    <t>Hai Algoba</t>
  </si>
  <si>
    <t>Hai alshroog</t>
  </si>
  <si>
    <t>Khartoum</t>
  </si>
  <si>
    <t>Jabal Alwlia Neighbrhoods</t>
  </si>
  <si>
    <t xml:space="preserve">Affected areas </t>
  </si>
  <si>
    <t>Omdourman Neighbrhoods</t>
  </si>
  <si>
    <t>Bahri</t>
  </si>
  <si>
    <t>Bahri Neighbrhoods</t>
  </si>
  <si>
    <t>Sharg Alneel Neighbrhoods</t>
  </si>
  <si>
    <t>Khartoum Neighbrhoods</t>
  </si>
  <si>
    <t>Umbada Neighbrhoods</t>
  </si>
  <si>
    <t>South Sudanese</t>
  </si>
  <si>
    <t>Medani Alkubra Neighbrhoods</t>
  </si>
  <si>
    <t>Almanaqeel Neighborhoods &amp; villages</t>
  </si>
  <si>
    <t>Alkamleen  Neighborhoods &amp; villages</t>
  </si>
  <si>
    <t>Alkamleen  Vilages</t>
  </si>
  <si>
    <t>Alhashisa Neighborhoods &amp; villages</t>
  </si>
  <si>
    <t>Sharg AJ Jazeira Neighborhoods &amp; villages</t>
  </si>
  <si>
    <t>Janoub Aj JazeiraNeighborhoods &amp; villages</t>
  </si>
  <si>
    <t>Um Algura</t>
  </si>
  <si>
    <t xml:space="preserve"> UM Allgura Neighborhoods &amp; villages</t>
  </si>
  <si>
    <t xml:space="preserve"> AL qurashi Neighborhoods &amp; villages</t>
  </si>
  <si>
    <t>River Nile</t>
  </si>
  <si>
    <t>Atbara</t>
  </si>
  <si>
    <t>Atabar Neighborhodds</t>
  </si>
  <si>
    <t>Shendi</t>
  </si>
  <si>
    <t>Shendi Neighborhoods &amp; villages</t>
  </si>
  <si>
    <t>Almatam Neighborhoods &amp; villages</t>
  </si>
  <si>
    <t>Barbar</t>
  </si>
  <si>
    <t>Barbar Neighborhoods &amp; villages</t>
  </si>
  <si>
    <t>Abu hamad Neighborhoods &amp; villages</t>
  </si>
  <si>
    <t>AD Damer Neighborhoods &amp; villages</t>
  </si>
  <si>
    <t>Sennar</t>
  </si>
  <si>
    <t>Sennar Neighborhoods &amp; villages</t>
  </si>
  <si>
    <t>Abu hujar Neighborhoods &amp; villages</t>
  </si>
  <si>
    <t>Sharg Sennar</t>
  </si>
  <si>
    <t>Sharg Sennar Neighborhoods &amp; villages</t>
  </si>
  <si>
    <t>As Suki</t>
  </si>
  <si>
    <t>As Suki Neighborhoods &amp; villages</t>
  </si>
  <si>
    <t>Sinja</t>
  </si>
  <si>
    <t>Sinja Neighborhoods &amp; villages</t>
  </si>
  <si>
    <t>AD Dinder Neighborhoods &amp; villages</t>
  </si>
  <si>
    <t>Merowe Neighborhoods &amp; villages</t>
  </si>
  <si>
    <t>AD Dabbah Neighborhoods &amp; villages</t>
  </si>
  <si>
    <t>Dongola</t>
  </si>
  <si>
    <t>Dongola Neighborhoods &amp; villages</t>
  </si>
  <si>
    <t>Dalgo Neighborhoods &amp; villages</t>
  </si>
  <si>
    <t>Algolid Neighborhoods &amp; villages</t>
  </si>
  <si>
    <t>Halfa</t>
  </si>
  <si>
    <t xml:space="preserve"> Halfa Neighborhoods </t>
  </si>
  <si>
    <t>Alburgig Neighborhoods &amp; villages</t>
  </si>
  <si>
    <t>White Nile</t>
  </si>
  <si>
    <t>Kosti</t>
  </si>
  <si>
    <t>Kosti Neighborhoods &amp; villages</t>
  </si>
  <si>
    <t>Kosti/DR Jaber Studants Residance</t>
  </si>
  <si>
    <t>They left to their country through South Sudan</t>
  </si>
  <si>
    <t>Rabak</t>
  </si>
  <si>
    <t>Rabak Neighborhoods &amp; villages</t>
  </si>
  <si>
    <t>AJ jabaleen Neighborhoods &amp; villages</t>
  </si>
  <si>
    <t>AJ jabaleen IDPs camps</t>
  </si>
  <si>
    <t>AL Getina Neighborhoods &amp; Villages</t>
  </si>
  <si>
    <t>Tandalti Neighborhoods &amp; villages</t>
  </si>
  <si>
    <t>AS Salam /Alrawat Neighborhoods &amp; villages</t>
  </si>
  <si>
    <t>Gulli Neighborhoods &amp; villages</t>
  </si>
  <si>
    <t>Red Sea</t>
  </si>
  <si>
    <t>Port Sudan</t>
  </si>
  <si>
    <t>Salalb, Dar alneem, Dar alsalam, korea, Hai almatar, Hai alsoug, Hai althoura</t>
  </si>
  <si>
    <t>Suakin</t>
  </si>
  <si>
    <t>Sinkat</t>
  </si>
  <si>
    <t>Gebeit</t>
  </si>
  <si>
    <t>Kassala</t>
  </si>
  <si>
    <t>Hai alarab, Hai alsoug, altourea</t>
  </si>
  <si>
    <t>Wagar, Awaleib</t>
  </si>
  <si>
    <t xml:space="preserve">Gedaref </t>
  </si>
  <si>
    <t>Blue Nile</t>
  </si>
  <si>
    <t>Shamar, Damazine, alsirew</t>
  </si>
  <si>
    <t>North Darfur</t>
  </si>
  <si>
    <t>Dar As Salam</t>
  </si>
  <si>
    <t>Al Koma</t>
  </si>
  <si>
    <t>Melit</t>
  </si>
  <si>
    <t>Kebkabiya</t>
  </si>
  <si>
    <t>Tawila</t>
  </si>
  <si>
    <t>Kutum</t>
  </si>
  <si>
    <t>Al Malha</t>
  </si>
  <si>
    <t>Kelemando</t>
  </si>
  <si>
    <t># IDP IND</t>
  </si>
  <si>
    <t># IDP HH</t>
  </si>
  <si>
    <t xml:space="preserve">State of Origin  </t>
  </si>
  <si>
    <t xml:space="preserve">Location of Origin   </t>
  </si>
  <si>
    <t>comments</t>
  </si>
  <si>
    <t xml:space="preserve">Total </t>
  </si>
  <si>
    <t>Al Fasher town</t>
  </si>
  <si>
    <t>West Darfur</t>
  </si>
  <si>
    <t>LOCATION NAME</t>
  </si>
  <si>
    <t>STATE OF DISPLACEMENT</t>
  </si>
  <si>
    <t>LOCALITY OF DISPLACEMENT</t>
  </si>
  <si>
    <t>South Darfur</t>
  </si>
  <si>
    <t>Nyala Janoub</t>
  </si>
  <si>
    <t>Kas</t>
  </si>
  <si>
    <t>Beliel</t>
  </si>
  <si>
    <t>Mershing</t>
  </si>
  <si>
    <t>Mershing Town</t>
  </si>
  <si>
    <t>South of Nyala Shamal</t>
  </si>
  <si>
    <t>Central Darfur</t>
  </si>
  <si>
    <t>Hai Alwadi</t>
  </si>
  <si>
    <t>Hai El Estad</t>
  </si>
  <si>
    <t>Hai El estad</t>
  </si>
  <si>
    <t>Hai Al sawra</t>
  </si>
  <si>
    <t>Al Himmediya</t>
  </si>
  <si>
    <t>Al Amira Camp</t>
  </si>
  <si>
    <t>Ag Geneina</t>
  </si>
  <si>
    <t>Northern</t>
  </si>
  <si>
    <t>Aj Jazirah</t>
  </si>
  <si>
    <t>Gharb Bara</t>
  </si>
  <si>
    <t>Al Hasahisa</t>
  </si>
  <si>
    <t>Al Kamlin</t>
  </si>
  <si>
    <t>Medani Al Kubra</t>
  </si>
  <si>
    <t>Janub Al Jazirah</t>
  </si>
  <si>
    <t>Sharg Al Jazirah</t>
  </si>
  <si>
    <t>Al Manaqil</t>
  </si>
  <si>
    <t>Al Qurashi</t>
  </si>
  <si>
    <t>Ar Rusayris</t>
  </si>
  <si>
    <t>Ed Damazine</t>
  </si>
  <si>
    <t>Zalingi</t>
  </si>
  <si>
    <t>Wadi Salih</t>
  </si>
  <si>
    <t>Gedaref</t>
  </si>
  <si>
    <t>Reifi Shamal Ad Delta</t>
  </si>
  <si>
    <t>Sharg An Neel</t>
  </si>
  <si>
    <t>Um Durman</t>
  </si>
  <si>
    <t>Um Bada</t>
  </si>
  <si>
    <t>Al Fasher</t>
  </si>
  <si>
    <t>As Serief</t>
  </si>
  <si>
    <t>At Tawisha</t>
  </si>
  <si>
    <t>Um Kadadah</t>
  </si>
  <si>
    <t>Ad Dabbah</t>
  </si>
  <si>
    <t>Delgo</t>
  </si>
  <si>
    <t>Al Golid</t>
  </si>
  <si>
    <t>Al Burgaig</t>
  </si>
  <si>
    <t>Abu Hamad</t>
  </si>
  <si>
    <t>Ad Damar</t>
  </si>
  <si>
    <t>Al Matama</t>
  </si>
  <si>
    <t>Abu Hujar</t>
  </si>
  <si>
    <t>Ad Dinder</t>
  </si>
  <si>
    <t>As Salam - SD</t>
  </si>
  <si>
    <t>Nyala Shimal</t>
  </si>
  <si>
    <t>Ad Diwaim</t>
  </si>
  <si>
    <t>Aj Jabalain</t>
  </si>
  <si>
    <t>Al Gitaina</t>
  </si>
  <si>
    <t>As Salam / Ar Rawat</t>
  </si>
  <si>
    <t>Tendalti</t>
  </si>
  <si>
    <t>Um Rimta</t>
  </si>
  <si>
    <t>Ad Diwaim Neighborhoods &amp; villages</t>
  </si>
  <si>
    <t>Um Rimta Neighborhoods &amp; villages</t>
  </si>
  <si>
    <t>Guli</t>
  </si>
  <si>
    <t xml:space="preserve"># Sud HH   </t>
  </si>
  <si>
    <t># Non-Sud HH</t>
  </si>
  <si>
    <t>Grand Total</t>
  </si>
  <si>
    <t>% IDP IND</t>
  </si>
  <si>
    <t>States of Origin</t>
  </si>
  <si>
    <t>States of displacement</t>
  </si>
  <si>
    <t>South Sudaneses in Camps</t>
  </si>
  <si>
    <t>State</t>
  </si>
  <si>
    <t>Affected neighbrhoods in Khartoum localites</t>
  </si>
  <si>
    <t>El Obeid</t>
  </si>
  <si>
    <t>Affected villages In Alkamleen</t>
  </si>
  <si>
    <t>Saraf Omra</t>
  </si>
  <si>
    <t>Kararri Neighbrhoods</t>
  </si>
  <si>
    <t>Across Ag Geneina locality (northern region)</t>
  </si>
  <si>
    <t>Hai EL Madaris area</t>
  </si>
  <si>
    <t>Al Jamarik Area</t>
  </si>
  <si>
    <t>Al Souk area</t>
  </si>
  <si>
    <t>Athora Area</t>
  </si>
  <si>
    <t>Ministries Area</t>
  </si>
  <si>
    <t>Hai Al Jabal area</t>
  </si>
  <si>
    <t>Ag Geneina Town</t>
  </si>
  <si>
    <t>Indian, Nigerian, Nigerien, Malian, Ethiopians, Somalians, Eritrean, Ethiopians, Bangladesh, and Filipino. - These are migrants who are not with their families (as such, households sizes = 1)</t>
  </si>
  <si>
    <t>Total</t>
  </si>
  <si>
    <t>State of origin</t>
  </si>
  <si>
    <t>These are residents of Ag Geneina Town and the surrounding areas, not previously located in IDP gathering sites, that have been displaced by conflict events commencing 15 April 2023.</t>
  </si>
  <si>
    <t>IDPs</t>
  </si>
  <si>
    <t>HH</t>
  </si>
  <si>
    <t>% of IDPs</t>
  </si>
  <si>
    <t>% of HH</t>
  </si>
  <si>
    <t>State of Displacement</t>
  </si>
  <si>
    <t xml:space="preserve">Locality of Origin  </t>
  </si>
  <si>
    <t>Eithiopian + South Sudanese</t>
  </si>
  <si>
    <t xml:space="preserve">Nigerian </t>
  </si>
  <si>
    <t>Country of Arrival</t>
  </si>
  <si>
    <t>Sudanese</t>
  </si>
  <si>
    <t>Non-sudanese</t>
  </si>
  <si>
    <t>Total (%)</t>
  </si>
  <si>
    <t>Egypt</t>
  </si>
  <si>
    <t>South Sudan</t>
  </si>
  <si>
    <t>Chad</t>
  </si>
  <si>
    <t>CAR</t>
  </si>
  <si>
    <t>Ethiopia</t>
  </si>
  <si>
    <t>Mixed Cross Border Movements</t>
  </si>
  <si>
    <t>Disclaimer</t>
  </si>
  <si>
    <t>How To Read this Dataset</t>
  </si>
  <si>
    <t>5 May 2023 IDPs</t>
  </si>
  <si>
    <t>This tab provides data and % on individuals and households displaced by state of origin</t>
  </si>
  <si>
    <t>This tab provides data and % on individuals and households displaced by state of displacement (current location)</t>
  </si>
  <si>
    <t>State of origin v state of displacement</t>
  </si>
  <si>
    <t>This tab provides data and % on individuals and households displaced by state of origin, and to which states they were displaced to.</t>
  </si>
  <si>
    <t>This tab provides data and % of individuals crossing into neighbouring countries</t>
  </si>
  <si>
    <t xml:space="preserve">This tab provides the total information collected by field teams on displacement since 15 April 2023. It disaggregates data into states/localities/locations of origin and displacement. Figures for IDP individuals and households are providing at the location or locality levels. There is also some preliminary estimates on the disaggregation between Sudanese and Non-Sudanese nationals. </t>
  </si>
  <si>
    <t>The DTM network currently relies on remote interviews with key informants. Due to ongoing security considerations, humanitarian access has suffered severe restrictions across Sudan. As such, the further verification of data collected is not possible at this time. The information gathered should be considered as preliminary estimates on the displacement context subject to further verification. Data on displacement is representative up to the 5 May 2023.</t>
  </si>
  <si>
    <t>SD16</t>
  </si>
  <si>
    <t>SD16008</t>
  </si>
  <si>
    <t>SD14</t>
  </si>
  <si>
    <t>SD14037</t>
  </si>
  <si>
    <t>SD17</t>
  </si>
  <si>
    <t>SD17019</t>
  </si>
  <si>
    <t>SD16011</t>
  </si>
  <si>
    <t>SD14040</t>
  </si>
  <si>
    <t>SD09</t>
  </si>
  <si>
    <t>SD09044</t>
  </si>
  <si>
    <t>SD04</t>
  </si>
  <si>
    <t>SD04115</t>
  </si>
  <si>
    <t>SD10</t>
  </si>
  <si>
    <t>SD09051</t>
  </si>
  <si>
    <t>SD17016</t>
  </si>
  <si>
    <t>SD12</t>
  </si>
  <si>
    <t>SD02</t>
  </si>
  <si>
    <t>SD02114</t>
  </si>
  <si>
    <t>SD09050</t>
  </si>
  <si>
    <t>SD17018</t>
  </si>
  <si>
    <t>SD15</t>
  </si>
  <si>
    <t>SD15034</t>
  </si>
  <si>
    <t>SD15035</t>
  </si>
  <si>
    <t>SD02116</t>
  </si>
  <si>
    <t>SD08</t>
  </si>
  <si>
    <t>SD02117</t>
  </si>
  <si>
    <t>SD15036</t>
  </si>
  <si>
    <t>SD16009</t>
  </si>
  <si>
    <t>SD15037</t>
  </si>
  <si>
    <t>SD03</t>
  </si>
  <si>
    <t>SD13</t>
  </si>
  <si>
    <t>SD13030</t>
  </si>
  <si>
    <t>SD08107</t>
  </si>
  <si>
    <t>SD03166</t>
  </si>
  <si>
    <t>SD09049</t>
  </si>
  <si>
    <t>SD02118</t>
  </si>
  <si>
    <t>SD14041</t>
  </si>
  <si>
    <t>SD02119</t>
  </si>
  <si>
    <t>SD16012</t>
  </si>
  <si>
    <t>SD06</t>
  </si>
  <si>
    <t>SD01</t>
  </si>
  <si>
    <t>SD01003</t>
  </si>
  <si>
    <t>SD13026</t>
  </si>
  <si>
    <t>SD16013</t>
  </si>
  <si>
    <t>SD03162</t>
  </si>
  <si>
    <t>SD02113</t>
  </si>
  <si>
    <t>SD17015</t>
  </si>
  <si>
    <t>SD17017</t>
  </si>
  <si>
    <t>SD08105</t>
  </si>
  <si>
    <t>SD13027</t>
  </si>
  <si>
    <t>SD13029</t>
  </si>
  <si>
    <t>SD09052</t>
  </si>
  <si>
    <t>SD17014</t>
  </si>
  <si>
    <t>SD11</t>
  </si>
  <si>
    <t>SD15031</t>
  </si>
  <si>
    <t>Jebel Awlia</t>
  </si>
  <si>
    <t>SD01001</t>
  </si>
  <si>
    <t>Karrari</t>
  </si>
  <si>
    <t>SD01005</t>
  </si>
  <si>
    <t>SD03144</t>
  </si>
  <si>
    <t>SD02124</t>
  </si>
  <si>
    <t>SD02126</t>
  </si>
  <si>
    <t>SD01007</t>
  </si>
  <si>
    <t>SD09047</t>
  </si>
  <si>
    <t>SD02128</t>
  </si>
  <si>
    <t>Madeinat Al Gedaref</t>
  </si>
  <si>
    <t>SD12080</t>
  </si>
  <si>
    <t>SD15030</t>
  </si>
  <si>
    <t>SD02129</t>
  </si>
  <si>
    <t>SD03145</t>
  </si>
  <si>
    <t>Merwoe</t>
  </si>
  <si>
    <t>SD17020</t>
  </si>
  <si>
    <t>SD03167</t>
  </si>
  <si>
    <t>SD03164</t>
  </si>
  <si>
    <t>SD10064</t>
  </si>
  <si>
    <t>SD09046</t>
  </si>
  <si>
    <t>Reifi Kassla</t>
  </si>
  <si>
    <t>SD11056</t>
  </si>
  <si>
    <t>SD11057</t>
  </si>
  <si>
    <t>SD02133</t>
  </si>
  <si>
    <t>Sawakin</t>
  </si>
  <si>
    <t>SD10068</t>
  </si>
  <si>
    <t>SD14038</t>
  </si>
  <si>
    <t>SD15033</t>
  </si>
  <si>
    <t>SD01004</t>
  </si>
  <si>
    <t>SD14042</t>
  </si>
  <si>
    <t>SD13024</t>
  </si>
  <si>
    <t>SD16010</t>
  </si>
  <si>
    <t>SD14043</t>
  </si>
  <si>
    <t>SD10071</t>
  </si>
  <si>
    <t>SD02170</t>
  </si>
  <si>
    <t>SD09048</t>
  </si>
  <si>
    <t>SD15032</t>
  </si>
  <si>
    <t>SD01002</t>
  </si>
  <si>
    <t>SD01006</t>
  </si>
  <si>
    <t>SD02136</t>
  </si>
  <si>
    <t>SD13023</t>
  </si>
  <si>
    <t>SD09045</t>
  </si>
  <si>
    <t>SD06137</t>
  </si>
  <si>
    <t>SD06138</t>
  </si>
  <si>
    <t>STATE OF DISPLACEMENT PCODE</t>
  </si>
  <si>
    <t>LOCALITY OF DISPLACEMENT PCODE</t>
  </si>
  <si>
    <t>State of Origin   pcode</t>
  </si>
  <si>
    <t>Locality of Origin pcode</t>
  </si>
  <si>
    <t>Jebel Awlia; Sharg An Neel</t>
  </si>
  <si>
    <t>SD01001, SD01004</t>
  </si>
  <si>
    <t>Bahri, Jebel Awlia, Khartoum, Um Durman</t>
  </si>
  <si>
    <t>SD01003, SD01001, SD01007, SD01006</t>
  </si>
  <si>
    <t>Karrari, Um Durman</t>
  </si>
  <si>
    <t>SD01005, SD01006</t>
  </si>
  <si>
    <t>Bahri, Um Durman</t>
  </si>
  <si>
    <t>SD01003, SD01006</t>
  </si>
  <si>
    <t>Sharg An Neel, Bahri, Karrari</t>
  </si>
  <si>
    <t>SD01004, SD01003, SD01005</t>
  </si>
  <si>
    <t>Sharg An Neel, Bahri, Karrari, Um Durman</t>
  </si>
  <si>
    <t>SD01004, SD01003, SD01005, SD01006</t>
  </si>
  <si>
    <t>Um Bada, Um Durman, Khartoum</t>
  </si>
  <si>
    <t>SD01002, SD01006, SD01007</t>
  </si>
  <si>
    <t>#adm1+name</t>
  </si>
  <si>
    <t>#adm1+pcode</t>
  </si>
  <si>
    <t>#adm2+name</t>
  </si>
  <si>
    <t>#adm2+pcode</t>
  </si>
  <si>
    <t>#affected+idps+ind</t>
  </si>
  <si>
    <t>#affected+idps+hh</t>
  </si>
  <si>
    <t>#adm1+origin+name</t>
  </si>
  <si>
    <t>#adm1+origin+pcode</t>
  </si>
  <si>
    <t>#adm2+origin+name</t>
  </si>
  <si>
    <t>#adm2+origin+pcode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</si>
</sst>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6" formatCode="_-* #,##0_-;\-* #,##0_-;_-* &quot;-&quot;??_-;_-@_-"/>
  </numFmts>
  <fonts count="13"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1"/>
      <color rgb="FFFFFFFF"/>
      <name val="Calibri"/>
      <family val="2"/>
    </font>
    <font>
      <sz val="8"/>
      <color rgb="FF000000"/>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b/>
      <sz val="12"/>
      <color rgb="FFFF0000"/>
      <name val="Calibri"/>
      <family val="2"/>
      <scheme val="minor"/>
    </font>
    <font>
      <b/>
      <sz val="10"/>
      <color rgb="FF000000"/>
      <name val="Calibri"/>
      <family val="2"/>
      <scheme val="minor"/>
    </font>
    <font>
      <b/>
      <sz val="11"/>
      <name val="Calibri"/>
      <family val="2"/>
    </font>
  </fonts>
  <fills count="12">
    <fill>
      <patternFill patternType="none"/>
    </fill>
    <fill>
      <patternFill patternType="gray125"/>
    </fill>
    <fill>
      <patternFill patternType="solid">
        <fgColor rgb="FF1E4E79"/>
        <bgColor rgb="FF1E4E79"/>
      </patternFill>
    </fill>
    <fill>
      <patternFill patternType="solid">
        <fgColor rgb="FF8496B0"/>
        <bgColor rgb="FF8496B0"/>
      </patternFill>
    </fill>
    <fill>
      <patternFill patternType="solid">
        <fgColor rgb="FF7030A0"/>
        <bgColor rgb="FF7030A0"/>
      </patternFill>
    </fill>
    <fill>
      <patternFill patternType="solid">
        <fgColor theme="3" tint="0.59999389629810485"/>
        <bgColor rgb="FF7030A0"/>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4" tint="0.59999389629810485"/>
        <bgColor indexed="64"/>
      </patternFill>
    </fill>
    <fill>
      <patternFill patternType="solid">
        <fgColor theme="0" tint="-0.14999847407452621"/>
        <bgColor theme="0" tint="-0.14999847407452621"/>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s>
  <cellStyleXfs count="2">
    <xf numFmtId="0" fontId="0" fillId="0" borderId="0"/>
    <xf numFmtId="164" fontId="2" fillId="0" borderId="0" applyFont="0" applyFill="0" applyBorder="0" applyAlignment="0" applyProtection="0"/>
  </cellStyleXfs>
  <cellXfs count="84">
    <xf numFmtId="0" fontId="0" fillId="0" borderId="0" xfId="0"/>
    <xf numFmtId="0" fontId="8" fillId="9" borderId="0" xfId="0" applyFont="1" applyFill="1"/>
    <xf numFmtId="0" fontId="0" fillId="0" borderId="0" xfId="0" applyAlignment="1">
      <alignment horizontal="center" vertical="center"/>
    </xf>
    <xf numFmtId="0" fontId="3" fillId="7" borderId="1" xfId="0" applyFont="1" applyFill="1" applyBorder="1" applyAlignment="1">
      <alignment horizontal="center" vertical="center"/>
    </xf>
    <xf numFmtId="2" fontId="0" fillId="0" borderId="1" xfId="0" applyNumberFormat="1" applyBorder="1" applyAlignment="1">
      <alignment horizontal="center" vertical="center"/>
    </xf>
    <xf numFmtId="2" fontId="0" fillId="9" borderId="1" xfId="0" applyNumberFormat="1" applyFill="1" applyBorder="1" applyAlignment="1">
      <alignment horizontal="center" vertical="center"/>
    </xf>
    <xf numFmtId="0" fontId="0" fillId="0" borderId="1" xfId="0" applyBorder="1" applyAlignment="1">
      <alignment horizontal="right" vertical="center"/>
    </xf>
    <xf numFmtId="166" fontId="0" fillId="0" borderId="1" xfId="1" applyNumberFormat="1" applyFont="1" applyFill="1" applyBorder="1" applyAlignment="1">
      <alignment horizontal="right" vertical="center"/>
    </xf>
    <xf numFmtId="3" fontId="4" fillId="6" borderId="1" xfId="0" applyNumberFormat="1" applyFont="1" applyFill="1" applyBorder="1" applyAlignment="1">
      <alignment horizontal="right" vertical="center"/>
    </xf>
    <xf numFmtId="3" fontId="4" fillId="0" borderId="1" xfId="0" applyNumberFormat="1" applyFont="1" applyBorder="1" applyAlignment="1">
      <alignment horizontal="right" vertical="center"/>
    </xf>
    <xf numFmtId="0" fontId="0" fillId="0" borderId="0" xfId="0" applyAlignment="1">
      <alignment horizontal="right" vertical="center"/>
    </xf>
    <xf numFmtId="0" fontId="0" fillId="0" borderId="0" xfId="0" applyAlignment="1">
      <alignment horizontal="left" wrapText="1"/>
    </xf>
    <xf numFmtId="0" fontId="3" fillId="0" borderId="0" xfId="0" applyFont="1"/>
    <xf numFmtId="0" fontId="9" fillId="0" borderId="0" xfId="0" applyFont="1" applyAlignment="1">
      <alignment wrapText="1"/>
    </xf>
    <xf numFmtId="0" fontId="1" fillId="0" borderId="0" xfId="0" applyFont="1"/>
    <xf numFmtId="0" fontId="10" fillId="0" borderId="0" xfId="0" applyFont="1"/>
    <xf numFmtId="166" fontId="0" fillId="0" borderId="1" xfId="1" applyNumberFormat="1" applyFont="1" applyBorder="1" applyAlignment="1">
      <alignment horizontal="center" vertical="center"/>
    </xf>
    <xf numFmtId="166" fontId="3" fillId="8" borderId="1" xfId="1" applyNumberFormat="1" applyFont="1" applyFill="1" applyBorder="1" applyAlignment="1">
      <alignment horizontal="center" vertical="center"/>
    </xf>
    <xf numFmtId="0" fontId="0" fillId="10" borderId="0" xfId="0" applyFont="1" applyFill="1"/>
    <xf numFmtId="0" fontId="0" fillId="0" borderId="0" xfId="0" applyFont="1"/>
    <xf numFmtId="0" fontId="5" fillId="3"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0" fillId="0" borderId="0" xfId="0" applyAlignment="1">
      <alignment horizontal="left" vertical="center" wrapText="1"/>
    </xf>
    <xf numFmtId="15" fontId="0" fillId="0" borderId="1" xfId="0" applyNumberFormat="1" applyBorder="1" applyAlignment="1">
      <alignment horizontal="left" vertical="center"/>
    </xf>
    <xf numFmtId="0" fontId="0" fillId="0" borderId="1" xfId="0" applyBorder="1" applyAlignment="1">
      <alignment horizontal="left" vertical="center"/>
    </xf>
    <xf numFmtId="166" fontId="0" fillId="0" borderId="1" xfId="1" applyNumberFormat="1" applyFont="1" applyFill="1" applyBorder="1" applyAlignment="1">
      <alignment horizontal="left" vertical="center"/>
    </xf>
    <xf numFmtId="15" fontId="0" fillId="0" borderId="1" xfId="0" applyNumberFormat="1" applyBorder="1" applyAlignment="1">
      <alignment horizontal="left" vertical="center" wrapText="1"/>
    </xf>
    <xf numFmtId="15" fontId="0" fillId="6" borderId="1" xfId="0" applyNumberFormat="1" applyFill="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0" fillId="6" borderId="1" xfId="0" applyFill="1" applyBorder="1" applyAlignment="1">
      <alignment horizontal="left" vertical="center"/>
    </xf>
    <xf numFmtId="166" fontId="0" fillId="6" borderId="1" xfId="1" applyNumberFormat="1" applyFont="1" applyFill="1" applyBorder="1" applyAlignment="1" applyProtection="1">
      <alignment horizontal="left" vertical="center"/>
      <protection locked="0"/>
    </xf>
    <xf numFmtId="0" fontId="0" fillId="0" borderId="1" xfId="0" applyBorder="1" applyAlignment="1">
      <alignment horizontal="left" vertical="center" wrapText="1"/>
    </xf>
    <xf numFmtId="0" fontId="0" fillId="0" borderId="1" xfId="0" applyBorder="1" applyAlignment="1" applyProtection="1">
      <alignment horizontal="left" vertical="center"/>
      <protection locked="0"/>
    </xf>
    <xf numFmtId="166" fontId="0" fillId="0" borderId="1" xfId="1" applyNumberFormat="1" applyFont="1" applyFill="1" applyBorder="1" applyAlignment="1" applyProtection="1">
      <alignment horizontal="left" vertical="center"/>
      <protection locked="0"/>
    </xf>
    <xf numFmtId="0" fontId="4" fillId="6" borderId="1" xfId="0" applyFont="1" applyFill="1" applyBorder="1" applyAlignment="1">
      <alignment horizontal="left" vertical="center"/>
    </xf>
    <xf numFmtId="3" fontId="4" fillId="6" borderId="1" xfId="0" applyNumberFormat="1" applyFont="1" applyFill="1" applyBorder="1" applyAlignment="1">
      <alignment horizontal="left" vertical="center"/>
    </xf>
    <xf numFmtId="3" fontId="4" fillId="0" borderId="1" xfId="0" applyNumberFormat="1" applyFont="1" applyBorder="1" applyAlignment="1">
      <alignment horizontal="left" vertical="center"/>
    </xf>
    <xf numFmtId="0" fontId="4" fillId="0" borderId="1" xfId="0" applyFont="1" applyBorder="1" applyAlignment="1">
      <alignment horizontal="left" vertical="center"/>
    </xf>
    <xf numFmtId="0" fontId="0" fillId="6" borderId="0" xfId="0" applyFill="1" applyAlignment="1">
      <alignment horizontal="left" vertical="center"/>
    </xf>
    <xf numFmtId="0" fontId="5" fillId="2" borderId="1" xfId="0" applyNumberFormat="1" applyFont="1" applyFill="1" applyBorder="1" applyAlignment="1">
      <alignment horizontal="left" vertical="center" wrapText="1"/>
    </xf>
    <xf numFmtId="0" fontId="0" fillId="0" borderId="1" xfId="0" applyNumberFormat="1" applyBorder="1" applyAlignment="1">
      <alignment horizontal="left" vertical="center"/>
    </xf>
    <xf numFmtId="0" fontId="0" fillId="0" borderId="0" xfId="0" applyNumberFormat="1" applyAlignment="1">
      <alignment horizontal="left" vertical="center"/>
    </xf>
    <xf numFmtId="0" fontId="4" fillId="6" borderId="1" xfId="0" applyNumberFormat="1" applyFont="1" applyFill="1" applyBorder="1" applyAlignment="1">
      <alignment horizontal="left" vertical="center"/>
    </xf>
    <xf numFmtId="0" fontId="4" fillId="0" borderId="0" xfId="0" applyNumberFormat="1" applyFont="1" applyAlignment="1">
      <alignment horizontal="left" vertical="center"/>
    </xf>
    <xf numFmtId="0" fontId="0" fillId="10" borderId="2" xfId="0" applyFont="1" applyFill="1" applyBorder="1"/>
    <xf numFmtId="166" fontId="5" fillId="4" borderId="1" xfId="1" applyNumberFormat="1" applyFont="1" applyFill="1" applyBorder="1" applyAlignment="1">
      <alignment horizontal="left" vertical="center" wrapText="1"/>
    </xf>
    <xf numFmtId="166" fontId="0" fillId="0" borderId="1" xfId="1" applyNumberFormat="1" applyFont="1" applyBorder="1" applyAlignment="1">
      <alignment horizontal="left" vertical="center"/>
    </xf>
    <xf numFmtId="166" fontId="4" fillId="6" borderId="1" xfId="1" applyNumberFormat="1" applyFont="1" applyFill="1" applyBorder="1" applyAlignment="1">
      <alignment horizontal="left" vertical="center"/>
    </xf>
    <xf numFmtId="166" fontId="4" fillId="0" borderId="1" xfId="1" applyNumberFormat="1" applyFont="1" applyBorder="1" applyAlignment="1">
      <alignment horizontal="left" vertical="center"/>
    </xf>
    <xf numFmtId="166" fontId="0" fillId="0" borderId="0" xfId="1" applyNumberFormat="1" applyFont="1" applyAlignment="1">
      <alignment horizontal="left" vertical="center"/>
    </xf>
    <xf numFmtId="0" fontId="3" fillId="9" borderId="0" xfId="0" applyFont="1" applyFill="1" applyAlignment="1">
      <alignment horizontal="left" vertical="center"/>
    </xf>
    <xf numFmtId="0" fontId="3" fillId="7" borderId="1" xfId="0" applyFont="1" applyFill="1" applyBorder="1" applyAlignment="1">
      <alignment horizontal="left" vertical="center"/>
    </xf>
    <xf numFmtId="0" fontId="3" fillId="8" borderId="1" xfId="0" applyFont="1" applyFill="1" applyBorder="1" applyAlignment="1">
      <alignment horizontal="left" vertical="center"/>
    </xf>
    <xf numFmtId="0" fontId="3" fillId="7" borderId="1" xfId="0" applyFont="1" applyFill="1" applyBorder="1" applyAlignment="1">
      <alignment horizontal="right" vertical="center"/>
    </xf>
    <xf numFmtId="166" fontId="0" fillId="0" borderId="1" xfId="1" applyNumberFormat="1" applyFont="1" applyBorder="1" applyAlignment="1">
      <alignment horizontal="right" vertical="center"/>
    </xf>
    <xf numFmtId="2" fontId="0" fillId="0" borderId="1" xfId="0" applyNumberFormat="1" applyBorder="1" applyAlignment="1">
      <alignment horizontal="right" vertical="center"/>
    </xf>
    <xf numFmtId="166" fontId="3" fillId="8" borderId="1" xfId="1" applyNumberFormat="1" applyFont="1" applyFill="1" applyBorder="1" applyAlignment="1">
      <alignment horizontal="right" vertical="center"/>
    </xf>
    <xf numFmtId="2" fontId="3" fillId="7" borderId="1" xfId="0" applyNumberFormat="1" applyFont="1" applyFill="1" applyBorder="1" applyAlignment="1">
      <alignment horizontal="right" vertical="center"/>
    </xf>
    <xf numFmtId="0" fontId="6" fillId="7" borderId="1" xfId="0" applyFont="1" applyFill="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6" fillId="7" borderId="1" xfId="0" applyFont="1" applyFill="1" applyBorder="1" applyAlignment="1">
      <alignment horizontal="right" vertical="center"/>
    </xf>
    <xf numFmtId="3" fontId="6" fillId="0" borderId="1" xfId="0" applyNumberFormat="1" applyFont="1" applyBorder="1" applyAlignment="1">
      <alignment horizontal="right" vertical="center"/>
    </xf>
    <xf numFmtId="10" fontId="6" fillId="0" borderId="1" xfId="0" applyNumberFormat="1" applyFont="1" applyBorder="1" applyAlignment="1">
      <alignment horizontal="right" vertical="center"/>
    </xf>
    <xf numFmtId="0" fontId="6" fillId="0" borderId="1" xfId="0" applyFont="1" applyBorder="1" applyAlignment="1">
      <alignment horizontal="right" vertical="center"/>
    </xf>
    <xf numFmtId="0" fontId="11" fillId="0" borderId="1" xfId="0" applyFont="1" applyBorder="1" applyAlignment="1">
      <alignment horizontal="left" vertical="center"/>
    </xf>
    <xf numFmtId="3" fontId="11" fillId="0" borderId="1" xfId="0" applyNumberFormat="1" applyFont="1" applyBorder="1" applyAlignment="1">
      <alignment horizontal="right" vertical="center"/>
    </xf>
    <xf numFmtId="10" fontId="11" fillId="0" borderId="1" xfId="0" applyNumberFormat="1" applyFont="1" applyBorder="1" applyAlignment="1">
      <alignment horizontal="right" vertical="center"/>
    </xf>
    <xf numFmtId="0" fontId="7" fillId="9" borderId="1" xfId="0" applyFont="1" applyFill="1" applyBorder="1" applyAlignment="1">
      <alignment horizontal="left" vertical="center"/>
    </xf>
    <xf numFmtId="0" fontId="7" fillId="0" borderId="1" xfId="0" applyFont="1" applyBorder="1" applyAlignment="1">
      <alignment horizontal="left" vertical="center"/>
    </xf>
    <xf numFmtId="166" fontId="3" fillId="9" borderId="1" xfId="1" applyNumberFormat="1" applyFont="1" applyFill="1" applyBorder="1" applyAlignment="1">
      <alignment horizontal="center" vertical="center"/>
    </xf>
    <xf numFmtId="0" fontId="7" fillId="9" borderId="1" xfId="0" applyFont="1" applyFill="1" applyBorder="1" applyAlignment="1">
      <alignment horizontal="right" vertical="center"/>
    </xf>
    <xf numFmtId="3" fontId="0" fillId="0" borderId="1" xfId="0" applyNumberFormat="1" applyBorder="1" applyAlignment="1">
      <alignment horizontal="right" vertical="center"/>
    </xf>
    <xf numFmtId="166" fontId="0" fillId="6" borderId="1" xfId="1" applyNumberFormat="1" applyFont="1" applyFill="1" applyBorder="1" applyAlignment="1">
      <alignment horizontal="right" vertical="center"/>
    </xf>
    <xf numFmtId="166" fontId="0" fillId="6" borderId="1" xfId="1" applyNumberFormat="1" applyFont="1" applyFill="1" applyBorder="1" applyAlignment="1" applyProtection="1">
      <alignment horizontal="right" vertical="center"/>
      <protection locked="0"/>
    </xf>
    <xf numFmtId="166" fontId="0" fillId="0" borderId="1" xfId="1" applyNumberFormat="1" applyFont="1" applyFill="1" applyBorder="1" applyAlignment="1" applyProtection="1">
      <alignment horizontal="right" vertical="center"/>
      <protection locked="0"/>
    </xf>
    <xf numFmtId="166" fontId="0" fillId="0" borderId="0" xfId="1" applyNumberFormat="1" applyFont="1" applyBorder="1" applyAlignment="1">
      <alignment horizontal="right" vertical="center"/>
    </xf>
    <xf numFmtId="166" fontId="5" fillId="2" borderId="1" xfId="1" applyNumberFormat="1" applyFont="1" applyFill="1" applyBorder="1" applyAlignment="1">
      <alignment horizontal="right" vertical="center"/>
    </xf>
    <xf numFmtId="0" fontId="5" fillId="0" borderId="1" xfId="0" applyFont="1" applyFill="1" applyBorder="1" applyAlignment="1">
      <alignment horizontal="left" vertical="center" wrapText="1"/>
    </xf>
    <xf numFmtId="166" fontId="5" fillId="0" borderId="1" xfId="1" applyNumberFormat="1" applyFont="1" applyFill="1" applyBorder="1" applyAlignment="1">
      <alignment horizontal="left" vertical="center" wrapText="1"/>
    </xf>
    <xf numFmtId="0" fontId="12" fillId="11" borderId="1" xfId="0" applyNumberFormat="1" applyFont="1" applyFill="1" applyBorder="1" applyAlignment="1">
      <alignment horizontal="left" vertical="center" wrapText="1"/>
    </xf>
    <xf numFmtId="0" fontId="12" fillId="11" borderId="1" xfId="0" applyFont="1" applyFill="1" applyBorder="1" applyAlignment="1">
      <alignment horizontal="left" vertical="center" wrapText="1"/>
    </xf>
    <xf numFmtId="166" fontId="12" fillId="11" borderId="1" xfId="1" applyNumberFormat="1" applyFont="1" applyFill="1" applyBorder="1" applyAlignment="1">
      <alignment horizontal="right" vertical="center" wrapText="1"/>
    </xf>
  </cellXfs>
  <cellStyles count="2">
    <cellStyle name="Comma" xfId="1" builtinId="3"/>
    <cellStyle name="Normal" xfId="0" builtinId="0"/>
  </cellStyles>
  <dxfs count="4">
    <dxf>
      <font>
        <color rgb="FF9C0006"/>
      </font>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30B8-91E3-3842-8A69-FEB3E79223DF}">
  <sheetPr>
    <tabColor rgb="FFFF0000"/>
  </sheetPr>
  <dimension ref="A1:A20"/>
  <sheetViews>
    <sheetView workbookViewId="0"/>
  </sheetViews>
  <sheetFormatPr defaultColWidth="11.44140625" defaultRowHeight="14.4" x14ac:dyDescent="0.3"/>
  <cols>
    <col min="1" max="1" width="118.33203125" bestFit="1" customWidth="1"/>
  </cols>
  <sheetData>
    <row r="1" spans="1:1" ht="18" x14ac:dyDescent="0.35">
      <c r="A1" s="1" t="s">
        <v>295</v>
      </c>
    </row>
    <row r="3" spans="1:1" ht="57.6" x14ac:dyDescent="0.3">
      <c r="A3" s="13" t="s">
        <v>304</v>
      </c>
    </row>
    <row r="4" spans="1:1" ht="15.6" x14ac:dyDescent="0.3">
      <c r="A4" s="14"/>
    </row>
    <row r="5" spans="1:1" ht="15.6" x14ac:dyDescent="0.3">
      <c r="A5" s="15" t="s">
        <v>296</v>
      </c>
    </row>
    <row r="7" spans="1:1" x14ac:dyDescent="0.3">
      <c r="A7" s="12" t="s">
        <v>297</v>
      </c>
    </row>
    <row r="8" spans="1:1" ht="43.2" x14ac:dyDescent="0.3">
      <c r="A8" s="11" t="s">
        <v>303</v>
      </c>
    </row>
    <row r="10" spans="1:1" x14ac:dyDescent="0.3">
      <c r="A10" s="12" t="s">
        <v>281</v>
      </c>
    </row>
    <row r="11" spans="1:1" x14ac:dyDescent="0.3">
      <c r="A11" t="s">
        <v>299</v>
      </c>
    </row>
    <row r="13" spans="1:1" x14ac:dyDescent="0.3">
      <c r="A13" s="12" t="s">
        <v>275</v>
      </c>
    </row>
    <row r="14" spans="1:1" x14ac:dyDescent="0.3">
      <c r="A14" t="s">
        <v>298</v>
      </c>
    </row>
    <row r="16" spans="1:1" x14ac:dyDescent="0.3">
      <c r="A16" s="12" t="s">
        <v>300</v>
      </c>
    </row>
    <row r="17" spans="1:1" x14ac:dyDescent="0.3">
      <c r="A17" t="s">
        <v>301</v>
      </c>
    </row>
    <row r="19" spans="1:1" x14ac:dyDescent="0.3">
      <c r="A19" s="12" t="s">
        <v>294</v>
      </c>
    </row>
    <row r="20" spans="1:1" x14ac:dyDescent="0.3">
      <c r="A20" t="s">
        <v>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48D90-5DAC-4AC7-B280-984E572277AC}">
  <sheetPr>
    <tabColor theme="4" tint="0.59999389629810485"/>
  </sheetPr>
  <dimension ref="A1:Q190"/>
  <sheetViews>
    <sheetView tabSelected="1" workbookViewId="0"/>
  </sheetViews>
  <sheetFormatPr defaultColWidth="8.88671875" defaultRowHeight="14.4" x14ac:dyDescent="0.3"/>
  <cols>
    <col min="1" max="1" width="18.109375" style="44" customWidth="1"/>
    <col min="2" max="2" width="19.77734375" style="44" customWidth="1"/>
    <col min="3" max="3" width="20.33203125" style="42" bestFit="1" customWidth="1"/>
    <col min="4" max="4" width="20.33203125" style="42" customWidth="1"/>
    <col min="5" max="5" width="28.77734375" style="42" customWidth="1"/>
    <col min="6" max="6" width="19" style="77" customWidth="1"/>
    <col min="7" max="7" width="17.33203125" style="77" customWidth="1"/>
    <col min="8" max="8" width="18.6640625" style="22" bestFit="1" customWidth="1"/>
    <col min="9" max="9" width="18.6640625" style="22" customWidth="1"/>
    <col min="10" max="10" width="30.5546875" style="39" customWidth="1"/>
    <col min="11" max="11" width="28.88671875" style="39" customWidth="1"/>
    <col min="12" max="12" width="57.6640625" style="29" customWidth="1"/>
    <col min="13" max="13" width="13.88671875" style="50" bestFit="1" customWidth="1"/>
    <col min="14" max="14" width="15" style="50" bestFit="1" customWidth="1"/>
    <col min="15" max="15" width="10.44140625" style="50" bestFit="1" customWidth="1"/>
    <col min="16" max="16" width="35.109375" style="29" customWidth="1"/>
    <col min="17" max="16384" width="8.88671875" style="29"/>
  </cols>
  <sheetData>
    <row r="1" spans="1:17" s="22" customFormat="1" ht="56.4" customHeight="1" x14ac:dyDescent="0.3">
      <c r="A1" s="40" t="s">
        <v>192</v>
      </c>
      <c r="B1" s="40" t="s">
        <v>405</v>
      </c>
      <c r="C1" s="40" t="s">
        <v>193</v>
      </c>
      <c r="D1" s="40" t="s">
        <v>406</v>
      </c>
      <c r="E1" s="40" t="s">
        <v>191</v>
      </c>
      <c r="F1" s="78" t="s">
        <v>183</v>
      </c>
      <c r="G1" s="78" t="s">
        <v>184</v>
      </c>
      <c r="H1" s="20" t="s">
        <v>185</v>
      </c>
      <c r="I1" s="20" t="s">
        <v>407</v>
      </c>
      <c r="J1" s="20" t="s">
        <v>282</v>
      </c>
      <c r="K1" s="20" t="s">
        <v>408</v>
      </c>
      <c r="L1" s="20" t="s">
        <v>186</v>
      </c>
      <c r="M1" s="46" t="s">
        <v>252</v>
      </c>
      <c r="N1" s="46" t="s">
        <v>253</v>
      </c>
      <c r="O1" s="46" t="s">
        <v>188</v>
      </c>
      <c r="P1" s="21" t="s">
        <v>187</v>
      </c>
    </row>
    <row r="2" spans="1:17" s="22" customFormat="1" ht="56.4" customHeight="1" x14ac:dyDescent="0.3">
      <c r="A2" s="81" t="s">
        <v>423</v>
      </c>
      <c r="B2" s="81" t="s">
        <v>424</v>
      </c>
      <c r="C2" s="81" t="s">
        <v>425</v>
      </c>
      <c r="D2" s="81" t="s">
        <v>426</v>
      </c>
      <c r="F2" s="81" t="s">
        <v>427</v>
      </c>
      <c r="G2" s="83" t="s">
        <v>428</v>
      </c>
      <c r="H2" s="83" t="s">
        <v>429</v>
      </c>
      <c r="I2" s="82" t="s">
        <v>430</v>
      </c>
      <c r="J2" s="82" t="s">
        <v>431</v>
      </c>
      <c r="K2" s="82" t="s">
        <v>432</v>
      </c>
      <c r="L2" s="79"/>
      <c r="M2" s="80"/>
      <c r="N2" s="80"/>
      <c r="O2" s="80"/>
      <c r="P2" s="79"/>
    </row>
    <row r="3" spans="1:17" ht="13.35" customHeight="1" x14ac:dyDescent="0.3">
      <c r="A3" s="41" t="s">
        <v>0</v>
      </c>
      <c r="B3" s="41" t="s">
        <v>335</v>
      </c>
      <c r="C3" s="41" t="s">
        <v>1</v>
      </c>
      <c r="D3" s="41" t="s">
        <v>391</v>
      </c>
      <c r="E3" s="41" t="s">
        <v>2</v>
      </c>
      <c r="F3" s="7">
        <v>344</v>
      </c>
      <c r="G3" s="7">
        <v>69</v>
      </c>
      <c r="H3" s="26" t="s">
        <v>100</v>
      </c>
      <c r="I3" s="26" t="s">
        <v>345</v>
      </c>
      <c r="J3" s="27" t="s">
        <v>100</v>
      </c>
      <c r="K3" s="27" t="s">
        <v>367</v>
      </c>
      <c r="L3" s="23" t="s">
        <v>3</v>
      </c>
      <c r="M3" s="47">
        <v>69</v>
      </c>
      <c r="N3" s="47"/>
      <c r="O3" s="47">
        <v>69</v>
      </c>
      <c r="P3" s="24"/>
      <c r="Q3" s="28"/>
    </row>
    <row r="4" spans="1:17" ht="13.35" customHeight="1" x14ac:dyDescent="0.3">
      <c r="A4" s="41" t="s">
        <v>0</v>
      </c>
      <c r="B4" s="41" t="s">
        <v>335</v>
      </c>
      <c r="C4" s="41" t="s">
        <v>1</v>
      </c>
      <c r="D4" s="41" t="s">
        <v>391</v>
      </c>
      <c r="E4" s="41" t="s">
        <v>4</v>
      </c>
      <c r="F4" s="7">
        <v>109</v>
      </c>
      <c r="G4" s="7">
        <v>21</v>
      </c>
      <c r="H4" s="26" t="s">
        <v>100</v>
      </c>
      <c r="I4" s="26" t="s">
        <v>345</v>
      </c>
      <c r="J4" s="27" t="s">
        <v>100</v>
      </c>
      <c r="K4" s="27" t="s">
        <v>367</v>
      </c>
      <c r="L4" s="23" t="s">
        <v>3</v>
      </c>
      <c r="M4" s="47">
        <v>21</v>
      </c>
      <c r="N4" s="47"/>
      <c r="O4" s="47">
        <v>21</v>
      </c>
      <c r="P4" s="24"/>
      <c r="Q4" s="28"/>
    </row>
    <row r="5" spans="1:17" ht="13.35" customHeight="1" x14ac:dyDescent="0.3">
      <c r="A5" s="41" t="s">
        <v>0</v>
      </c>
      <c r="B5" s="41" t="s">
        <v>335</v>
      </c>
      <c r="C5" s="41" t="s">
        <v>1</v>
      </c>
      <c r="D5" s="41" t="s">
        <v>391</v>
      </c>
      <c r="E5" s="41" t="s">
        <v>5</v>
      </c>
      <c r="F5" s="7">
        <v>151</v>
      </c>
      <c r="G5" s="7">
        <v>33</v>
      </c>
      <c r="H5" s="26" t="s">
        <v>100</v>
      </c>
      <c r="I5" s="26" t="s">
        <v>345</v>
      </c>
      <c r="J5" s="27" t="s">
        <v>100</v>
      </c>
      <c r="K5" s="27" t="s">
        <v>367</v>
      </c>
      <c r="L5" s="23" t="s">
        <v>3</v>
      </c>
      <c r="M5" s="47">
        <v>33</v>
      </c>
      <c r="N5" s="47"/>
      <c r="O5" s="47">
        <v>33</v>
      </c>
      <c r="P5" s="24"/>
      <c r="Q5" s="28"/>
    </row>
    <row r="6" spans="1:17" ht="13.35" customHeight="1" x14ac:dyDescent="0.3">
      <c r="A6" s="41" t="s">
        <v>0</v>
      </c>
      <c r="B6" s="41" t="s">
        <v>335</v>
      </c>
      <c r="C6" s="41" t="s">
        <v>1</v>
      </c>
      <c r="D6" s="41" t="s">
        <v>391</v>
      </c>
      <c r="E6" s="41" t="s">
        <v>6</v>
      </c>
      <c r="F6" s="7">
        <v>153</v>
      </c>
      <c r="G6" s="7">
        <v>35</v>
      </c>
      <c r="H6" s="26" t="s">
        <v>100</v>
      </c>
      <c r="I6" s="26" t="s">
        <v>345</v>
      </c>
      <c r="J6" s="27" t="s">
        <v>100</v>
      </c>
      <c r="K6" s="27" t="s">
        <v>367</v>
      </c>
      <c r="L6" s="23" t="s">
        <v>3</v>
      </c>
      <c r="M6" s="47">
        <v>35</v>
      </c>
      <c r="N6" s="47"/>
      <c r="O6" s="47">
        <v>35</v>
      </c>
      <c r="P6" s="24"/>
      <c r="Q6" s="28"/>
    </row>
    <row r="7" spans="1:17" ht="13.35" customHeight="1" x14ac:dyDescent="0.3">
      <c r="A7" s="41" t="s">
        <v>0</v>
      </c>
      <c r="B7" s="41" t="s">
        <v>335</v>
      </c>
      <c r="C7" s="41" t="s">
        <v>1</v>
      </c>
      <c r="D7" s="41" t="s">
        <v>391</v>
      </c>
      <c r="E7" s="41" t="s">
        <v>7</v>
      </c>
      <c r="F7" s="7">
        <v>144</v>
      </c>
      <c r="G7" s="7">
        <v>47</v>
      </c>
      <c r="H7" s="26" t="s">
        <v>100</v>
      </c>
      <c r="I7" s="26" t="s">
        <v>345</v>
      </c>
      <c r="J7" s="27" t="s">
        <v>100</v>
      </c>
      <c r="K7" s="27" t="s">
        <v>367</v>
      </c>
      <c r="L7" s="23" t="s">
        <v>3</v>
      </c>
      <c r="M7" s="47">
        <v>47</v>
      </c>
      <c r="N7" s="47"/>
      <c r="O7" s="47">
        <v>47</v>
      </c>
      <c r="P7" s="24"/>
      <c r="Q7" s="28"/>
    </row>
    <row r="8" spans="1:17" ht="13.35" customHeight="1" x14ac:dyDescent="0.3">
      <c r="A8" s="41" t="s">
        <v>0</v>
      </c>
      <c r="B8" s="41" t="s">
        <v>335</v>
      </c>
      <c r="C8" s="41" t="s">
        <v>1</v>
      </c>
      <c r="D8" s="41" t="s">
        <v>391</v>
      </c>
      <c r="E8" s="41" t="s">
        <v>8</v>
      </c>
      <c r="F8" s="7">
        <v>140</v>
      </c>
      <c r="G8" s="7">
        <v>27</v>
      </c>
      <c r="H8" s="26" t="s">
        <v>100</v>
      </c>
      <c r="I8" s="26" t="s">
        <v>345</v>
      </c>
      <c r="J8" s="27" t="s">
        <v>100</v>
      </c>
      <c r="K8" s="27" t="s">
        <v>367</v>
      </c>
      <c r="L8" s="23" t="s">
        <v>3</v>
      </c>
      <c r="M8" s="47">
        <v>27</v>
      </c>
      <c r="N8" s="47"/>
      <c r="O8" s="47">
        <v>27</v>
      </c>
      <c r="P8" s="24"/>
      <c r="Q8" s="28"/>
    </row>
    <row r="9" spans="1:17" ht="13.35" customHeight="1" x14ac:dyDescent="0.3">
      <c r="A9" s="41" t="s">
        <v>0</v>
      </c>
      <c r="B9" s="41" t="s">
        <v>335</v>
      </c>
      <c r="C9" s="41" t="s">
        <v>1</v>
      </c>
      <c r="D9" s="41" t="s">
        <v>391</v>
      </c>
      <c r="E9" s="41" t="s">
        <v>9</v>
      </c>
      <c r="F9" s="7">
        <v>213</v>
      </c>
      <c r="G9" s="7">
        <v>40</v>
      </c>
      <c r="H9" s="26" t="s">
        <v>100</v>
      </c>
      <c r="I9" s="26" t="s">
        <v>345</v>
      </c>
      <c r="J9" s="27" t="s">
        <v>100</v>
      </c>
      <c r="K9" s="27" t="s">
        <v>367</v>
      </c>
      <c r="L9" s="23" t="s">
        <v>3</v>
      </c>
      <c r="M9" s="47">
        <v>40</v>
      </c>
      <c r="N9" s="47"/>
      <c r="O9" s="47">
        <v>40</v>
      </c>
      <c r="P9" s="24"/>
      <c r="Q9" s="28"/>
    </row>
    <row r="10" spans="1:17" ht="13.35" customHeight="1" x14ac:dyDescent="0.3">
      <c r="A10" s="41" t="s">
        <v>0</v>
      </c>
      <c r="B10" s="41" t="s">
        <v>335</v>
      </c>
      <c r="C10" s="41" t="s">
        <v>1</v>
      </c>
      <c r="D10" s="41" t="s">
        <v>391</v>
      </c>
      <c r="E10" s="41" t="s">
        <v>10</v>
      </c>
      <c r="F10" s="7">
        <v>155</v>
      </c>
      <c r="G10" s="7">
        <v>30</v>
      </c>
      <c r="H10" s="26" t="s">
        <v>100</v>
      </c>
      <c r="I10" s="26" t="s">
        <v>345</v>
      </c>
      <c r="J10" s="27" t="s">
        <v>100</v>
      </c>
      <c r="K10" s="27" t="s">
        <v>367</v>
      </c>
      <c r="L10" s="23" t="s">
        <v>3</v>
      </c>
      <c r="M10" s="47">
        <v>30</v>
      </c>
      <c r="N10" s="47"/>
      <c r="O10" s="47">
        <v>30</v>
      </c>
      <c r="P10" s="24"/>
      <c r="Q10" s="28"/>
    </row>
    <row r="11" spans="1:17" ht="13.35" customHeight="1" x14ac:dyDescent="0.3">
      <c r="A11" s="41" t="s">
        <v>0</v>
      </c>
      <c r="B11" s="41" t="s">
        <v>335</v>
      </c>
      <c r="C11" s="41" t="s">
        <v>1</v>
      </c>
      <c r="D11" s="41" t="s">
        <v>391</v>
      </c>
      <c r="E11" s="41" t="s">
        <v>11</v>
      </c>
      <c r="F11" s="7">
        <v>160</v>
      </c>
      <c r="G11" s="7">
        <v>33</v>
      </c>
      <c r="H11" s="26" t="s">
        <v>100</v>
      </c>
      <c r="I11" s="26" t="s">
        <v>345</v>
      </c>
      <c r="J11" s="27" t="s">
        <v>100</v>
      </c>
      <c r="K11" s="27" t="s">
        <v>367</v>
      </c>
      <c r="L11" s="23" t="s">
        <v>3</v>
      </c>
      <c r="M11" s="47">
        <v>33</v>
      </c>
      <c r="N11" s="47"/>
      <c r="O11" s="47">
        <v>33</v>
      </c>
      <c r="P11" s="24"/>
      <c r="Q11" s="28"/>
    </row>
    <row r="12" spans="1:17" ht="13.35" customHeight="1" x14ac:dyDescent="0.3">
      <c r="A12" s="41" t="s">
        <v>0</v>
      </c>
      <c r="B12" s="41" t="s">
        <v>335</v>
      </c>
      <c r="C12" s="41" t="s">
        <v>1</v>
      </c>
      <c r="D12" s="41" t="s">
        <v>391</v>
      </c>
      <c r="E12" s="41" t="s">
        <v>12</v>
      </c>
      <c r="F12" s="7">
        <v>157</v>
      </c>
      <c r="G12" s="7">
        <v>29</v>
      </c>
      <c r="H12" s="26" t="s">
        <v>100</v>
      </c>
      <c r="I12" s="26" t="s">
        <v>345</v>
      </c>
      <c r="J12" s="27" t="s">
        <v>100</v>
      </c>
      <c r="K12" s="27" t="s">
        <v>367</v>
      </c>
      <c r="L12" s="23" t="s">
        <v>3</v>
      </c>
      <c r="M12" s="47">
        <v>29</v>
      </c>
      <c r="N12" s="47"/>
      <c r="O12" s="47">
        <v>29</v>
      </c>
      <c r="P12" s="24"/>
      <c r="Q12" s="28"/>
    </row>
    <row r="13" spans="1:17" ht="13.35" customHeight="1" x14ac:dyDescent="0.3">
      <c r="A13" s="41" t="s">
        <v>0</v>
      </c>
      <c r="B13" s="41" t="s">
        <v>335</v>
      </c>
      <c r="C13" s="41" t="s">
        <v>1</v>
      </c>
      <c r="D13" s="41" t="s">
        <v>391</v>
      </c>
      <c r="E13" s="41" t="s">
        <v>13</v>
      </c>
      <c r="F13" s="7">
        <v>102</v>
      </c>
      <c r="G13" s="7">
        <v>21</v>
      </c>
      <c r="H13" s="26" t="s">
        <v>100</v>
      </c>
      <c r="I13" s="26" t="s">
        <v>345</v>
      </c>
      <c r="J13" s="27" t="s">
        <v>100</v>
      </c>
      <c r="K13" s="27" t="s">
        <v>367</v>
      </c>
      <c r="L13" s="23" t="s">
        <v>3</v>
      </c>
      <c r="M13" s="47">
        <v>21</v>
      </c>
      <c r="N13" s="47"/>
      <c r="O13" s="47">
        <v>21</v>
      </c>
      <c r="P13" s="24"/>
      <c r="Q13" s="28"/>
    </row>
    <row r="14" spans="1:17" ht="13.35" customHeight="1" x14ac:dyDescent="0.3">
      <c r="A14" s="41" t="s">
        <v>0</v>
      </c>
      <c r="B14" s="41" t="s">
        <v>335</v>
      </c>
      <c r="C14" s="41" t="s">
        <v>1</v>
      </c>
      <c r="D14" s="41" t="s">
        <v>391</v>
      </c>
      <c r="E14" s="41" t="s">
        <v>14</v>
      </c>
      <c r="F14" s="7">
        <v>146</v>
      </c>
      <c r="G14" s="7">
        <v>27</v>
      </c>
      <c r="H14" s="26" t="s">
        <v>100</v>
      </c>
      <c r="I14" s="26" t="s">
        <v>345</v>
      </c>
      <c r="J14" s="27" t="s">
        <v>100</v>
      </c>
      <c r="K14" s="27" t="s">
        <v>367</v>
      </c>
      <c r="L14" s="23" t="s">
        <v>3</v>
      </c>
      <c r="M14" s="47">
        <v>27</v>
      </c>
      <c r="N14" s="47"/>
      <c r="O14" s="47">
        <v>27</v>
      </c>
      <c r="P14" s="24"/>
      <c r="Q14" s="28"/>
    </row>
    <row r="15" spans="1:17" ht="13.35" customHeight="1" x14ac:dyDescent="0.3">
      <c r="A15" s="41" t="s">
        <v>0</v>
      </c>
      <c r="B15" s="41" t="s">
        <v>335</v>
      </c>
      <c r="C15" s="41" t="s">
        <v>1</v>
      </c>
      <c r="D15" s="41" t="s">
        <v>391</v>
      </c>
      <c r="E15" s="41" t="s">
        <v>15</v>
      </c>
      <c r="F15" s="7">
        <v>66</v>
      </c>
      <c r="G15" s="7">
        <v>13</v>
      </c>
      <c r="H15" s="26" t="s">
        <v>100</v>
      </c>
      <c r="I15" s="26" t="s">
        <v>345</v>
      </c>
      <c r="J15" s="27" t="s">
        <v>100</v>
      </c>
      <c r="K15" s="27" t="s">
        <v>367</v>
      </c>
      <c r="L15" s="23" t="s">
        <v>3</v>
      </c>
      <c r="M15" s="47">
        <v>13</v>
      </c>
      <c r="N15" s="47"/>
      <c r="O15" s="47">
        <v>13</v>
      </c>
      <c r="P15" s="24"/>
      <c r="Q15" s="28"/>
    </row>
    <row r="16" spans="1:17" ht="13.35" customHeight="1" x14ac:dyDescent="0.3">
      <c r="A16" s="41" t="s">
        <v>0</v>
      </c>
      <c r="B16" s="41" t="s">
        <v>335</v>
      </c>
      <c r="C16" s="41" t="s">
        <v>1</v>
      </c>
      <c r="D16" s="41" t="s">
        <v>391</v>
      </c>
      <c r="E16" s="41" t="s">
        <v>16</v>
      </c>
      <c r="F16" s="7">
        <v>80</v>
      </c>
      <c r="G16" s="7">
        <v>15</v>
      </c>
      <c r="H16" s="26" t="s">
        <v>100</v>
      </c>
      <c r="I16" s="26" t="s">
        <v>345</v>
      </c>
      <c r="J16" s="27" t="s">
        <v>100</v>
      </c>
      <c r="K16" s="27" t="s">
        <v>367</v>
      </c>
      <c r="L16" s="23" t="s">
        <v>3</v>
      </c>
      <c r="M16" s="47">
        <v>15</v>
      </c>
      <c r="N16" s="47"/>
      <c r="O16" s="47">
        <v>15</v>
      </c>
      <c r="P16" s="24"/>
      <c r="Q16" s="28"/>
    </row>
    <row r="17" spans="1:17" ht="13.35" customHeight="1" x14ac:dyDescent="0.3">
      <c r="A17" s="41" t="s">
        <v>0</v>
      </c>
      <c r="B17" s="41" t="s">
        <v>335</v>
      </c>
      <c r="C17" s="41" t="s">
        <v>17</v>
      </c>
      <c r="D17" s="41" t="s">
        <v>336</v>
      </c>
      <c r="E17" s="41" t="s">
        <v>18</v>
      </c>
      <c r="F17" s="7">
        <v>175</v>
      </c>
      <c r="G17" s="7">
        <v>35</v>
      </c>
      <c r="H17" s="26" t="s">
        <v>100</v>
      </c>
      <c r="I17" s="26" t="s">
        <v>345</v>
      </c>
      <c r="J17" s="27" t="s">
        <v>100</v>
      </c>
      <c r="K17" s="27" t="s">
        <v>367</v>
      </c>
      <c r="L17" s="23" t="s">
        <v>3</v>
      </c>
      <c r="M17" s="47">
        <v>35</v>
      </c>
      <c r="N17" s="47"/>
      <c r="O17" s="47">
        <v>35</v>
      </c>
      <c r="P17" s="24"/>
      <c r="Q17" s="28"/>
    </row>
    <row r="18" spans="1:17" ht="13.35" customHeight="1" x14ac:dyDescent="0.3">
      <c r="A18" s="41" t="s">
        <v>0</v>
      </c>
      <c r="B18" s="41" t="s">
        <v>335</v>
      </c>
      <c r="C18" s="41" t="s">
        <v>17</v>
      </c>
      <c r="D18" s="41" t="s">
        <v>336</v>
      </c>
      <c r="E18" s="41" t="s">
        <v>19</v>
      </c>
      <c r="F18" s="7">
        <v>40</v>
      </c>
      <c r="G18" s="7">
        <v>9</v>
      </c>
      <c r="H18" s="26" t="s">
        <v>100</v>
      </c>
      <c r="I18" s="26" t="s">
        <v>345</v>
      </c>
      <c r="J18" s="27" t="s">
        <v>100</v>
      </c>
      <c r="K18" s="27" t="s">
        <v>367</v>
      </c>
      <c r="L18" s="23" t="s">
        <v>3</v>
      </c>
      <c r="M18" s="47">
        <v>9</v>
      </c>
      <c r="N18" s="47"/>
      <c r="O18" s="47">
        <v>9</v>
      </c>
      <c r="P18" s="24"/>
      <c r="Q18" s="28"/>
    </row>
    <row r="19" spans="1:17" ht="13.35" customHeight="1" x14ac:dyDescent="0.3">
      <c r="A19" s="41" t="s">
        <v>0</v>
      </c>
      <c r="B19" s="41" t="s">
        <v>335</v>
      </c>
      <c r="C19" s="41" t="s">
        <v>17</v>
      </c>
      <c r="D19" s="41" t="s">
        <v>336</v>
      </c>
      <c r="E19" s="41" t="s">
        <v>20</v>
      </c>
      <c r="F19" s="7">
        <v>93</v>
      </c>
      <c r="G19" s="7">
        <v>18</v>
      </c>
      <c r="H19" s="26" t="s">
        <v>100</v>
      </c>
      <c r="I19" s="26" t="s">
        <v>345</v>
      </c>
      <c r="J19" s="27" t="s">
        <v>100</v>
      </c>
      <c r="K19" s="27" t="s">
        <v>367</v>
      </c>
      <c r="L19" s="23" t="s">
        <v>3</v>
      </c>
      <c r="M19" s="47">
        <v>18</v>
      </c>
      <c r="N19" s="47"/>
      <c r="O19" s="47">
        <v>18</v>
      </c>
      <c r="P19" s="24"/>
      <c r="Q19" s="28"/>
    </row>
    <row r="20" spans="1:17" ht="13.35" customHeight="1" x14ac:dyDescent="0.3">
      <c r="A20" s="41" t="s">
        <v>0</v>
      </c>
      <c r="B20" s="41" t="s">
        <v>335</v>
      </c>
      <c r="C20" s="41" t="s">
        <v>17</v>
      </c>
      <c r="D20" s="41" t="s">
        <v>336</v>
      </c>
      <c r="E20" s="41" t="s">
        <v>21</v>
      </c>
      <c r="F20" s="7">
        <v>72</v>
      </c>
      <c r="G20" s="7">
        <v>15</v>
      </c>
      <c r="H20" s="26" t="s">
        <v>100</v>
      </c>
      <c r="I20" s="26" t="s">
        <v>345</v>
      </c>
      <c r="J20" s="27" t="s">
        <v>100</v>
      </c>
      <c r="K20" s="27" t="s">
        <v>367</v>
      </c>
      <c r="L20" s="23" t="s">
        <v>3</v>
      </c>
      <c r="M20" s="47">
        <v>15</v>
      </c>
      <c r="N20" s="47"/>
      <c r="O20" s="47">
        <v>15</v>
      </c>
      <c r="P20" s="24"/>
      <c r="Q20" s="28"/>
    </row>
    <row r="21" spans="1:17" ht="13.35" customHeight="1" x14ac:dyDescent="0.3">
      <c r="A21" s="41" t="s">
        <v>0</v>
      </c>
      <c r="B21" s="41" t="s">
        <v>335</v>
      </c>
      <c r="C21" s="41" t="s">
        <v>17</v>
      </c>
      <c r="D21" s="41" t="s">
        <v>336</v>
      </c>
      <c r="E21" s="41" t="s">
        <v>22</v>
      </c>
      <c r="F21" s="7">
        <v>148</v>
      </c>
      <c r="G21" s="7">
        <v>28</v>
      </c>
      <c r="H21" s="26" t="s">
        <v>100</v>
      </c>
      <c r="I21" s="26" t="s">
        <v>345</v>
      </c>
      <c r="J21" s="27" t="s">
        <v>100</v>
      </c>
      <c r="K21" s="27" t="s">
        <v>367</v>
      </c>
      <c r="L21" s="23" t="s">
        <v>3</v>
      </c>
      <c r="M21" s="47">
        <v>28</v>
      </c>
      <c r="N21" s="47"/>
      <c r="O21" s="47">
        <v>28</v>
      </c>
      <c r="P21" s="24"/>
      <c r="Q21" s="28"/>
    </row>
    <row r="22" spans="1:17" ht="13.35" customHeight="1" x14ac:dyDescent="0.3">
      <c r="A22" s="41" t="s">
        <v>0</v>
      </c>
      <c r="B22" s="41" t="s">
        <v>335</v>
      </c>
      <c r="C22" s="41" t="s">
        <v>17</v>
      </c>
      <c r="D22" s="41" t="s">
        <v>336</v>
      </c>
      <c r="E22" s="41" t="s">
        <v>23</v>
      </c>
      <c r="F22" s="7">
        <v>56</v>
      </c>
      <c r="G22" s="7">
        <v>11</v>
      </c>
      <c r="H22" s="26" t="s">
        <v>100</v>
      </c>
      <c r="I22" s="26" t="s">
        <v>345</v>
      </c>
      <c r="J22" s="27" t="s">
        <v>100</v>
      </c>
      <c r="K22" s="27" t="s">
        <v>367</v>
      </c>
      <c r="L22" s="23" t="s">
        <v>3</v>
      </c>
      <c r="M22" s="47">
        <v>11</v>
      </c>
      <c r="N22" s="47"/>
      <c r="O22" s="47">
        <v>11</v>
      </c>
      <c r="P22" s="24"/>
      <c r="Q22" s="28"/>
    </row>
    <row r="23" spans="1:17" ht="13.35" customHeight="1" x14ac:dyDescent="0.3">
      <c r="A23" s="41" t="s">
        <v>0</v>
      </c>
      <c r="B23" s="41" t="s">
        <v>335</v>
      </c>
      <c r="C23" s="41" t="s">
        <v>17</v>
      </c>
      <c r="D23" s="41" t="s">
        <v>336</v>
      </c>
      <c r="E23" s="41" t="s">
        <v>24</v>
      </c>
      <c r="F23" s="7">
        <v>132</v>
      </c>
      <c r="G23" s="7">
        <v>25</v>
      </c>
      <c r="H23" s="26" t="s">
        <v>100</v>
      </c>
      <c r="I23" s="26" t="s">
        <v>345</v>
      </c>
      <c r="J23" s="27" t="s">
        <v>100</v>
      </c>
      <c r="K23" s="27" t="s">
        <v>367</v>
      </c>
      <c r="L23" s="23" t="s">
        <v>3</v>
      </c>
      <c r="M23" s="47">
        <v>25</v>
      </c>
      <c r="N23" s="47"/>
      <c r="O23" s="47">
        <v>25</v>
      </c>
      <c r="P23" s="24"/>
      <c r="Q23" s="28"/>
    </row>
    <row r="24" spans="1:17" ht="13.35" customHeight="1" x14ac:dyDescent="0.3">
      <c r="A24" s="41" t="s">
        <v>0</v>
      </c>
      <c r="B24" s="41" t="s">
        <v>335</v>
      </c>
      <c r="C24" s="41" t="s">
        <v>17</v>
      </c>
      <c r="D24" s="41" t="s">
        <v>336</v>
      </c>
      <c r="E24" s="41" t="s">
        <v>25</v>
      </c>
      <c r="F24" s="7">
        <v>76</v>
      </c>
      <c r="G24" s="7">
        <v>17</v>
      </c>
      <c r="H24" s="26" t="s">
        <v>100</v>
      </c>
      <c r="I24" s="26" t="s">
        <v>345</v>
      </c>
      <c r="J24" s="27" t="s">
        <v>100</v>
      </c>
      <c r="K24" s="27" t="s">
        <v>367</v>
      </c>
      <c r="L24" s="23" t="s">
        <v>3</v>
      </c>
      <c r="M24" s="47">
        <v>17</v>
      </c>
      <c r="N24" s="47"/>
      <c r="O24" s="47">
        <v>17</v>
      </c>
      <c r="P24" s="24"/>
      <c r="Q24" s="28"/>
    </row>
    <row r="25" spans="1:17" ht="13.35" customHeight="1" x14ac:dyDescent="0.3">
      <c r="A25" s="41" t="s">
        <v>0</v>
      </c>
      <c r="B25" s="41" t="s">
        <v>335</v>
      </c>
      <c r="C25" s="41" t="s">
        <v>17</v>
      </c>
      <c r="D25" s="41" t="s">
        <v>336</v>
      </c>
      <c r="E25" s="41" t="s">
        <v>26</v>
      </c>
      <c r="F25" s="7">
        <v>81</v>
      </c>
      <c r="G25" s="7">
        <v>16</v>
      </c>
      <c r="H25" s="26" t="s">
        <v>100</v>
      </c>
      <c r="I25" s="26" t="s">
        <v>345</v>
      </c>
      <c r="J25" s="27" t="s">
        <v>100</v>
      </c>
      <c r="K25" s="27" t="s">
        <v>367</v>
      </c>
      <c r="L25" s="23" t="s">
        <v>3</v>
      </c>
      <c r="M25" s="47">
        <v>16</v>
      </c>
      <c r="N25" s="47"/>
      <c r="O25" s="47">
        <v>16</v>
      </c>
      <c r="P25" s="24"/>
      <c r="Q25" s="28"/>
    </row>
    <row r="26" spans="1:17" ht="13.35" customHeight="1" x14ac:dyDescent="0.3">
      <c r="A26" s="41" t="s">
        <v>0</v>
      </c>
      <c r="B26" s="41" t="s">
        <v>335</v>
      </c>
      <c r="C26" s="41" t="s">
        <v>17</v>
      </c>
      <c r="D26" s="41" t="s">
        <v>336</v>
      </c>
      <c r="E26" s="41" t="s">
        <v>27</v>
      </c>
      <c r="F26" s="7">
        <v>102</v>
      </c>
      <c r="G26" s="7">
        <v>21</v>
      </c>
      <c r="H26" s="26" t="s">
        <v>100</v>
      </c>
      <c r="I26" s="26" t="s">
        <v>345</v>
      </c>
      <c r="J26" s="27" t="s">
        <v>100</v>
      </c>
      <c r="K26" s="27" t="s">
        <v>367</v>
      </c>
      <c r="L26" s="23" t="s">
        <v>3</v>
      </c>
      <c r="M26" s="47">
        <v>21</v>
      </c>
      <c r="N26" s="47"/>
      <c r="O26" s="47">
        <v>21</v>
      </c>
      <c r="P26" s="24"/>
      <c r="Q26" s="28"/>
    </row>
    <row r="27" spans="1:17" ht="13.35" customHeight="1" x14ac:dyDescent="0.3">
      <c r="A27" s="41" t="s">
        <v>0</v>
      </c>
      <c r="B27" s="41" t="s">
        <v>335</v>
      </c>
      <c r="C27" s="41" t="s">
        <v>17</v>
      </c>
      <c r="D27" s="41" t="s">
        <v>336</v>
      </c>
      <c r="E27" s="41" t="s">
        <v>28</v>
      </c>
      <c r="F27" s="7">
        <v>66</v>
      </c>
      <c r="G27" s="7">
        <v>14</v>
      </c>
      <c r="H27" s="26" t="s">
        <v>100</v>
      </c>
      <c r="I27" s="26" t="s">
        <v>345</v>
      </c>
      <c r="J27" s="27" t="s">
        <v>100</v>
      </c>
      <c r="K27" s="27" t="s">
        <v>367</v>
      </c>
      <c r="L27" s="23" t="s">
        <v>3</v>
      </c>
      <c r="M27" s="47">
        <v>14</v>
      </c>
      <c r="N27" s="47"/>
      <c r="O27" s="47">
        <v>14</v>
      </c>
      <c r="P27" s="24"/>
      <c r="Q27" s="28"/>
    </row>
    <row r="28" spans="1:17" ht="13.35" customHeight="1" x14ac:dyDescent="0.3">
      <c r="A28" s="41" t="s">
        <v>0</v>
      </c>
      <c r="B28" s="41" t="s">
        <v>335</v>
      </c>
      <c r="C28" s="41" t="s">
        <v>17</v>
      </c>
      <c r="D28" s="41" t="s">
        <v>336</v>
      </c>
      <c r="E28" s="41" t="s">
        <v>29</v>
      </c>
      <c r="F28" s="7">
        <v>69</v>
      </c>
      <c r="G28" s="7">
        <v>17</v>
      </c>
      <c r="H28" s="26" t="s">
        <v>100</v>
      </c>
      <c r="I28" s="26" t="s">
        <v>345</v>
      </c>
      <c r="J28" s="27" t="s">
        <v>100</v>
      </c>
      <c r="K28" s="27" t="s">
        <v>367</v>
      </c>
      <c r="L28" s="23" t="s">
        <v>3</v>
      </c>
      <c r="M28" s="47">
        <v>17</v>
      </c>
      <c r="N28" s="47"/>
      <c r="O28" s="47">
        <v>17</v>
      </c>
      <c r="P28" s="24"/>
      <c r="Q28" s="28"/>
    </row>
    <row r="29" spans="1:17" ht="13.35" customHeight="1" x14ac:dyDescent="0.3">
      <c r="A29" s="41" t="s">
        <v>0</v>
      </c>
      <c r="B29" s="41" t="s">
        <v>335</v>
      </c>
      <c r="C29" s="41" t="s">
        <v>17</v>
      </c>
      <c r="D29" s="41" t="s">
        <v>336</v>
      </c>
      <c r="E29" s="41" t="s">
        <v>22</v>
      </c>
      <c r="F29" s="7">
        <v>47</v>
      </c>
      <c r="G29" s="7">
        <v>10</v>
      </c>
      <c r="H29" s="26" t="s">
        <v>100</v>
      </c>
      <c r="I29" s="26" t="s">
        <v>345</v>
      </c>
      <c r="J29" s="27" t="s">
        <v>100</v>
      </c>
      <c r="K29" s="27" t="s">
        <v>367</v>
      </c>
      <c r="L29" s="23" t="s">
        <v>3</v>
      </c>
      <c r="M29" s="47">
        <v>10</v>
      </c>
      <c r="N29" s="47"/>
      <c r="O29" s="47">
        <v>10</v>
      </c>
      <c r="P29" s="24"/>
      <c r="Q29" s="28"/>
    </row>
    <row r="30" spans="1:17" ht="13.35" customHeight="1" x14ac:dyDescent="0.3">
      <c r="A30" s="41" t="s">
        <v>0</v>
      </c>
      <c r="B30" s="41" t="s">
        <v>335</v>
      </c>
      <c r="C30" s="41" t="s">
        <v>17</v>
      </c>
      <c r="D30" s="41" t="s">
        <v>336</v>
      </c>
      <c r="E30" s="41" t="s">
        <v>30</v>
      </c>
      <c r="F30" s="7">
        <v>53</v>
      </c>
      <c r="G30" s="7">
        <v>11</v>
      </c>
      <c r="H30" s="26" t="s">
        <v>100</v>
      </c>
      <c r="I30" s="26" t="s">
        <v>345</v>
      </c>
      <c r="J30" s="27" t="s">
        <v>100</v>
      </c>
      <c r="K30" s="27" t="s">
        <v>367</v>
      </c>
      <c r="L30" s="23" t="s">
        <v>3</v>
      </c>
      <c r="M30" s="47">
        <v>11</v>
      </c>
      <c r="N30" s="47"/>
      <c r="O30" s="47">
        <v>11</v>
      </c>
      <c r="P30" s="24"/>
      <c r="Q30" s="28"/>
    </row>
    <row r="31" spans="1:17" ht="13.35" customHeight="1" x14ac:dyDescent="0.3">
      <c r="A31" s="41" t="s">
        <v>0</v>
      </c>
      <c r="B31" s="41" t="s">
        <v>335</v>
      </c>
      <c r="C31" s="41" t="s">
        <v>17</v>
      </c>
      <c r="D31" s="41" t="s">
        <v>336</v>
      </c>
      <c r="E31" s="41" t="s">
        <v>31</v>
      </c>
      <c r="F31" s="7">
        <v>37</v>
      </c>
      <c r="G31" s="7">
        <v>7</v>
      </c>
      <c r="H31" s="26" t="s">
        <v>100</v>
      </c>
      <c r="I31" s="26" t="s">
        <v>345</v>
      </c>
      <c r="J31" s="27" t="s">
        <v>100</v>
      </c>
      <c r="K31" s="27" t="s">
        <v>367</v>
      </c>
      <c r="L31" s="23" t="s">
        <v>3</v>
      </c>
      <c r="M31" s="47">
        <v>7</v>
      </c>
      <c r="N31" s="47"/>
      <c r="O31" s="47">
        <v>7</v>
      </c>
      <c r="P31" s="24"/>
      <c r="Q31" s="28"/>
    </row>
    <row r="32" spans="1:17" ht="13.35" customHeight="1" x14ac:dyDescent="0.3">
      <c r="A32" s="41" t="s">
        <v>0</v>
      </c>
      <c r="B32" s="41" t="s">
        <v>335</v>
      </c>
      <c r="C32" s="41" t="s">
        <v>17</v>
      </c>
      <c r="D32" s="41" t="s">
        <v>336</v>
      </c>
      <c r="E32" s="41" t="s">
        <v>32</v>
      </c>
      <c r="F32" s="7">
        <v>44</v>
      </c>
      <c r="G32" s="7">
        <v>9</v>
      </c>
      <c r="H32" s="26" t="s">
        <v>100</v>
      </c>
      <c r="I32" s="26" t="s">
        <v>345</v>
      </c>
      <c r="J32" s="27" t="s">
        <v>100</v>
      </c>
      <c r="K32" s="27" t="s">
        <v>367</v>
      </c>
      <c r="L32" s="23" t="s">
        <v>3</v>
      </c>
      <c r="M32" s="47">
        <v>9</v>
      </c>
      <c r="N32" s="47"/>
      <c r="O32" s="47">
        <v>9</v>
      </c>
      <c r="P32" s="24"/>
      <c r="Q32" s="28"/>
    </row>
    <row r="33" spans="1:17" ht="13.35" customHeight="1" x14ac:dyDescent="0.3">
      <c r="A33" s="41" t="s">
        <v>0</v>
      </c>
      <c r="B33" s="41" t="s">
        <v>335</v>
      </c>
      <c r="C33" s="41" t="s">
        <v>17</v>
      </c>
      <c r="D33" s="41" t="s">
        <v>336</v>
      </c>
      <c r="E33" s="41" t="s">
        <v>33</v>
      </c>
      <c r="F33" s="7">
        <v>28</v>
      </c>
      <c r="G33" s="7">
        <v>6</v>
      </c>
      <c r="H33" s="26" t="s">
        <v>100</v>
      </c>
      <c r="I33" s="26" t="s">
        <v>345</v>
      </c>
      <c r="J33" s="27" t="s">
        <v>100</v>
      </c>
      <c r="K33" s="27" t="s">
        <v>367</v>
      </c>
      <c r="L33" s="23" t="s">
        <v>3</v>
      </c>
      <c r="M33" s="47">
        <v>6</v>
      </c>
      <c r="N33" s="47"/>
      <c r="O33" s="47">
        <v>6</v>
      </c>
      <c r="P33" s="24"/>
      <c r="Q33" s="28"/>
    </row>
    <row r="34" spans="1:17" ht="13.35" customHeight="1" x14ac:dyDescent="0.3">
      <c r="A34" s="41" t="s">
        <v>0</v>
      </c>
      <c r="B34" s="41" t="s">
        <v>335</v>
      </c>
      <c r="C34" s="41" t="s">
        <v>17</v>
      </c>
      <c r="D34" s="41" t="s">
        <v>336</v>
      </c>
      <c r="E34" s="41" t="s">
        <v>34</v>
      </c>
      <c r="F34" s="7">
        <v>73</v>
      </c>
      <c r="G34" s="7">
        <v>14</v>
      </c>
      <c r="H34" s="26" t="s">
        <v>100</v>
      </c>
      <c r="I34" s="26" t="s">
        <v>345</v>
      </c>
      <c r="J34" s="27" t="s">
        <v>100</v>
      </c>
      <c r="K34" s="27" t="s">
        <v>367</v>
      </c>
      <c r="L34" s="23" t="s">
        <v>3</v>
      </c>
      <c r="M34" s="47">
        <v>14</v>
      </c>
      <c r="N34" s="47"/>
      <c r="O34" s="47">
        <v>14</v>
      </c>
      <c r="P34" s="24"/>
      <c r="Q34" s="28"/>
    </row>
    <row r="35" spans="1:17" ht="13.35" customHeight="1" x14ac:dyDescent="0.3">
      <c r="A35" s="41" t="s">
        <v>0</v>
      </c>
      <c r="B35" s="41" t="s">
        <v>335</v>
      </c>
      <c r="C35" s="41" t="s">
        <v>17</v>
      </c>
      <c r="D35" s="41" t="s">
        <v>336</v>
      </c>
      <c r="E35" s="41" t="s">
        <v>35</v>
      </c>
      <c r="F35" s="7">
        <v>111</v>
      </c>
      <c r="G35" s="7">
        <v>25</v>
      </c>
      <c r="H35" s="26" t="s">
        <v>100</v>
      </c>
      <c r="I35" s="26" t="s">
        <v>345</v>
      </c>
      <c r="J35" s="27" t="s">
        <v>100</v>
      </c>
      <c r="K35" s="27" t="s">
        <v>367</v>
      </c>
      <c r="L35" s="23" t="s">
        <v>3</v>
      </c>
      <c r="M35" s="47">
        <v>25</v>
      </c>
      <c r="N35" s="47"/>
      <c r="O35" s="47">
        <v>25</v>
      </c>
      <c r="P35" s="24"/>
      <c r="Q35" s="28"/>
    </row>
    <row r="36" spans="1:17" ht="13.35" customHeight="1" x14ac:dyDescent="0.3">
      <c r="A36" s="41" t="s">
        <v>0</v>
      </c>
      <c r="B36" s="41" t="s">
        <v>335</v>
      </c>
      <c r="C36" s="41" t="s">
        <v>36</v>
      </c>
      <c r="D36" s="41" t="s">
        <v>354</v>
      </c>
      <c r="E36" s="41" t="s">
        <v>37</v>
      </c>
      <c r="F36" s="7">
        <v>108</v>
      </c>
      <c r="G36" s="7">
        <v>19</v>
      </c>
      <c r="H36" s="26" t="s">
        <v>100</v>
      </c>
      <c r="I36" s="26" t="s">
        <v>345</v>
      </c>
      <c r="J36" s="27" t="s">
        <v>100</v>
      </c>
      <c r="K36" s="27" t="s">
        <v>367</v>
      </c>
      <c r="L36" s="23" t="s">
        <v>3</v>
      </c>
      <c r="M36" s="47">
        <v>19</v>
      </c>
      <c r="N36" s="47"/>
      <c r="O36" s="47">
        <v>19</v>
      </c>
      <c r="P36" s="24"/>
      <c r="Q36" s="28"/>
    </row>
    <row r="37" spans="1:17" ht="13.35" customHeight="1" x14ac:dyDescent="0.3">
      <c r="A37" s="41" t="s">
        <v>0</v>
      </c>
      <c r="B37" s="41" t="s">
        <v>335</v>
      </c>
      <c r="C37" s="41" t="s">
        <v>36</v>
      </c>
      <c r="D37" s="41" t="s">
        <v>354</v>
      </c>
      <c r="E37" s="41" t="s">
        <v>38</v>
      </c>
      <c r="F37" s="7">
        <v>68</v>
      </c>
      <c r="G37" s="7">
        <v>14</v>
      </c>
      <c r="H37" s="26" t="s">
        <v>100</v>
      </c>
      <c r="I37" s="26" t="s">
        <v>345</v>
      </c>
      <c r="J37" s="27" t="s">
        <v>100</v>
      </c>
      <c r="K37" s="27" t="s">
        <v>367</v>
      </c>
      <c r="L37" s="23" t="s">
        <v>3</v>
      </c>
      <c r="M37" s="47">
        <v>14</v>
      </c>
      <c r="N37" s="47"/>
      <c r="O37" s="47">
        <v>14</v>
      </c>
      <c r="P37" s="24"/>
      <c r="Q37" s="28"/>
    </row>
    <row r="38" spans="1:17" ht="13.35" customHeight="1" x14ac:dyDescent="0.3">
      <c r="A38" s="41" t="s">
        <v>0</v>
      </c>
      <c r="B38" s="41" t="s">
        <v>335</v>
      </c>
      <c r="C38" s="41" t="s">
        <v>36</v>
      </c>
      <c r="D38" s="41" t="s">
        <v>354</v>
      </c>
      <c r="E38" s="41" t="s">
        <v>39</v>
      </c>
      <c r="F38" s="7">
        <v>59</v>
      </c>
      <c r="G38" s="7">
        <v>12</v>
      </c>
      <c r="H38" s="26" t="s">
        <v>100</v>
      </c>
      <c r="I38" s="26" t="s">
        <v>345</v>
      </c>
      <c r="J38" s="27" t="s">
        <v>100</v>
      </c>
      <c r="K38" s="27" t="s">
        <v>367</v>
      </c>
      <c r="L38" s="23" t="s">
        <v>3</v>
      </c>
      <c r="M38" s="47">
        <v>12</v>
      </c>
      <c r="N38" s="47"/>
      <c r="O38" s="47">
        <v>12</v>
      </c>
      <c r="P38" s="24"/>
      <c r="Q38" s="28"/>
    </row>
    <row r="39" spans="1:17" ht="13.35" customHeight="1" x14ac:dyDescent="0.3">
      <c r="A39" s="41" t="s">
        <v>0</v>
      </c>
      <c r="B39" s="41" t="s">
        <v>335</v>
      </c>
      <c r="C39" s="41" t="s">
        <v>36</v>
      </c>
      <c r="D39" s="41" t="s">
        <v>354</v>
      </c>
      <c r="E39" s="41" t="s">
        <v>40</v>
      </c>
      <c r="F39" s="7">
        <v>96</v>
      </c>
      <c r="G39" s="7">
        <v>18</v>
      </c>
      <c r="H39" s="26" t="s">
        <v>100</v>
      </c>
      <c r="I39" s="26" t="s">
        <v>345</v>
      </c>
      <c r="J39" s="27" t="s">
        <v>100</v>
      </c>
      <c r="K39" s="27" t="s">
        <v>367</v>
      </c>
      <c r="L39" s="23" t="s">
        <v>3</v>
      </c>
      <c r="M39" s="47">
        <v>18</v>
      </c>
      <c r="N39" s="47"/>
      <c r="O39" s="47">
        <v>18</v>
      </c>
      <c r="P39" s="24"/>
      <c r="Q39" s="28"/>
    </row>
    <row r="40" spans="1:17" ht="13.35" customHeight="1" x14ac:dyDescent="0.3">
      <c r="A40" s="41" t="s">
        <v>0</v>
      </c>
      <c r="B40" s="41" t="s">
        <v>335</v>
      </c>
      <c r="C40" s="41" t="s">
        <v>36</v>
      </c>
      <c r="D40" s="41" t="s">
        <v>354</v>
      </c>
      <c r="E40" s="41" t="s">
        <v>41</v>
      </c>
      <c r="F40" s="7">
        <v>77</v>
      </c>
      <c r="G40" s="7">
        <v>15</v>
      </c>
      <c r="H40" s="26" t="s">
        <v>100</v>
      </c>
      <c r="I40" s="26" t="s">
        <v>345</v>
      </c>
      <c r="J40" s="27" t="s">
        <v>100</v>
      </c>
      <c r="K40" s="27" t="s">
        <v>367</v>
      </c>
      <c r="L40" s="23" t="s">
        <v>3</v>
      </c>
      <c r="M40" s="47">
        <v>15</v>
      </c>
      <c r="N40" s="47"/>
      <c r="O40" s="47">
        <v>15</v>
      </c>
      <c r="P40" s="24"/>
      <c r="Q40" s="28"/>
    </row>
    <row r="41" spans="1:17" ht="13.35" customHeight="1" x14ac:dyDescent="0.3">
      <c r="A41" s="41" t="s">
        <v>0</v>
      </c>
      <c r="B41" s="41" t="s">
        <v>335</v>
      </c>
      <c r="C41" s="41" t="s">
        <v>36</v>
      </c>
      <c r="D41" s="41" t="s">
        <v>354</v>
      </c>
      <c r="E41" s="41" t="s">
        <v>42</v>
      </c>
      <c r="F41" s="7">
        <v>63</v>
      </c>
      <c r="G41" s="7">
        <v>11</v>
      </c>
      <c r="H41" s="26" t="s">
        <v>100</v>
      </c>
      <c r="I41" s="26" t="s">
        <v>345</v>
      </c>
      <c r="J41" s="27" t="s">
        <v>100</v>
      </c>
      <c r="K41" s="27" t="s">
        <v>367</v>
      </c>
      <c r="L41" s="23" t="s">
        <v>3</v>
      </c>
      <c r="M41" s="47">
        <v>11</v>
      </c>
      <c r="N41" s="47"/>
      <c r="O41" s="47">
        <v>11</v>
      </c>
      <c r="P41" s="24"/>
      <c r="Q41" s="28"/>
    </row>
    <row r="42" spans="1:17" ht="13.35" customHeight="1" x14ac:dyDescent="0.3">
      <c r="A42" s="41" t="s">
        <v>0</v>
      </c>
      <c r="B42" s="41" t="s">
        <v>335</v>
      </c>
      <c r="C42" s="41" t="s">
        <v>36</v>
      </c>
      <c r="D42" s="41" t="s">
        <v>354</v>
      </c>
      <c r="E42" s="41" t="s">
        <v>43</v>
      </c>
      <c r="F42" s="7">
        <v>66</v>
      </c>
      <c r="G42" s="7">
        <v>13</v>
      </c>
      <c r="H42" s="26" t="s">
        <v>100</v>
      </c>
      <c r="I42" s="26" t="s">
        <v>345</v>
      </c>
      <c r="J42" s="27" t="s">
        <v>100</v>
      </c>
      <c r="K42" s="27" t="s">
        <v>367</v>
      </c>
      <c r="L42" s="23" t="s">
        <v>3</v>
      </c>
      <c r="M42" s="47">
        <v>13</v>
      </c>
      <c r="N42" s="47"/>
      <c r="O42" s="47">
        <v>13</v>
      </c>
      <c r="P42" s="24"/>
      <c r="Q42" s="28"/>
    </row>
    <row r="43" spans="1:17" ht="13.35" customHeight="1" x14ac:dyDescent="0.3">
      <c r="A43" s="41" t="s">
        <v>0</v>
      </c>
      <c r="B43" s="41" t="s">
        <v>335</v>
      </c>
      <c r="C43" s="41" t="s">
        <v>44</v>
      </c>
      <c r="D43" s="41" t="s">
        <v>401</v>
      </c>
      <c r="E43" s="41" t="s">
        <v>45</v>
      </c>
      <c r="F43" s="7">
        <v>140</v>
      </c>
      <c r="G43" s="7">
        <v>37</v>
      </c>
      <c r="H43" s="26" t="s">
        <v>100</v>
      </c>
      <c r="I43" s="26" t="s">
        <v>345</v>
      </c>
      <c r="J43" s="27" t="s">
        <v>100</v>
      </c>
      <c r="K43" s="27" t="s">
        <v>367</v>
      </c>
      <c r="L43" s="23" t="s">
        <v>3</v>
      </c>
      <c r="M43" s="47">
        <v>37</v>
      </c>
      <c r="N43" s="47"/>
      <c r="O43" s="47">
        <v>37</v>
      </c>
      <c r="P43" s="24"/>
      <c r="Q43" s="28"/>
    </row>
    <row r="44" spans="1:17" ht="13.35" customHeight="1" x14ac:dyDescent="0.3">
      <c r="A44" s="41" t="s">
        <v>0</v>
      </c>
      <c r="B44" s="41" t="s">
        <v>335</v>
      </c>
      <c r="C44" s="41" t="s">
        <v>44</v>
      </c>
      <c r="D44" s="41" t="s">
        <v>401</v>
      </c>
      <c r="E44" s="41" t="s">
        <v>46</v>
      </c>
      <c r="F44" s="7">
        <v>115</v>
      </c>
      <c r="G44" s="7">
        <v>23</v>
      </c>
      <c r="H44" s="26" t="s">
        <v>100</v>
      </c>
      <c r="I44" s="26" t="s">
        <v>345</v>
      </c>
      <c r="J44" s="27" t="s">
        <v>100</v>
      </c>
      <c r="K44" s="27" t="s">
        <v>367</v>
      </c>
      <c r="L44" s="23" t="s">
        <v>3</v>
      </c>
      <c r="M44" s="47">
        <v>23</v>
      </c>
      <c r="N44" s="47"/>
      <c r="O44" s="47">
        <v>23</v>
      </c>
      <c r="P44" s="24"/>
      <c r="Q44" s="28"/>
    </row>
    <row r="45" spans="1:17" ht="13.35" customHeight="1" x14ac:dyDescent="0.3">
      <c r="A45" s="41" t="s">
        <v>0</v>
      </c>
      <c r="B45" s="41" t="s">
        <v>335</v>
      </c>
      <c r="C45" s="41" t="s">
        <v>44</v>
      </c>
      <c r="D45" s="41" t="s">
        <v>401</v>
      </c>
      <c r="E45" s="41" t="s">
        <v>47</v>
      </c>
      <c r="F45" s="7">
        <v>57</v>
      </c>
      <c r="G45" s="7">
        <v>11</v>
      </c>
      <c r="H45" s="26" t="s">
        <v>100</v>
      </c>
      <c r="I45" s="26" t="s">
        <v>345</v>
      </c>
      <c r="J45" s="27" t="s">
        <v>100</v>
      </c>
      <c r="K45" s="27" t="s">
        <v>367</v>
      </c>
      <c r="L45" s="23" t="s">
        <v>3</v>
      </c>
      <c r="M45" s="47">
        <v>11</v>
      </c>
      <c r="N45" s="47"/>
      <c r="O45" s="47">
        <v>11</v>
      </c>
      <c r="P45" s="24"/>
      <c r="Q45" s="28"/>
    </row>
    <row r="46" spans="1:17" ht="13.35" customHeight="1" x14ac:dyDescent="0.3">
      <c r="A46" s="41" t="s">
        <v>0</v>
      </c>
      <c r="B46" s="41" t="s">
        <v>335</v>
      </c>
      <c r="C46" s="41" t="s">
        <v>44</v>
      </c>
      <c r="D46" s="41" t="s">
        <v>401</v>
      </c>
      <c r="E46" s="41" t="s">
        <v>48</v>
      </c>
      <c r="F46" s="7">
        <v>214</v>
      </c>
      <c r="G46" s="7">
        <v>42</v>
      </c>
      <c r="H46" s="26" t="s">
        <v>100</v>
      </c>
      <c r="I46" s="26" t="s">
        <v>345</v>
      </c>
      <c r="J46" s="27" t="s">
        <v>100</v>
      </c>
      <c r="K46" s="27" t="s">
        <v>367</v>
      </c>
      <c r="L46" s="23" t="s">
        <v>3</v>
      </c>
      <c r="M46" s="47">
        <v>42</v>
      </c>
      <c r="N46" s="47"/>
      <c r="O46" s="47">
        <v>42</v>
      </c>
      <c r="P46" s="24"/>
      <c r="Q46" s="28"/>
    </row>
    <row r="47" spans="1:17" ht="13.35" customHeight="1" x14ac:dyDescent="0.3">
      <c r="A47" s="41" t="s">
        <v>0</v>
      </c>
      <c r="B47" s="41" t="s">
        <v>335</v>
      </c>
      <c r="C47" s="41" t="s">
        <v>44</v>
      </c>
      <c r="D47" s="41" t="s">
        <v>401</v>
      </c>
      <c r="E47" s="41" t="s">
        <v>49</v>
      </c>
      <c r="F47" s="7">
        <v>109</v>
      </c>
      <c r="G47" s="7">
        <v>21</v>
      </c>
      <c r="H47" s="26" t="s">
        <v>100</v>
      </c>
      <c r="I47" s="26" t="s">
        <v>345</v>
      </c>
      <c r="J47" s="27" t="s">
        <v>100</v>
      </c>
      <c r="K47" s="27" t="s">
        <v>367</v>
      </c>
      <c r="L47" s="23" t="s">
        <v>3</v>
      </c>
      <c r="M47" s="47">
        <v>21</v>
      </c>
      <c r="N47" s="47"/>
      <c r="O47" s="47">
        <v>21</v>
      </c>
      <c r="P47" s="24"/>
      <c r="Q47" s="28"/>
    </row>
    <row r="48" spans="1:17" ht="13.35" customHeight="1" x14ac:dyDescent="0.3">
      <c r="A48" s="41" t="s">
        <v>0</v>
      </c>
      <c r="B48" s="41" t="s">
        <v>335</v>
      </c>
      <c r="C48" s="41" t="s">
        <v>44</v>
      </c>
      <c r="D48" s="41" t="s">
        <v>401</v>
      </c>
      <c r="E48" s="41" t="s">
        <v>50</v>
      </c>
      <c r="F48" s="7">
        <v>355</v>
      </c>
      <c r="G48" s="7">
        <v>63</v>
      </c>
      <c r="H48" s="26" t="s">
        <v>100</v>
      </c>
      <c r="I48" s="26" t="s">
        <v>345</v>
      </c>
      <c r="J48" s="27" t="s">
        <v>100</v>
      </c>
      <c r="K48" s="27" t="s">
        <v>367</v>
      </c>
      <c r="L48" s="23" t="s">
        <v>3</v>
      </c>
      <c r="M48" s="47">
        <v>63</v>
      </c>
      <c r="N48" s="47"/>
      <c r="O48" s="47">
        <v>63</v>
      </c>
      <c r="P48" s="24"/>
      <c r="Q48" s="28"/>
    </row>
    <row r="49" spans="1:17" ht="13.35" customHeight="1" x14ac:dyDescent="0.3">
      <c r="A49" s="41" t="s">
        <v>0</v>
      </c>
      <c r="B49" s="41" t="s">
        <v>335</v>
      </c>
      <c r="C49" s="41" t="s">
        <v>44</v>
      </c>
      <c r="D49" s="41" t="s">
        <v>401</v>
      </c>
      <c r="E49" s="41" t="s">
        <v>51</v>
      </c>
      <c r="F49" s="7">
        <v>168</v>
      </c>
      <c r="G49" s="7">
        <v>32</v>
      </c>
      <c r="H49" s="26" t="s">
        <v>100</v>
      </c>
      <c r="I49" s="26" t="s">
        <v>345</v>
      </c>
      <c r="J49" s="27" t="s">
        <v>100</v>
      </c>
      <c r="K49" s="27" t="s">
        <v>367</v>
      </c>
      <c r="L49" s="23" t="s">
        <v>3</v>
      </c>
      <c r="M49" s="47">
        <v>32</v>
      </c>
      <c r="N49" s="47"/>
      <c r="O49" s="47">
        <v>32</v>
      </c>
      <c r="P49" s="24"/>
      <c r="Q49" s="28"/>
    </row>
    <row r="50" spans="1:17" ht="13.35" customHeight="1" x14ac:dyDescent="0.3">
      <c r="A50" s="41" t="s">
        <v>0</v>
      </c>
      <c r="B50" s="41" t="s">
        <v>335</v>
      </c>
      <c r="C50" s="41" t="s">
        <v>44</v>
      </c>
      <c r="D50" s="41" t="s">
        <v>401</v>
      </c>
      <c r="E50" s="41" t="s">
        <v>52</v>
      </c>
      <c r="F50" s="7">
        <v>84</v>
      </c>
      <c r="G50" s="7">
        <v>16</v>
      </c>
      <c r="H50" s="26" t="s">
        <v>100</v>
      </c>
      <c r="I50" s="26" t="s">
        <v>345</v>
      </c>
      <c r="J50" s="27" t="s">
        <v>100</v>
      </c>
      <c r="K50" s="27" t="s">
        <v>367</v>
      </c>
      <c r="L50" s="23" t="s">
        <v>3</v>
      </c>
      <c r="M50" s="47">
        <v>16</v>
      </c>
      <c r="N50" s="47"/>
      <c r="O50" s="47">
        <v>16</v>
      </c>
      <c r="P50" s="24"/>
      <c r="Q50" s="28"/>
    </row>
    <row r="51" spans="1:17" ht="13.35" customHeight="1" x14ac:dyDescent="0.3">
      <c r="A51" s="41" t="s">
        <v>0</v>
      </c>
      <c r="B51" s="41" t="s">
        <v>335</v>
      </c>
      <c r="C51" s="41" t="s">
        <v>44</v>
      </c>
      <c r="D51" s="41" t="s">
        <v>401</v>
      </c>
      <c r="E51" s="41" t="s">
        <v>53</v>
      </c>
      <c r="F51" s="7">
        <v>368</v>
      </c>
      <c r="G51" s="7">
        <v>59</v>
      </c>
      <c r="H51" s="26" t="s">
        <v>100</v>
      </c>
      <c r="I51" s="26" t="s">
        <v>345</v>
      </c>
      <c r="J51" s="27" t="s">
        <v>100</v>
      </c>
      <c r="K51" s="27" t="s">
        <v>367</v>
      </c>
      <c r="L51" s="23" t="s">
        <v>3</v>
      </c>
      <c r="M51" s="47">
        <v>59</v>
      </c>
      <c r="N51" s="47"/>
      <c r="O51" s="47">
        <v>59</v>
      </c>
      <c r="P51" s="24"/>
      <c r="Q51" s="28"/>
    </row>
    <row r="52" spans="1:17" ht="13.35" customHeight="1" x14ac:dyDescent="0.3">
      <c r="A52" s="41" t="s">
        <v>0</v>
      </c>
      <c r="B52" s="41" t="s">
        <v>335</v>
      </c>
      <c r="C52" s="41" t="s">
        <v>44</v>
      </c>
      <c r="D52" s="41" t="s">
        <v>401</v>
      </c>
      <c r="E52" s="41" t="s">
        <v>54</v>
      </c>
      <c r="F52" s="7">
        <v>50</v>
      </c>
      <c r="G52" s="7">
        <v>11</v>
      </c>
      <c r="H52" s="26" t="s">
        <v>100</v>
      </c>
      <c r="I52" s="26" t="s">
        <v>345</v>
      </c>
      <c r="J52" s="27" t="s">
        <v>100</v>
      </c>
      <c r="K52" s="27" t="s">
        <v>367</v>
      </c>
      <c r="L52" s="23" t="s">
        <v>3</v>
      </c>
      <c r="M52" s="47">
        <v>11</v>
      </c>
      <c r="N52" s="47"/>
      <c r="O52" s="47">
        <v>11</v>
      </c>
      <c r="P52" s="24"/>
      <c r="Q52" s="28"/>
    </row>
    <row r="53" spans="1:17" ht="13.35" customHeight="1" x14ac:dyDescent="0.3">
      <c r="A53" s="41" t="s">
        <v>0</v>
      </c>
      <c r="B53" s="41" t="s">
        <v>335</v>
      </c>
      <c r="C53" s="41" t="s">
        <v>44</v>
      </c>
      <c r="D53" s="41" t="s">
        <v>401</v>
      </c>
      <c r="E53" s="41" t="s">
        <v>55</v>
      </c>
      <c r="F53" s="7">
        <v>605</v>
      </c>
      <c r="G53" s="7">
        <v>103</v>
      </c>
      <c r="H53" s="26" t="s">
        <v>100</v>
      </c>
      <c r="I53" s="26" t="s">
        <v>345</v>
      </c>
      <c r="J53" s="27" t="s">
        <v>100</v>
      </c>
      <c r="K53" s="27" t="s">
        <v>367</v>
      </c>
      <c r="L53" s="23" t="s">
        <v>3</v>
      </c>
      <c r="M53" s="47">
        <v>103</v>
      </c>
      <c r="N53" s="47"/>
      <c r="O53" s="47">
        <v>103</v>
      </c>
      <c r="P53" s="24"/>
      <c r="Q53" s="28"/>
    </row>
    <row r="54" spans="1:17" ht="13.35" customHeight="1" x14ac:dyDescent="0.3">
      <c r="A54" s="41" t="s">
        <v>0</v>
      </c>
      <c r="B54" s="41" t="s">
        <v>335</v>
      </c>
      <c r="C54" s="41" t="s">
        <v>44</v>
      </c>
      <c r="D54" s="41" t="s">
        <v>401</v>
      </c>
      <c r="E54" s="41" t="s">
        <v>56</v>
      </c>
      <c r="F54" s="7">
        <v>144</v>
      </c>
      <c r="G54" s="7">
        <v>29</v>
      </c>
      <c r="H54" s="26" t="s">
        <v>100</v>
      </c>
      <c r="I54" s="26" t="s">
        <v>345</v>
      </c>
      <c r="J54" s="27" t="s">
        <v>100</v>
      </c>
      <c r="K54" s="27" t="s">
        <v>367</v>
      </c>
      <c r="L54" s="23" t="s">
        <v>3</v>
      </c>
      <c r="M54" s="47">
        <v>29</v>
      </c>
      <c r="N54" s="47"/>
      <c r="O54" s="47">
        <v>29</v>
      </c>
      <c r="P54" s="24"/>
      <c r="Q54" s="28"/>
    </row>
    <row r="55" spans="1:17" ht="13.35" customHeight="1" x14ac:dyDescent="0.3">
      <c r="A55" s="41" t="s">
        <v>0</v>
      </c>
      <c r="B55" s="41" t="s">
        <v>335</v>
      </c>
      <c r="C55" s="41" t="s">
        <v>44</v>
      </c>
      <c r="D55" s="41" t="s">
        <v>401</v>
      </c>
      <c r="E55" s="41" t="s">
        <v>57</v>
      </c>
      <c r="F55" s="7">
        <v>344</v>
      </c>
      <c r="G55" s="7">
        <v>65</v>
      </c>
      <c r="H55" s="26" t="s">
        <v>100</v>
      </c>
      <c r="I55" s="26" t="s">
        <v>345</v>
      </c>
      <c r="J55" s="27" t="s">
        <v>100</v>
      </c>
      <c r="K55" s="27" t="s">
        <v>367</v>
      </c>
      <c r="L55" s="23" t="s">
        <v>3</v>
      </c>
      <c r="M55" s="47">
        <v>65</v>
      </c>
      <c r="N55" s="47"/>
      <c r="O55" s="47">
        <v>65</v>
      </c>
      <c r="P55" s="24"/>
      <c r="Q55" s="28"/>
    </row>
    <row r="56" spans="1:17" ht="13.35" customHeight="1" x14ac:dyDescent="0.3">
      <c r="A56" s="41" t="s">
        <v>0</v>
      </c>
      <c r="B56" s="41" t="s">
        <v>335</v>
      </c>
      <c r="C56" s="41" t="s">
        <v>44</v>
      </c>
      <c r="D56" s="41" t="s">
        <v>401</v>
      </c>
      <c r="E56" s="41" t="s">
        <v>58</v>
      </c>
      <c r="F56" s="7">
        <v>155</v>
      </c>
      <c r="G56" s="7">
        <v>32</v>
      </c>
      <c r="H56" s="26" t="s">
        <v>100</v>
      </c>
      <c r="I56" s="26" t="s">
        <v>345</v>
      </c>
      <c r="J56" s="27" t="s">
        <v>100</v>
      </c>
      <c r="K56" s="27" t="s">
        <v>367</v>
      </c>
      <c r="L56" s="23" t="s">
        <v>3</v>
      </c>
      <c r="M56" s="47">
        <v>32</v>
      </c>
      <c r="N56" s="47"/>
      <c r="O56" s="47">
        <v>32</v>
      </c>
      <c r="P56" s="24"/>
      <c r="Q56" s="28"/>
    </row>
    <row r="57" spans="1:17" ht="13.35" customHeight="1" x14ac:dyDescent="0.3">
      <c r="A57" s="41" t="s">
        <v>0</v>
      </c>
      <c r="B57" s="41" t="s">
        <v>335</v>
      </c>
      <c r="C57" s="41" t="s">
        <v>44</v>
      </c>
      <c r="D57" s="41" t="s">
        <v>401</v>
      </c>
      <c r="E57" s="41" t="s">
        <v>59</v>
      </c>
      <c r="F57" s="7">
        <v>111</v>
      </c>
      <c r="G57" s="7">
        <v>21</v>
      </c>
      <c r="H57" s="26" t="s">
        <v>100</v>
      </c>
      <c r="I57" s="26" t="s">
        <v>345</v>
      </c>
      <c r="J57" s="27" t="s">
        <v>100</v>
      </c>
      <c r="K57" s="27" t="s">
        <v>367</v>
      </c>
      <c r="L57" s="23" t="s">
        <v>3</v>
      </c>
      <c r="M57" s="47">
        <v>21</v>
      </c>
      <c r="N57" s="47"/>
      <c r="O57" s="47">
        <v>21</v>
      </c>
      <c r="P57" s="24"/>
      <c r="Q57" s="28"/>
    </row>
    <row r="58" spans="1:17" ht="13.35" customHeight="1" x14ac:dyDescent="0.3">
      <c r="A58" s="41" t="s">
        <v>0</v>
      </c>
      <c r="B58" s="41" t="s">
        <v>335</v>
      </c>
      <c r="C58" s="41" t="s">
        <v>44</v>
      </c>
      <c r="D58" s="41" t="s">
        <v>401</v>
      </c>
      <c r="E58" s="41" t="s">
        <v>60</v>
      </c>
      <c r="F58" s="7">
        <v>27</v>
      </c>
      <c r="G58" s="7">
        <v>5</v>
      </c>
      <c r="H58" s="26" t="s">
        <v>0</v>
      </c>
      <c r="I58" s="26" t="s">
        <v>335</v>
      </c>
      <c r="J58" s="27" t="s">
        <v>1</v>
      </c>
      <c r="K58" s="27" t="s">
        <v>391</v>
      </c>
      <c r="L58" s="23" t="s">
        <v>261</v>
      </c>
      <c r="M58" s="47">
        <v>5</v>
      </c>
      <c r="N58" s="47"/>
      <c r="O58" s="47">
        <v>5</v>
      </c>
      <c r="P58" s="24"/>
      <c r="Q58" s="28"/>
    </row>
    <row r="59" spans="1:17" ht="13.35" customHeight="1" x14ac:dyDescent="0.3">
      <c r="A59" s="41" t="s">
        <v>0</v>
      </c>
      <c r="B59" s="41" t="s">
        <v>335</v>
      </c>
      <c r="C59" s="41" t="s">
        <v>44</v>
      </c>
      <c r="D59" s="41" t="s">
        <v>401</v>
      </c>
      <c r="E59" s="41" t="s">
        <v>50</v>
      </c>
      <c r="F59" s="7">
        <v>59</v>
      </c>
      <c r="G59" s="7">
        <v>11</v>
      </c>
      <c r="H59" s="26" t="s">
        <v>0</v>
      </c>
      <c r="I59" s="26" t="s">
        <v>335</v>
      </c>
      <c r="J59" s="27" t="s">
        <v>1</v>
      </c>
      <c r="K59" s="27" t="s">
        <v>391</v>
      </c>
      <c r="L59" s="23" t="s">
        <v>261</v>
      </c>
      <c r="M59" s="47">
        <v>11</v>
      </c>
      <c r="N59" s="47"/>
      <c r="O59" s="47">
        <v>11</v>
      </c>
      <c r="P59" s="24"/>
      <c r="Q59" s="28"/>
    </row>
    <row r="60" spans="1:17" ht="13.35" customHeight="1" x14ac:dyDescent="0.3">
      <c r="A60" s="41" t="s">
        <v>0</v>
      </c>
      <c r="B60" s="41" t="s">
        <v>335</v>
      </c>
      <c r="C60" s="41" t="s">
        <v>211</v>
      </c>
      <c r="D60" s="41" t="s">
        <v>355</v>
      </c>
      <c r="E60" s="41" t="s">
        <v>61</v>
      </c>
      <c r="F60" s="7">
        <v>126</v>
      </c>
      <c r="G60" s="7">
        <v>18</v>
      </c>
      <c r="H60" s="26" t="s">
        <v>100</v>
      </c>
      <c r="I60" s="26" t="s">
        <v>345</v>
      </c>
      <c r="J60" s="27" t="s">
        <v>100</v>
      </c>
      <c r="K60" s="27" t="s">
        <v>367</v>
      </c>
      <c r="L60" s="23" t="s">
        <v>3</v>
      </c>
      <c r="M60" s="47">
        <v>18</v>
      </c>
      <c r="N60" s="47"/>
      <c r="O60" s="47">
        <v>18</v>
      </c>
      <c r="P60" s="24"/>
      <c r="Q60" s="28"/>
    </row>
    <row r="61" spans="1:17" ht="13.35" customHeight="1" x14ac:dyDescent="0.3">
      <c r="A61" s="41" t="s">
        <v>0</v>
      </c>
      <c r="B61" s="41" t="s">
        <v>335</v>
      </c>
      <c r="C61" s="41" t="s">
        <v>211</v>
      </c>
      <c r="D61" s="41" t="s">
        <v>355</v>
      </c>
      <c r="E61" s="41" t="s">
        <v>62</v>
      </c>
      <c r="F61" s="7">
        <v>11</v>
      </c>
      <c r="G61" s="7">
        <v>2</v>
      </c>
      <c r="H61" s="26" t="s">
        <v>100</v>
      </c>
      <c r="I61" s="26" t="s">
        <v>345</v>
      </c>
      <c r="J61" s="27" t="s">
        <v>100</v>
      </c>
      <c r="K61" s="27" t="s">
        <v>367</v>
      </c>
      <c r="L61" s="23" t="s">
        <v>3</v>
      </c>
      <c r="M61" s="47">
        <v>2</v>
      </c>
      <c r="N61" s="47"/>
      <c r="O61" s="47">
        <v>2</v>
      </c>
      <c r="P61" s="24"/>
      <c r="Q61" s="28"/>
    </row>
    <row r="62" spans="1:17" ht="13.35" customHeight="1" x14ac:dyDescent="0.3">
      <c r="A62" s="41" t="s">
        <v>0</v>
      </c>
      <c r="B62" s="41" t="s">
        <v>335</v>
      </c>
      <c r="C62" s="41" t="s">
        <v>211</v>
      </c>
      <c r="D62" s="41" t="s">
        <v>355</v>
      </c>
      <c r="E62" s="41" t="s">
        <v>63</v>
      </c>
      <c r="F62" s="7">
        <v>21</v>
      </c>
      <c r="G62" s="7">
        <v>4</v>
      </c>
      <c r="H62" s="26" t="s">
        <v>100</v>
      </c>
      <c r="I62" s="26" t="s">
        <v>345</v>
      </c>
      <c r="J62" s="27" t="s">
        <v>100</v>
      </c>
      <c r="K62" s="27" t="s">
        <v>367</v>
      </c>
      <c r="L62" s="23" t="s">
        <v>3</v>
      </c>
      <c r="M62" s="47">
        <v>4</v>
      </c>
      <c r="N62" s="47"/>
      <c r="O62" s="47">
        <v>4</v>
      </c>
      <c r="P62" s="24"/>
      <c r="Q62" s="28"/>
    </row>
    <row r="63" spans="1:17" ht="13.35" customHeight="1" x14ac:dyDescent="0.3">
      <c r="A63" s="41" t="s">
        <v>0</v>
      </c>
      <c r="B63" s="41" t="s">
        <v>335</v>
      </c>
      <c r="C63" s="41" t="s">
        <v>211</v>
      </c>
      <c r="D63" s="41" t="s">
        <v>355</v>
      </c>
      <c r="E63" s="41" t="s">
        <v>64</v>
      </c>
      <c r="F63" s="7">
        <v>20</v>
      </c>
      <c r="G63" s="7">
        <v>6</v>
      </c>
      <c r="H63" s="26" t="s">
        <v>100</v>
      </c>
      <c r="I63" s="26" t="s">
        <v>345</v>
      </c>
      <c r="J63" s="27" t="s">
        <v>100</v>
      </c>
      <c r="K63" s="27" t="s">
        <v>367</v>
      </c>
      <c r="L63" s="23" t="s">
        <v>3</v>
      </c>
      <c r="M63" s="47">
        <v>6</v>
      </c>
      <c r="N63" s="47"/>
      <c r="O63" s="47">
        <v>6</v>
      </c>
      <c r="P63" s="24"/>
      <c r="Q63" s="28"/>
    </row>
    <row r="64" spans="1:17" ht="13.35" customHeight="1" x14ac:dyDescent="0.3">
      <c r="A64" s="41" t="s">
        <v>0</v>
      </c>
      <c r="B64" s="41" t="s">
        <v>335</v>
      </c>
      <c r="C64" s="41" t="s">
        <v>211</v>
      </c>
      <c r="D64" s="41" t="s">
        <v>355</v>
      </c>
      <c r="E64" s="41" t="s">
        <v>65</v>
      </c>
      <c r="F64" s="7">
        <v>95</v>
      </c>
      <c r="G64" s="7">
        <v>13</v>
      </c>
      <c r="H64" s="26" t="s">
        <v>100</v>
      </c>
      <c r="I64" s="26" t="s">
        <v>345</v>
      </c>
      <c r="J64" s="27" t="s">
        <v>100</v>
      </c>
      <c r="K64" s="27" t="s">
        <v>367</v>
      </c>
      <c r="L64" s="23" t="s">
        <v>3</v>
      </c>
      <c r="M64" s="47">
        <v>13</v>
      </c>
      <c r="N64" s="47"/>
      <c r="O64" s="47">
        <v>13</v>
      </c>
      <c r="P64" s="24"/>
      <c r="Q64" s="28"/>
    </row>
    <row r="65" spans="1:17" ht="13.35" customHeight="1" x14ac:dyDescent="0.3">
      <c r="A65" s="41" t="s">
        <v>0</v>
      </c>
      <c r="B65" s="41" t="s">
        <v>335</v>
      </c>
      <c r="C65" s="41" t="s">
        <v>211</v>
      </c>
      <c r="D65" s="41" t="s">
        <v>355</v>
      </c>
      <c r="E65" s="41" t="s">
        <v>66</v>
      </c>
      <c r="F65" s="7">
        <v>70</v>
      </c>
      <c r="G65" s="7">
        <v>13</v>
      </c>
      <c r="H65" s="26" t="s">
        <v>100</v>
      </c>
      <c r="I65" s="26" t="s">
        <v>345</v>
      </c>
      <c r="J65" s="27" t="s">
        <v>100</v>
      </c>
      <c r="K65" s="27" t="s">
        <v>367</v>
      </c>
      <c r="L65" s="23" t="s">
        <v>3</v>
      </c>
      <c r="M65" s="47">
        <v>13</v>
      </c>
      <c r="N65" s="47"/>
      <c r="O65" s="47">
        <v>13</v>
      </c>
      <c r="P65" s="24"/>
      <c r="Q65" s="28"/>
    </row>
    <row r="66" spans="1:17" ht="13.35" customHeight="1" x14ac:dyDescent="0.3">
      <c r="A66" s="41" t="s">
        <v>0</v>
      </c>
      <c r="B66" s="41" t="s">
        <v>335</v>
      </c>
      <c r="C66" s="41" t="s">
        <v>211</v>
      </c>
      <c r="D66" s="41" t="s">
        <v>355</v>
      </c>
      <c r="E66" s="41" t="s">
        <v>67</v>
      </c>
      <c r="F66" s="7">
        <v>51</v>
      </c>
      <c r="G66" s="7">
        <v>12</v>
      </c>
      <c r="H66" s="26" t="s">
        <v>100</v>
      </c>
      <c r="I66" s="26" t="s">
        <v>345</v>
      </c>
      <c r="J66" s="27" t="s">
        <v>100</v>
      </c>
      <c r="K66" s="27" t="s">
        <v>367</v>
      </c>
      <c r="L66" s="23" t="s">
        <v>3</v>
      </c>
      <c r="M66" s="47">
        <v>12</v>
      </c>
      <c r="N66" s="47"/>
      <c r="O66" s="47">
        <v>12</v>
      </c>
      <c r="P66" s="24"/>
      <c r="Q66" s="28"/>
    </row>
    <row r="67" spans="1:17" ht="13.35" customHeight="1" x14ac:dyDescent="0.3">
      <c r="A67" s="41" t="s">
        <v>0</v>
      </c>
      <c r="B67" s="41" t="s">
        <v>335</v>
      </c>
      <c r="C67" s="41" t="s">
        <v>211</v>
      </c>
      <c r="D67" s="41" t="s">
        <v>355</v>
      </c>
      <c r="E67" s="41" t="s">
        <v>68</v>
      </c>
      <c r="F67" s="7">
        <v>105</v>
      </c>
      <c r="G67" s="7">
        <v>30</v>
      </c>
      <c r="H67" s="26" t="s">
        <v>100</v>
      </c>
      <c r="I67" s="26" t="s">
        <v>345</v>
      </c>
      <c r="J67" s="27" t="s">
        <v>100</v>
      </c>
      <c r="K67" s="27" t="s">
        <v>367</v>
      </c>
      <c r="L67" s="23" t="s">
        <v>3</v>
      </c>
      <c r="M67" s="47">
        <v>30</v>
      </c>
      <c r="N67" s="47"/>
      <c r="O67" s="47">
        <v>30</v>
      </c>
      <c r="P67" s="24"/>
      <c r="Q67" s="28"/>
    </row>
    <row r="68" spans="1:17" ht="13.35" customHeight="1" x14ac:dyDescent="0.3">
      <c r="A68" s="41" t="s">
        <v>0</v>
      </c>
      <c r="B68" s="41" t="s">
        <v>335</v>
      </c>
      <c r="C68" s="41" t="s">
        <v>211</v>
      </c>
      <c r="D68" s="41" t="s">
        <v>355</v>
      </c>
      <c r="E68" s="41" t="s">
        <v>69</v>
      </c>
      <c r="F68" s="7">
        <v>30</v>
      </c>
      <c r="G68" s="7">
        <v>6</v>
      </c>
      <c r="H68" s="26" t="s">
        <v>100</v>
      </c>
      <c r="I68" s="26" t="s">
        <v>345</v>
      </c>
      <c r="J68" s="27" t="s">
        <v>100</v>
      </c>
      <c r="K68" s="27" t="s">
        <v>367</v>
      </c>
      <c r="L68" s="23" t="s">
        <v>3</v>
      </c>
      <c r="M68" s="47">
        <v>6</v>
      </c>
      <c r="N68" s="47"/>
      <c r="O68" s="47">
        <v>6</v>
      </c>
      <c r="P68" s="24"/>
      <c r="Q68" s="28"/>
    </row>
    <row r="69" spans="1:17" ht="13.35" customHeight="1" x14ac:dyDescent="0.3">
      <c r="A69" s="41" t="s">
        <v>0</v>
      </c>
      <c r="B69" s="41" t="s">
        <v>335</v>
      </c>
      <c r="C69" s="41" t="s">
        <v>211</v>
      </c>
      <c r="D69" s="41" t="s">
        <v>355</v>
      </c>
      <c r="E69" s="41" t="s">
        <v>70</v>
      </c>
      <c r="F69" s="7">
        <v>304</v>
      </c>
      <c r="G69" s="7">
        <v>50</v>
      </c>
      <c r="H69" s="26" t="s">
        <v>100</v>
      </c>
      <c r="I69" s="26" t="s">
        <v>345</v>
      </c>
      <c r="J69" s="27" t="s">
        <v>100</v>
      </c>
      <c r="K69" s="27" t="s">
        <v>367</v>
      </c>
      <c r="L69" s="23" t="s">
        <v>3</v>
      </c>
      <c r="M69" s="47">
        <v>50</v>
      </c>
      <c r="N69" s="47"/>
      <c r="O69" s="47">
        <v>50</v>
      </c>
      <c r="P69" s="24"/>
      <c r="Q69" s="28"/>
    </row>
    <row r="70" spans="1:17" ht="13.35" customHeight="1" x14ac:dyDescent="0.3">
      <c r="A70" s="41" t="s">
        <v>0</v>
      </c>
      <c r="B70" s="41" t="s">
        <v>335</v>
      </c>
      <c r="C70" s="41" t="s">
        <v>211</v>
      </c>
      <c r="D70" s="41" t="s">
        <v>355</v>
      </c>
      <c r="E70" s="41" t="s">
        <v>71</v>
      </c>
      <c r="F70" s="7">
        <v>112</v>
      </c>
      <c r="G70" s="7">
        <v>25</v>
      </c>
      <c r="H70" s="26" t="s">
        <v>100</v>
      </c>
      <c r="I70" s="26" t="s">
        <v>345</v>
      </c>
      <c r="J70" s="27" t="s">
        <v>100</v>
      </c>
      <c r="K70" s="27" t="s">
        <v>367</v>
      </c>
      <c r="L70" s="23" t="s">
        <v>3</v>
      </c>
      <c r="M70" s="47">
        <v>25</v>
      </c>
      <c r="N70" s="47"/>
      <c r="O70" s="47">
        <v>25</v>
      </c>
      <c r="P70" s="24"/>
      <c r="Q70" s="28"/>
    </row>
    <row r="71" spans="1:17" ht="13.35" customHeight="1" x14ac:dyDescent="0.3">
      <c r="A71" s="41" t="s">
        <v>0</v>
      </c>
      <c r="B71" s="41" t="s">
        <v>335</v>
      </c>
      <c r="C71" s="41" t="s">
        <v>211</v>
      </c>
      <c r="D71" s="41" t="s">
        <v>355</v>
      </c>
      <c r="E71" s="41" t="s">
        <v>72</v>
      </c>
      <c r="F71" s="7">
        <v>56</v>
      </c>
      <c r="G71" s="7">
        <v>10</v>
      </c>
      <c r="H71" s="26" t="s">
        <v>100</v>
      </c>
      <c r="I71" s="26" t="s">
        <v>345</v>
      </c>
      <c r="J71" s="27" t="s">
        <v>100</v>
      </c>
      <c r="K71" s="27" t="s">
        <v>367</v>
      </c>
      <c r="L71" s="23" t="s">
        <v>3</v>
      </c>
      <c r="M71" s="47">
        <v>10</v>
      </c>
      <c r="N71" s="47"/>
      <c r="O71" s="47">
        <v>10</v>
      </c>
      <c r="P71" s="24"/>
      <c r="Q71" s="28"/>
    </row>
    <row r="72" spans="1:17" ht="13.35" customHeight="1" x14ac:dyDescent="0.3">
      <c r="A72" s="41" t="s">
        <v>0</v>
      </c>
      <c r="B72" s="41" t="s">
        <v>335</v>
      </c>
      <c r="C72" s="41" t="s">
        <v>211</v>
      </c>
      <c r="D72" s="41" t="s">
        <v>355</v>
      </c>
      <c r="E72" s="41" t="s">
        <v>72</v>
      </c>
      <c r="F72" s="7">
        <v>64</v>
      </c>
      <c r="G72" s="7">
        <v>10</v>
      </c>
      <c r="H72" s="26" t="s">
        <v>0</v>
      </c>
      <c r="I72" s="26" t="s">
        <v>335</v>
      </c>
      <c r="J72" s="27" t="s">
        <v>1</v>
      </c>
      <c r="K72" s="27" t="s">
        <v>391</v>
      </c>
      <c r="L72" s="23" t="s">
        <v>261</v>
      </c>
      <c r="M72" s="47">
        <v>10</v>
      </c>
      <c r="N72" s="47"/>
      <c r="O72" s="47">
        <v>10</v>
      </c>
      <c r="P72" s="24"/>
      <c r="Q72" s="28"/>
    </row>
    <row r="73" spans="1:17" ht="13.35" customHeight="1" x14ac:dyDescent="0.3">
      <c r="A73" s="41" t="s">
        <v>0</v>
      </c>
      <c r="B73" s="41" t="s">
        <v>335</v>
      </c>
      <c r="C73" s="41" t="s">
        <v>211</v>
      </c>
      <c r="D73" s="41" t="s">
        <v>355</v>
      </c>
      <c r="E73" s="41" t="s">
        <v>71</v>
      </c>
      <c r="F73" s="7">
        <v>235</v>
      </c>
      <c r="G73" s="7">
        <v>45</v>
      </c>
      <c r="H73" s="26" t="s">
        <v>0</v>
      </c>
      <c r="I73" s="26" t="s">
        <v>335</v>
      </c>
      <c r="J73" s="27" t="s">
        <v>1</v>
      </c>
      <c r="K73" s="27" t="s">
        <v>391</v>
      </c>
      <c r="L73" s="23" t="s">
        <v>261</v>
      </c>
      <c r="M73" s="47">
        <v>45</v>
      </c>
      <c r="N73" s="47"/>
      <c r="O73" s="47">
        <v>45</v>
      </c>
      <c r="P73" s="24"/>
      <c r="Q73" s="28"/>
    </row>
    <row r="74" spans="1:17" ht="13.35" customHeight="1" x14ac:dyDescent="0.3">
      <c r="A74" s="41" t="s">
        <v>0</v>
      </c>
      <c r="B74" s="41" t="s">
        <v>335</v>
      </c>
      <c r="C74" s="41" t="s">
        <v>211</v>
      </c>
      <c r="D74" s="41" t="s">
        <v>355</v>
      </c>
      <c r="E74" s="41" t="s">
        <v>73</v>
      </c>
      <c r="F74" s="7">
        <v>106</v>
      </c>
      <c r="G74" s="7">
        <v>15</v>
      </c>
      <c r="H74" s="26" t="s">
        <v>0</v>
      </c>
      <c r="I74" s="26" t="s">
        <v>335</v>
      </c>
      <c r="J74" s="27" t="s">
        <v>1</v>
      </c>
      <c r="K74" s="27" t="s">
        <v>391</v>
      </c>
      <c r="L74" s="23" t="s">
        <v>261</v>
      </c>
      <c r="M74" s="47">
        <v>15</v>
      </c>
      <c r="N74" s="47"/>
      <c r="O74" s="47">
        <v>15</v>
      </c>
      <c r="P74" s="24"/>
      <c r="Q74" s="28"/>
    </row>
    <row r="75" spans="1:17" ht="13.35" customHeight="1" x14ac:dyDescent="0.3">
      <c r="A75" s="41" t="s">
        <v>0</v>
      </c>
      <c r="B75" s="41" t="s">
        <v>335</v>
      </c>
      <c r="C75" s="41" t="s">
        <v>211</v>
      </c>
      <c r="D75" s="41" t="s">
        <v>355</v>
      </c>
      <c r="E75" s="41" t="s">
        <v>74</v>
      </c>
      <c r="F75" s="7">
        <v>203</v>
      </c>
      <c r="G75" s="7">
        <v>50</v>
      </c>
      <c r="H75" s="26" t="s">
        <v>0</v>
      </c>
      <c r="I75" s="26" t="s">
        <v>335</v>
      </c>
      <c r="J75" s="27" t="s">
        <v>1</v>
      </c>
      <c r="K75" s="27" t="s">
        <v>391</v>
      </c>
      <c r="L75" s="23" t="s">
        <v>261</v>
      </c>
      <c r="M75" s="47">
        <v>50</v>
      </c>
      <c r="N75" s="47"/>
      <c r="O75" s="47">
        <v>50</v>
      </c>
      <c r="P75" s="24"/>
      <c r="Q75" s="28"/>
    </row>
    <row r="76" spans="1:17" ht="13.35" customHeight="1" x14ac:dyDescent="0.3">
      <c r="A76" s="41" t="s">
        <v>0</v>
      </c>
      <c r="B76" s="41" t="s">
        <v>335</v>
      </c>
      <c r="C76" s="41" t="s">
        <v>211</v>
      </c>
      <c r="D76" s="41" t="s">
        <v>355</v>
      </c>
      <c r="E76" s="41" t="s">
        <v>63</v>
      </c>
      <c r="F76" s="7">
        <v>83</v>
      </c>
      <c r="G76" s="7">
        <v>19</v>
      </c>
      <c r="H76" s="26" t="s">
        <v>0</v>
      </c>
      <c r="I76" s="26" t="s">
        <v>335</v>
      </c>
      <c r="J76" s="27" t="s">
        <v>1</v>
      </c>
      <c r="K76" s="27" t="s">
        <v>391</v>
      </c>
      <c r="L76" s="23" t="s">
        <v>261</v>
      </c>
      <c r="M76" s="47">
        <v>19</v>
      </c>
      <c r="N76" s="47"/>
      <c r="O76" s="47">
        <v>19</v>
      </c>
      <c r="P76" s="24"/>
      <c r="Q76" s="28"/>
    </row>
    <row r="77" spans="1:17" ht="13.35" customHeight="1" x14ac:dyDescent="0.3">
      <c r="A77" s="41" t="s">
        <v>0</v>
      </c>
      <c r="B77" s="41" t="s">
        <v>335</v>
      </c>
      <c r="C77" s="41" t="s">
        <v>211</v>
      </c>
      <c r="D77" s="41" t="s">
        <v>355</v>
      </c>
      <c r="E77" s="41" t="s">
        <v>75</v>
      </c>
      <c r="F77" s="7">
        <v>196</v>
      </c>
      <c r="G77" s="7">
        <v>31</v>
      </c>
      <c r="H77" s="26" t="s">
        <v>0</v>
      </c>
      <c r="I77" s="26" t="s">
        <v>335</v>
      </c>
      <c r="J77" s="27" t="s">
        <v>1</v>
      </c>
      <c r="K77" s="27" t="s">
        <v>391</v>
      </c>
      <c r="L77" s="23" t="s">
        <v>261</v>
      </c>
      <c r="M77" s="47">
        <v>31</v>
      </c>
      <c r="N77" s="47"/>
      <c r="O77" s="47">
        <v>31</v>
      </c>
      <c r="P77" s="24"/>
      <c r="Q77" s="28"/>
    </row>
    <row r="78" spans="1:17" ht="13.35" customHeight="1" x14ac:dyDescent="0.3">
      <c r="A78" s="41" t="s">
        <v>0</v>
      </c>
      <c r="B78" s="41" t="s">
        <v>335</v>
      </c>
      <c r="C78" s="41" t="s">
        <v>211</v>
      </c>
      <c r="D78" s="41" t="s">
        <v>355</v>
      </c>
      <c r="E78" s="41" t="s">
        <v>76</v>
      </c>
      <c r="F78" s="7">
        <v>308</v>
      </c>
      <c r="G78" s="7">
        <v>50</v>
      </c>
      <c r="H78" s="26" t="s">
        <v>0</v>
      </c>
      <c r="I78" s="26" t="s">
        <v>335</v>
      </c>
      <c r="J78" s="27" t="s">
        <v>1</v>
      </c>
      <c r="K78" s="27" t="s">
        <v>391</v>
      </c>
      <c r="L78" s="23" t="s">
        <v>261</v>
      </c>
      <c r="M78" s="47">
        <v>50</v>
      </c>
      <c r="N78" s="47"/>
      <c r="O78" s="47">
        <v>50</v>
      </c>
      <c r="P78" s="24"/>
      <c r="Q78" s="28"/>
    </row>
    <row r="79" spans="1:17" ht="13.35" customHeight="1" x14ac:dyDescent="0.3">
      <c r="A79" s="41" t="s">
        <v>0</v>
      </c>
      <c r="B79" s="41" t="s">
        <v>335</v>
      </c>
      <c r="C79" s="41" t="s">
        <v>211</v>
      </c>
      <c r="D79" s="41" t="s">
        <v>355</v>
      </c>
      <c r="E79" s="41" t="s">
        <v>65</v>
      </c>
      <c r="F79" s="7">
        <v>107</v>
      </c>
      <c r="G79" s="7">
        <v>16</v>
      </c>
      <c r="H79" s="26" t="s">
        <v>0</v>
      </c>
      <c r="I79" s="26" t="s">
        <v>335</v>
      </c>
      <c r="J79" s="27" t="s">
        <v>1</v>
      </c>
      <c r="K79" s="27" t="s">
        <v>391</v>
      </c>
      <c r="L79" s="23" t="s">
        <v>261</v>
      </c>
      <c r="M79" s="47">
        <v>16</v>
      </c>
      <c r="N79" s="47"/>
      <c r="O79" s="47">
        <v>16</v>
      </c>
      <c r="P79" s="24"/>
      <c r="Q79" s="28"/>
    </row>
    <row r="80" spans="1:17" ht="13.35" customHeight="1" x14ac:dyDescent="0.3">
      <c r="A80" s="41" t="s">
        <v>0</v>
      </c>
      <c r="B80" s="41" t="s">
        <v>335</v>
      </c>
      <c r="C80" s="41" t="s">
        <v>211</v>
      </c>
      <c r="D80" s="41" t="s">
        <v>355</v>
      </c>
      <c r="E80" s="41" t="s">
        <v>77</v>
      </c>
      <c r="F80" s="7">
        <v>320</v>
      </c>
      <c r="G80" s="7">
        <v>40</v>
      </c>
      <c r="H80" s="26" t="s">
        <v>0</v>
      </c>
      <c r="I80" s="26" t="s">
        <v>335</v>
      </c>
      <c r="J80" s="27" t="s">
        <v>1</v>
      </c>
      <c r="K80" s="27" t="s">
        <v>391</v>
      </c>
      <c r="L80" s="23" t="s">
        <v>261</v>
      </c>
      <c r="M80" s="47">
        <v>40</v>
      </c>
      <c r="N80" s="47"/>
      <c r="O80" s="47">
        <v>40</v>
      </c>
      <c r="P80" s="24"/>
      <c r="Q80" s="28"/>
    </row>
    <row r="81" spans="1:17" ht="13.35" customHeight="1" x14ac:dyDescent="0.3">
      <c r="A81" s="41" t="s">
        <v>0</v>
      </c>
      <c r="B81" s="41" t="s">
        <v>335</v>
      </c>
      <c r="C81" s="41" t="s">
        <v>17</v>
      </c>
      <c r="D81" s="41" t="s">
        <v>336</v>
      </c>
      <c r="E81" s="41" t="s">
        <v>78</v>
      </c>
      <c r="F81" s="7">
        <v>106</v>
      </c>
      <c r="G81" s="7">
        <v>19</v>
      </c>
      <c r="H81" s="26" t="s">
        <v>0</v>
      </c>
      <c r="I81" s="26" t="s">
        <v>335</v>
      </c>
      <c r="J81" s="18" t="s">
        <v>1</v>
      </c>
      <c r="K81" s="27" t="s">
        <v>391</v>
      </c>
      <c r="L81" s="23" t="s">
        <v>261</v>
      </c>
      <c r="M81" s="47">
        <v>19</v>
      </c>
      <c r="N81" s="47"/>
      <c r="O81" s="47">
        <v>19</v>
      </c>
      <c r="P81" s="24"/>
      <c r="Q81" s="28"/>
    </row>
    <row r="82" spans="1:17" ht="13.35" customHeight="1" x14ac:dyDescent="0.3">
      <c r="A82" s="41" t="s">
        <v>0</v>
      </c>
      <c r="B82" s="41" t="s">
        <v>335</v>
      </c>
      <c r="C82" s="41" t="s">
        <v>17</v>
      </c>
      <c r="D82" s="41" t="s">
        <v>336</v>
      </c>
      <c r="E82" s="41" t="s">
        <v>79</v>
      </c>
      <c r="F82" s="7">
        <v>33</v>
      </c>
      <c r="G82" s="7">
        <v>7</v>
      </c>
      <c r="H82" s="26" t="s">
        <v>0</v>
      </c>
      <c r="I82" s="26" t="s">
        <v>335</v>
      </c>
      <c r="J82" s="18" t="s">
        <v>1</v>
      </c>
      <c r="K82" s="27" t="s">
        <v>391</v>
      </c>
      <c r="L82" s="23" t="s">
        <v>261</v>
      </c>
      <c r="M82" s="47">
        <v>7</v>
      </c>
      <c r="N82" s="47"/>
      <c r="O82" s="47">
        <v>7</v>
      </c>
      <c r="P82" s="24"/>
      <c r="Q82" s="28"/>
    </row>
    <row r="83" spans="1:17" ht="13.35" customHeight="1" x14ac:dyDescent="0.3">
      <c r="A83" s="41" t="s">
        <v>0</v>
      </c>
      <c r="B83" s="41" t="s">
        <v>335</v>
      </c>
      <c r="C83" s="41" t="s">
        <v>17</v>
      </c>
      <c r="D83" s="41" t="s">
        <v>336</v>
      </c>
      <c r="E83" s="41" t="s">
        <v>80</v>
      </c>
      <c r="F83" s="7">
        <v>53</v>
      </c>
      <c r="G83" s="7">
        <v>11</v>
      </c>
      <c r="H83" s="26" t="s">
        <v>0</v>
      </c>
      <c r="I83" s="26" t="s">
        <v>335</v>
      </c>
      <c r="J83" s="18" t="s">
        <v>1</v>
      </c>
      <c r="K83" s="27" t="s">
        <v>391</v>
      </c>
      <c r="L83" s="23" t="s">
        <v>261</v>
      </c>
      <c r="M83" s="47">
        <v>11</v>
      </c>
      <c r="N83" s="47"/>
      <c r="O83" s="47">
        <v>11</v>
      </c>
      <c r="P83" s="24"/>
      <c r="Q83" s="28"/>
    </row>
    <row r="84" spans="1:17" ht="13.35" customHeight="1" x14ac:dyDescent="0.3">
      <c r="A84" s="41" t="s">
        <v>0</v>
      </c>
      <c r="B84" s="41" t="s">
        <v>335</v>
      </c>
      <c r="C84" s="41" t="s">
        <v>17</v>
      </c>
      <c r="D84" s="41" t="s">
        <v>336</v>
      </c>
      <c r="E84" s="41" t="s">
        <v>81</v>
      </c>
      <c r="F84" s="7">
        <v>77</v>
      </c>
      <c r="G84" s="7">
        <v>15</v>
      </c>
      <c r="H84" s="26" t="s">
        <v>0</v>
      </c>
      <c r="I84" s="26" t="s">
        <v>335</v>
      </c>
      <c r="J84" s="18" t="s">
        <v>1</v>
      </c>
      <c r="K84" s="27" t="s">
        <v>391</v>
      </c>
      <c r="L84" s="23" t="s">
        <v>261</v>
      </c>
      <c r="M84" s="47">
        <v>15</v>
      </c>
      <c r="N84" s="47"/>
      <c r="O84" s="47">
        <v>15</v>
      </c>
      <c r="P84" s="24"/>
      <c r="Q84" s="28"/>
    </row>
    <row r="85" spans="1:17" ht="13.35" customHeight="1" x14ac:dyDescent="0.3">
      <c r="A85" s="41" t="s">
        <v>0</v>
      </c>
      <c r="B85" s="41" t="s">
        <v>335</v>
      </c>
      <c r="C85" s="41" t="s">
        <v>17</v>
      </c>
      <c r="D85" s="41" t="s">
        <v>336</v>
      </c>
      <c r="E85" s="41" t="s">
        <v>82</v>
      </c>
      <c r="F85" s="7">
        <v>66</v>
      </c>
      <c r="G85" s="7">
        <v>13</v>
      </c>
      <c r="H85" s="26" t="s">
        <v>0</v>
      </c>
      <c r="I85" s="26" t="s">
        <v>335</v>
      </c>
      <c r="J85" s="18" t="s">
        <v>1</v>
      </c>
      <c r="K85" s="27" t="s">
        <v>391</v>
      </c>
      <c r="L85" s="23" t="s">
        <v>261</v>
      </c>
      <c r="M85" s="47">
        <v>13</v>
      </c>
      <c r="N85" s="47"/>
      <c r="O85" s="47">
        <v>13</v>
      </c>
      <c r="P85" s="24"/>
      <c r="Q85" s="28"/>
    </row>
    <row r="86" spans="1:17" ht="13.35" customHeight="1" x14ac:dyDescent="0.3">
      <c r="A86" s="41" t="s">
        <v>0</v>
      </c>
      <c r="B86" s="41" t="s">
        <v>335</v>
      </c>
      <c r="C86" s="41" t="s">
        <v>17</v>
      </c>
      <c r="D86" s="41" t="s">
        <v>336</v>
      </c>
      <c r="E86" s="41" t="s">
        <v>83</v>
      </c>
      <c r="F86" s="7">
        <v>123</v>
      </c>
      <c r="G86" s="7">
        <v>22</v>
      </c>
      <c r="H86" s="26" t="s">
        <v>0</v>
      </c>
      <c r="I86" s="26" t="s">
        <v>335</v>
      </c>
      <c r="J86" s="18" t="s">
        <v>1</v>
      </c>
      <c r="K86" s="27" t="s">
        <v>391</v>
      </c>
      <c r="L86" s="23" t="s">
        <v>261</v>
      </c>
      <c r="M86" s="47">
        <v>22</v>
      </c>
      <c r="N86" s="47"/>
      <c r="O86" s="47">
        <v>22</v>
      </c>
      <c r="P86" s="24"/>
      <c r="Q86" s="28"/>
    </row>
    <row r="87" spans="1:17" ht="13.35" customHeight="1" x14ac:dyDescent="0.3">
      <c r="A87" s="41" t="s">
        <v>0</v>
      </c>
      <c r="B87" s="41" t="s">
        <v>335</v>
      </c>
      <c r="C87" s="41" t="s">
        <v>17</v>
      </c>
      <c r="D87" s="41" t="s">
        <v>336</v>
      </c>
      <c r="E87" s="41" t="s">
        <v>84</v>
      </c>
      <c r="F87" s="7">
        <v>38</v>
      </c>
      <c r="G87" s="7">
        <v>8</v>
      </c>
      <c r="H87" s="26" t="s">
        <v>0</v>
      </c>
      <c r="I87" s="26" t="s">
        <v>335</v>
      </c>
      <c r="J87" s="18" t="s">
        <v>1</v>
      </c>
      <c r="K87" s="27" t="s">
        <v>391</v>
      </c>
      <c r="L87" s="23" t="s">
        <v>261</v>
      </c>
      <c r="M87" s="47">
        <v>8</v>
      </c>
      <c r="N87" s="47"/>
      <c r="O87" s="47">
        <v>8</v>
      </c>
      <c r="P87" s="24"/>
      <c r="Q87" s="28"/>
    </row>
    <row r="88" spans="1:17" ht="13.35" customHeight="1" x14ac:dyDescent="0.3">
      <c r="A88" s="41" t="s">
        <v>0</v>
      </c>
      <c r="B88" s="41" t="s">
        <v>335</v>
      </c>
      <c r="C88" s="41" t="s">
        <v>17</v>
      </c>
      <c r="D88" s="41" t="s">
        <v>336</v>
      </c>
      <c r="E88" s="41" t="s">
        <v>47</v>
      </c>
      <c r="F88" s="7">
        <v>55</v>
      </c>
      <c r="G88" s="7">
        <v>12</v>
      </c>
      <c r="H88" s="26" t="s">
        <v>0</v>
      </c>
      <c r="I88" s="26" t="s">
        <v>335</v>
      </c>
      <c r="J88" s="18" t="s">
        <v>1</v>
      </c>
      <c r="K88" s="27" t="s">
        <v>391</v>
      </c>
      <c r="L88" s="23" t="s">
        <v>261</v>
      </c>
      <c r="M88" s="47">
        <v>12</v>
      </c>
      <c r="N88" s="47"/>
      <c r="O88" s="47">
        <v>12</v>
      </c>
      <c r="P88" s="24"/>
      <c r="Q88" s="28"/>
    </row>
    <row r="89" spans="1:17" ht="13.35" customHeight="1" x14ac:dyDescent="0.3">
      <c r="A89" s="41" t="s">
        <v>0</v>
      </c>
      <c r="B89" s="41" t="s">
        <v>335</v>
      </c>
      <c r="C89" s="41" t="s">
        <v>17</v>
      </c>
      <c r="D89" s="41" t="s">
        <v>336</v>
      </c>
      <c r="E89" s="41" t="s">
        <v>85</v>
      </c>
      <c r="F89" s="7">
        <v>27</v>
      </c>
      <c r="G89" s="7">
        <v>5</v>
      </c>
      <c r="H89" s="26" t="s">
        <v>0</v>
      </c>
      <c r="I89" s="26" t="s">
        <v>335</v>
      </c>
      <c r="J89" s="18" t="s">
        <v>1</v>
      </c>
      <c r="K89" s="27" t="s">
        <v>391</v>
      </c>
      <c r="L89" s="23" t="s">
        <v>261</v>
      </c>
      <c r="M89" s="47">
        <v>5</v>
      </c>
      <c r="N89" s="47"/>
      <c r="O89" s="47">
        <v>5</v>
      </c>
      <c r="P89" s="24"/>
      <c r="Q89" s="28"/>
    </row>
    <row r="90" spans="1:17" ht="13.35" customHeight="1" x14ac:dyDescent="0.3">
      <c r="A90" s="41" t="s">
        <v>0</v>
      </c>
      <c r="B90" s="41" t="s">
        <v>335</v>
      </c>
      <c r="C90" s="41" t="s">
        <v>86</v>
      </c>
      <c r="D90" s="41" t="s">
        <v>347</v>
      </c>
      <c r="E90" s="41" t="s">
        <v>87</v>
      </c>
      <c r="F90" s="7">
        <v>38</v>
      </c>
      <c r="G90" s="7">
        <v>7</v>
      </c>
      <c r="H90" s="26" t="s">
        <v>100</v>
      </c>
      <c r="I90" s="26" t="s">
        <v>345</v>
      </c>
      <c r="J90" s="27" t="s">
        <v>100</v>
      </c>
      <c r="K90" s="27" t="s">
        <v>367</v>
      </c>
      <c r="L90" s="23" t="s">
        <v>3</v>
      </c>
      <c r="M90" s="47">
        <v>7</v>
      </c>
      <c r="N90" s="47"/>
      <c r="O90" s="47">
        <v>7</v>
      </c>
      <c r="P90" s="24"/>
      <c r="Q90" s="28"/>
    </row>
    <row r="91" spans="1:17" ht="13.35" customHeight="1" x14ac:dyDescent="0.3">
      <c r="A91" s="41" t="s">
        <v>0</v>
      </c>
      <c r="B91" s="41" t="s">
        <v>335</v>
      </c>
      <c r="C91" s="41" t="s">
        <v>86</v>
      </c>
      <c r="D91" s="41" t="s">
        <v>347</v>
      </c>
      <c r="E91" s="41" t="s">
        <v>88</v>
      </c>
      <c r="F91" s="7">
        <v>58</v>
      </c>
      <c r="G91" s="7">
        <v>11</v>
      </c>
      <c r="H91" s="26" t="s">
        <v>100</v>
      </c>
      <c r="I91" s="26" t="s">
        <v>345</v>
      </c>
      <c r="J91" s="27" t="s">
        <v>100</v>
      </c>
      <c r="K91" s="27" t="s">
        <v>367</v>
      </c>
      <c r="L91" s="23" t="s">
        <v>3</v>
      </c>
      <c r="M91" s="47">
        <v>11</v>
      </c>
      <c r="N91" s="47"/>
      <c r="O91" s="47">
        <v>11</v>
      </c>
      <c r="P91" s="24"/>
      <c r="Q91" s="28"/>
    </row>
    <row r="92" spans="1:17" ht="13.35" customHeight="1" x14ac:dyDescent="0.3">
      <c r="A92" s="41" t="s">
        <v>0</v>
      </c>
      <c r="B92" s="41" t="s">
        <v>335</v>
      </c>
      <c r="C92" s="41" t="s">
        <v>86</v>
      </c>
      <c r="D92" s="41" t="s">
        <v>347</v>
      </c>
      <c r="E92" s="41" t="s">
        <v>89</v>
      </c>
      <c r="F92" s="7">
        <v>66</v>
      </c>
      <c r="G92" s="7">
        <v>17</v>
      </c>
      <c r="H92" s="26" t="s">
        <v>100</v>
      </c>
      <c r="I92" s="26" t="s">
        <v>345</v>
      </c>
      <c r="J92" s="27" t="s">
        <v>100</v>
      </c>
      <c r="K92" s="27" t="s">
        <v>367</v>
      </c>
      <c r="L92" s="23" t="s">
        <v>3</v>
      </c>
      <c r="M92" s="47">
        <v>17</v>
      </c>
      <c r="N92" s="47"/>
      <c r="O92" s="47">
        <v>17</v>
      </c>
      <c r="P92" s="24"/>
      <c r="Q92" s="28"/>
    </row>
    <row r="93" spans="1:17" ht="13.35" customHeight="1" x14ac:dyDescent="0.3">
      <c r="A93" s="41" t="s">
        <v>0</v>
      </c>
      <c r="B93" s="41" t="s">
        <v>335</v>
      </c>
      <c r="C93" s="41" t="s">
        <v>86</v>
      </c>
      <c r="D93" s="41" t="s">
        <v>347</v>
      </c>
      <c r="E93" s="41" t="s">
        <v>90</v>
      </c>
      <c r="F93" s="7">
        <v>45</v>
      </c>
      <c r="G93" s="7">
        <v>5</v>
      </c>
      <c r="H93" s="26" t="s">
        <v>100</v>
      </c>
      <c r="I93" s="26" t="s">
        <v>345</v>
      </c>
      <c r="J93" s="27" t="s">
        <v>100</v>
      </c>
      <c r="K93" s="27" t="s">
        <v>367</v>
      </c>
      <c r="L93" s="23" t="s">
        <v>3</v>
      </c>
      <c r="M93" s="47">
        <v>5</v>
      </c>
      <c r="N93" s="47"/>
      <c r="O93" s="47">
        <v>5</v>
      </c>
      <c r="P93" s="24"/>
      <c r="Q93" s="28"/>
    </row>
    <row r="94" spans="1:17" ht="13.35" customHeight="1" x14ac:dyDescent="0.3">
      <c r="A94" s="41" t="s">
        <v>0</v>
      </c>
      <c r="B94" s="41" t="s">
        <v>335</v>
      </c>
      <c r="C94" s="41" t="s">
        <v>86</v>
      </c>
      <c r="D94" s="41" t="s">
        <v>347</v>
      </c>
      <c r="E94" s="41" t="s">
        <v>91</v>
      </c>
      <c r="F94" s="7">
        <v>55</v>
      </c>
      <c r="G94" s="7">
        <v>12</v>
      </c>
      <c r="H94" s="26" t="s">
        <v>100</v>
      </c>
      <c r="I94" s="26" t="s">
        <v>345</v>
      </c>
      <c r="J94" s="27" t="s">
        <v>100</v>
      </c>
      <c r="K94" s="27" t="s">
        <v>367</v>
      </c>
      <c r="L94" s="23" t="s">
        <v>3</v>
      </c>
      <c r="M94" s="47">
        <v>12</v>
      </c>
      <c r="N94" s="47"/>
      <c r="O94" s="47">
        <v>12</v>
      </c>
      <c r="P94" s="24"/>
      <c r="Q94" s="28"/>
    </row>
    <row r="95" spans="1:17" ht="13.35" customHeight="1" x14ac:dyDescent="0.3">
      <c r="A95" s="41" t="s">
        <v>0</v>
      </c>
      <c r="B95" s="41" t="s">
        <v>335</v>
      </c>
      <c r="C95" s="41" t="s">
        <v>86</v>
      </c>
      <c r="D95" s="41" t="s">
        <v>347</v>
      </c>
      <c r="E95" s="41" t="s">
        <v>92</v>
      </c>
      <c r="F95" s="7">
        <v>73</v>
      </c>
      <c r="G95" s="7">
        <v>15</v>
      </c>
      <c r="H95" s="26" t="s">
        <v>100</v>
      </c>
      <c r="I95" s="26" t="s">
        <v>345</v>
      </c>
      <c r="J95" s="27" t="s">
        <v>100</v>
      </c>
      <c r="K95" s="27" t="s">
        <v>367</v>
      </c>
      <c r="L95" s="23" t="s">
        <v>3</v>
      </c>
      <c r="M95" s="47">
        <v>15</v>
      </c>
      <c r="N95" s="47"/>
      <c r="O95" s="47">
        <v>15</v>
      </c>
      <c r="P95" s="24"/>
      <c r="Q95" s="28"/>
    </row>
    <row r="96" spans="1:17" ht="13.35" customHeight="1" x14ac:dyDescent="0.3">
      <c r="A96" s="41" t="s">
        <v>0</v>
      </c>
      <c r="B96" s="41" t="s">
        <v>335</v>
      </c>
      <c r="C96" s="41" t="s">
        <v>86</v>
      </c>
      <c r="D96" s="41" t="s">
        <v>347</v>
      </c>
      <c r="E96" s="41" t="s">
        <v>93</v>
      </c>
      <c r="F96" s="7">
        <v>69</v>
      </c>
      <c r="G96" s="7">
        <v>15</v>
      </c>
      <c r="H96" s="26" t="s">
        <v>0</v>
      </c>
      <c r="I96" s="26" t="s">
        <v>335</v>
      </c>
      <c r="J96" s="27" t="s">
        <v>1</v>
      </c>
      <c r="K96" s="27" t="s">
        <v>391</v>
      </c>
      <c r="L96" s="23" t="s">
        <v>261</v>
      </c>
      <c r="M96" s="47">
        <v>15</v>
      </c>
      <c r="N96" s="47"/>
      <c r="O96" s="47">
        <v>15</v>
      </c>
      <c r="P96" s="24"/>
      <c r="Q96" s="28"/>
    </row>
    <row r="97" spans="1:17" ht="13.35" customHeight="1" x14ac:dyDescent="0.3">
      <c r="A97" s="41" t="s">
        <v>0</v>
      </c>
      <c r="B97" s="41" t="s">
        <v>335</v>
      </c>
      <c r="C97" s="41" t="s">
        <v>86</v>
      </c>
      <c r="D97" s="41" t="s">
        <v>347</v>
      </c>
      <c r="E97" s="41" t="s">
        <v>94</v>
      </c>
      <c r="F97" s="7">
        <v>37</v>
      </c>
      <c r="G97" s="7">
        <v>7</v>
      </c>
      <c r="H97" s="26" t="s">
        <v>0</v>
      </c>
      <c r="I97" s="26" t="s">
        <v>335</v>
      </c>
      <c r="J97" s="27" t="s">
        <v>1</v>
      </c>
      <c r="K97" s="27" t="s">
        <v>391</v>
      </c>
      <c r="L97" s="23" t="s">
        <v>261</v>
      </c>
      <c r="M97" s="47">
        <v>7</v>
      </c>
      <c r="N97" s="47"/>
      <c r="O97" s="47">
        <v>7</v>
      </c>
      <c r="P97" s="24"/>
      <c r="Q97" s="28"/>
    </row>
    <row r="98" spans="1:17" ht="13.35" customHeight="1" x14ac:dyDescent="0.3">
      <c r="A98" s="41" t="s">
        <v>0</v>
      </c>
      <c r="B98" s="41" t="s">
        <v>335</v>
      </c>
      <c r="C98" s="41" t="s">
        <v>86</v>
      </c>
      <c r="D98" s="41" t="s">
        <v>347</v>
      </c>
      <c r="E98" s="41" t="s">
        <v>95</v>
      </c>
      <c r="F98" s="7">
        <v>103</v>
      </c>
      <c r="G98" s="7">
        <v>21</v>
      </c>
      <c r="H98" s="26" t="s">
        <v>0</v>
      </c>
      <c r="I98" s="26" t="s">
        <v>335</v>
      </c>
      <c r="J98" s="27" t="s">
        <v>1</v>
      </c>
      <c r="K98" s="27" t="s">
        <v>391</v>
      </c>
      <c r="L98" s="23" t="s">
        <v>261</v>
      </c>
      <c r="M98" s="47">
        <v>21</v>
      </c>
      <c r="N98" s="47"/>
      <c r="O98" s="47">
        <v>21</v>
      </c>
      <c r="P98" s="24"/>
      <c r="Q98" s="28"/>
    </row>
    <row r="99" spans="1:17" ht="13.35" customHeight="1" x14ac:dyDescent="0.3">
      <c r="A99" s="41" t="s">
        <v>0</v>
      </c>
      <c r="B99" s="41" t="s">
        <v>335</v>
      </c>
      <c r="C99" s="41" t="s">
        <v>1</v>
      </c>
      <c r="D99" s="41" t="s">
        <v>391</v>
      </c>
      <c r="E99" s="41" t="s">
        <v>96</v>
      </c>
      <c r="F99" s="7">
        <v>2800</v>
      </c>
      <c r="G99" s="7">
        <v>560</v>
      </c>
      <c r="H99" s="26" t="s">
        <v>0</v>
      </c>
      <c r="I99" s="26" t="s">
        <v>335</v>
      </c>
      <c r="J99" s="27" t="s">
        <v>1</v>
      </c>
      <c r="K99" s="27" t="s">
        <v>391</v>
      </c>
      <c r="L99" s="23" t="s">
        <v>261</v>
      </c>
      <c r="M99" s="47">
        <v>560</v>
      </c>
      <c r="N99" s="47"/>
      <c r="O99" s="47">
        <v>560</v>
      </c>
      <c r="P99" s="24"/>
      <c r="Q99" s="28"/>
    </row>
    <row r="100" spans="1:17" ht="13.35" customHeight="1" x14ac:dyDescent="0.3">
      <c r="A100" s="41" t="s">
        <v>0</v>
      </c>
      <c r="B100" s="41" t="s">
        <v>335</v>
      </c>
      <c r="C100" s="41" t="s">
        <v>1</v>
      </c>
      <c r="D100" s="41" t="s">
        <v>391</v>
      </c>
      <c r="E100" s="41" t="s">
        <v>97</v>
      </c>
      <c r="F100" s="7">
        <v>570</v>
      </c>
      <c r="G100" s="7">
        <v>114</v>
      </c>
      <c r="H100" s="26" t="s">
        <v>0</v>
      </c>
      <c r="I100" s="26" t="s">
        <v>335</v>
      </c>
      <c r="J100" s="27" t="s">
        <v>1</v>
      </c>
      <c r="K100" s="27" t="s">
        <v>391</v>
      </c>
      <c r="L100" s="23" t="s">
        <v>261</v>
      </c>
      <c r="M100" s="47">
        <v>114</v>
      </c>
      <c r="N100" s="47"/>
      <c r="O100" s="47">
        <v>114</v>
      </c>
      <c r="P100" s="24"/>
      <c r="Q100" s="28"/>
    </row>
    <row r="101" spans="1:17" ht="13.35" customHeight="1" x14ac:dyDescent="0.3">
      <c r="A101" s="41" t="s">
        <v>0</v>
      </c>
      <c r="B101" s="41" t="s">
        <v>335</v>
      </c>
      <c r="C101" s="41" t="s">
        <v>1</v>
      </c>
      <c r="D101" s="41" t="s">
        <v>391</v>
      </c>
      <c r="E101" s="41" t="s">
        <v>98</v>
      </c>
      <c r="F101" s="7">
        <v>2000</v>
      </c>
      <c r="G101" s="7">
        <v>400</v>
      </c>
      <c r="H101" s="26" t="s">
        <v>0</v>
      </c>
      <c r="I101" s="26" t="s">
        <v>335</v>
      </c>
      <c r="J101" s="27" t="s">
        <v>1</v>
      </c>
      <c r="K101" s="27" t="s">
        <v>391</v>
      </c>
      <c r="L101" s="23" t="s">
        <v>261</v>
      </c>
      <c r="M101" s="47">
        <v>400</v>
      </c>
      <c r="N101" s="47"/>
      <c r="O101" s="47">
        <v>400</v>
      </c>
      <c r="P101" s="24"/>
      <c r="Q101" s="28"/>
    </row>
    <row r="102" spans="1:17" ht="13.35" customHeight="1" x14ac:dyDescent="0.3">
      <c r="A102" s="41" t="s">
        <v>0</v>
      </c>
      <c r="B102" s="41" t="s">
        <v>335</v>
      </c>
      <c r="C102" s="41" t="s">
        <v>1</v>
      </c>
      <c r="D102" s="41" t="s">
        <v>391</v>
      </c>
      <c r="E102" s="41" t="s">
        <v>99</v>
      </c>
      <c r="F102" s="7">
        <v>388</v>
      </c>
      <c r="G102" s="7">
        <v>60</v>
      </c>
      <c r="H102" s="26" t="s">
        <v>0</v>
      </c>
      <c r="I102" s="26" t="s">
        <v>335</v>
      </c>
      <c r="J102" s="27" t="s">
        <v>1</v>
      </c>
      <c r="K102" s="27" t="s">
        <v>391</v>
      </c>
      <c r="L102" s="23" t="s">
        <v>261</v>
      </c>
      <c r="M102" s="47">
        <v>60</v>
      </c>
      <c r="N102" s="47"/>
      <c r="O102" s="47">
        <v>60</v>
      </c>
      <c r="P102" s="24"/>
      <c r="Q102" s="28"/>
    </row>
    <row r="103" spans="1:17" x14ac:dyDescent="0.3">
      <c r="A103" s="41" t="s">
        <v>100</v>
      </c>
      <c r="B103" s="41" t="s">
        <v>345</v>
      </c>
      <c r="C103" s="19" t="s">
        <v>360</v>
      </c>
      <c r="D103" s="41" t="s">
        <v>361</v>
      </c>
      <c r="E103" s="41" t="s">
        <v>101</v>
      </c>
      <c r="F103" s="7">
        <f>G103*5</f>
        <v>7500</v>
      </c>
      <c r="G103" s="7">
        <v>1500</v>
      </c>
      <c r="H103" s="26" t="s">
        <v>100</v>
      </c>
      <c r="I103" s="26" t="s">
        <v>345</v>
      </c>
      <c r="J103" s="30" t="s">
        <v>421</v>
      </c>
      <c r="K103" s="27" t="s">
        <v>422</v>
      </c>
      <c r="L103" s="23" t="s">
        <v>102</v>
      </c>
      <c r="M103" s="47">
        <v>1500</v>
      </c>
      <c r="N103" s="47"/>
      <c r="O103" s="47">
        <v>1500</v>
      </c>
      <c r="P103" s="24"/>
      <c r="Q103" s="28"/>
    </row>
    <row r="104" spans="1:17" x14ac:dyDescent="0.3">
      <c r="A104" s="41" t="s">
        <v>100</v>
      </c>
      <c r="B104" s="41" t="s">
        <v>345</v>
      </c>
      <c r="C104" s="41" t="s">
        <v>226</v>
      </c>
      <c r="D104" s="41" t="s">
        <v>399</v>
      </c>
      <c r="E104" s="41" t="s">
        <v>103</v>
      </c>
      <c r="F104" s="7">
        <f t="shared" ref="F104:F163" si="0">G104*5</f>
        <v>3750</v>
      </c>
      <c r="G104" s="7">
        <v>750</v>
      </c>
      <c r="H104" s="26" t="s">
        <v>100</v>
      </c>
      <c r="I104" s="26" t="s">
        <v>345</v>
      </c>
      <c r="J104" s="30" t="s">
        <v>413</v>
      </c>
      <c r="K104" s="27" t="s">
        <v>414</v>
      </c>
      <c r="L104" s="23" t="s">
        <v>102</v>
      </c>
      <c r="M104" s="47">
        <v>750</v>
      </c>
      <c r="N104" s="47"/>
      <c r="O104" s="47">
        <v>750</v>
      </c>
      <c r="P104" s="24"/>
      <c r="Q104" s="28"/>
    </row>
    <row r="105" spans="1:17" x14ac:dyDescent="0.3">
      <c r="A105" s="41" t="s">
        <v>100</v>
      </c>
      <c r="B105" s="41" t="s">
        <v>345</v>
      </c>
      <c r="C105" s="41" t="s">
        <v>104</v>
      </c>
      <c r="D105" s="41" t="s">
        <v>346</v>
      </c>
      <c r="E105" s="41" t="s">
        <v>105</v>
      </c>
      <c r="F105" s="7">
        <f t="shared" si="0"/>
        <v>3530</v>
      </c>
      <c r="G105" s="7">
        <v>706</v>
      </c>
      <c r="H105" s="26" t="s">
        <v>100</v>
      </c>
      <c r="I105" s="26" t="s">
        <v>345</v>
      </c>
      <c r="J105" s="30" t="s">
        <v>419</v>
      </c>
      <c r="K105" s="27" t="s">
        <v>420</v>
      </c>
      <c r="L105" s="23" t="s">
        <v>102</v>
      </c>
      <c r="M105" s="47">
        <v>706</v>
      </c>
      <c r="N105" s="47"/>
      <c r="O105" s="47">
        <v>706</v>
      </c>
      <c r="P105" s="24"/>
      <c r="Q105" s="28"/>
    </row>
    <row r="106" spans="1:17" x14ac:dyDescent="0.3">
      <c r="A106" s="41" t="s">
        <v>100</v>
      </c>
      <c r="B106" s="41" t="s">
        <v>345</v>
      </c>
      <c r="C106" s="41" t="s">
        <v>225</v>
      </c>
      <c r="D106" s="41" t="s">
        <v>389</v>
      </c>
      <c r="E106" s="41" t="s">
        <v>106</v>
      </c>
      <c r="F106" s="7">
        <f t="shared" si="0"/>
        <v>2750</v>
      </c>
      <c r="G106" s="7">
        <v>550</v>
      </c>
      <c r="H106" s="26" t="s">
        <v>100</v>
      </c>
      <c r="I106" s="26" t="s">
        <v>345</v>
      </c>
      <c r="J106" s="30" t="s">
        <v>417</v>
      </c>
      <c r="K106" s="27" t="s">
        <v>418</v>
      </c>
      <c r="L106" s="23" t="s">
        <v>102</v>
      </c>
      <c r="M106" s="47">
        <v>550</v>
      </c>
      <c r="N106" s="47"/>
      <c r="O106" s="47">
        <v>550</v>
      </c>
      <c r="P106" s="24"/>
      <c r="Q106" s="28"/>
    </row>
    <row r="107" spans="1:17" x14ac:dyDescent="0.3">
      <c r="A107" s="41" t="s">
        <v>100</v>
      </c>
      <c r="B107" s="41" t="s">
        <v>345</v>
      </c>
      <c r="C107" s="41" t="s">
        <v>100</v>
      </c>
      <c r="D107" s="41" t="s">
        <v>367</v>
      </c>
      <c r="E107" s="41" t="s">
        <v>107</v>
      </c>
      <c r="F107" s="7">
        <f t="shared" si="0"/>
        <v>4000</v>
      </c>
      <c r="G107" s="7">
        <v>800</v>
      </c>
      <c r="H107" s="26" t="s">
        <v>100</v>
      </c>
      <c r="I107" s="26" t="s">
        <v>345</v>
      </c>
      <c r="J107" s="30" t="s">
        <v>409</v>
      </c>
      <c r="K107" s="27" t="s">
        <v>410</v>
      </c>
      <c r="L107" s="23" t="s">
        <v>102</v>
      </c>
      <c r="M107" s="47">
        <v>800</v>
      </c>
      <c r="N107" s="47"/>
      <c r="O107" s="47">
        <v>800</v>
      </c>
      <c r="P107" s="24"/>
      <c r="Q107" s="28"/>
    </row>
    <row r="108" spans="1:17" x14ac:dyDescent="0.3">
      <c r="A108" s="41" t="s">
        <v>100</v>
      </c>
      <c r="B108" s="41" t="s">
        <v>345</v>
      </c>
      <c r="C108" s="41" t="s">
        <v>227</v>
      </c>
      <c r="D108" s="41" t="s">
        <v>398</v>
      </c>
      <c r="E108" s="41" t="s">
        <v>108</v>
      </c>
      <c r="F108" s="7">
        <f t="shared" si="0"/>
        <v>850</v>
      </c>
      <c r="G108" s="7">
        <v>170</v>
      </c>
      <c r="H108" s="26" t="s">
        <v>100</v>
      </c>
      <c r="I108" s="26" t="s">
        <v>345</v>
      </c>
      <c r="J108" s="30" t="s">
        <v>413</v>
      </c>
      <c r="K108" s="27" t="s">
        <v>414</v>
      </c>
      <c r="L108" s="23" t="s">
        <v>102</v>
      </c>
      <c r="M108" s="47">
        <v>0</v>
      </c>
      <c r="N108" s="47">
        <v>170</v>
      </c>
      <c r="O108" s="47">
        <v>170</v>
      </c>
      <c r="P108" s="24" t="s">
        <v>109</v>
      </c>
      <c r="Q108" s="28"/>
    </row>
    <row r="109" spans="1:17" x14ac:dyDescent="0.3">
      <c r="A109" s="41" t="s">
        <v>100</v>
      </c>
      <c r="B109" s="41" t="s">
        <v>345</v>
      </c>
      <c r="C109" s="41" t="s">
        <v>362</v>
      </c>
      <c r="D109" s="41" t="s">
        <v>363</v>
      </c>
      <c r="E109" s="41" t="s">
        <v>264</v>
      </c>
      <c r="F109" s="7">
        <f t="shared" si="0"/>
        <v>595</v>
      </c>
      <c r="G109" s="7">
        <v>119</v>
      </c>
      <c r="H109" s="26" t="s">
        <v>100</v>
      </c>
      <c r="I109" s="26" t="s">
        <v>345</v>
      </c>
      <c r="J109" s="30" t="s">
        <v>415</v>
      </c>
      <c r="K109" s="27" t="s">
        <v>416</v>
      </c>
      <c r="L109" s="23" t="s">
        <v>102</v>
      </c>
      <c r="M109" s="47">
        <v>119</v>
      </c>
      <c r="N109" s="47"/>
      <c r="O109" s="47">
        <v>119</v>
      </c>
      <c r="P109" s="24"/>
      <c r="Q109" s="28"/>
    </row>
    <row r="110" spans="1:17" x14ac:dyDescent="0.3">
      <c r="A110" s="41" t="s">
        <v>210</v>
      </c>
      <c r="B110" s="41" t="s">
        <v>325</v>
      </c>
      <c r="C110" s="41" t="s">
        <v>214</v>
      </c>
      <c r="D110" s="41" t="s">
        <v>372</v>
      </c>
      <c r="E110" s="41" t="s">
        <v>110</v>
      </c>
      <c r="F110" s="7">
        <f t="shared" si="0"/>
        <v>10000</v>
      </c>
      <c r="G110" s="7">
        <v>2000</v>
      </c>
      <c r="H110" s="26" t="s">
        <v>100</v>
      </c>
      <c r="I110" s="26" t="s">
        <v>345</v>
      </c>
      <c r="J110" s="27" t="s">
        <v>411</v>
      </c>
      <c r="K110" s="27" t="s">
        <v>412</v>
      </c>
      <c r="L110" s="23" t="s">
        <v>260</v>
      </c>
      <c r="M110" s="47">
        <v>2000</v>
      </c>
      <c r="N110" s="47"/>
      <c r="O110" s="47">
        <v>2000</v>
      </c>
      <c r="P110" s="24"/>
      <c r="Q110" s="28"/>
    </row>
    <row r="111" spans="1:17" x14ac:dyDescent="0.3">
      <c r="A111" s="41" t="s">
        <v>210</v>
      </c>
      <c r="B111" s="41" t="s">
        <v>325</v>
      </c>
      <c r="C111" s="41" t="s">
        <v>217</v>
      </c>
      <c r="D111" s="41" t="s">
        <v>331</v>
      </c>
      <c r="E111" s="41" t="s">
        <v>111</v>
      </c>
      <c r="F111" s="7">
        <f t="shared" si="0"/>
        <v>7500</v>
      </c>
      <c r="G111" s="7">
        <v>1500</v>
      </c>
      <c r="H111" s="26" t="s">
        <v>100</v>
      </c>
      <c r="I111" s="26" t="s">
        <v>345</v>
      </c>
      <c r="J111" s="27" t="s">
        <v>411</v>
      </c>
      <c r="K111" s="27" t="s">
        <v>412</v>
      </c>
      <c r="L111" s="23" t="s">
        <v>260</v>
      </c>
      <c r="M111" s="47">
        <v>1500</v>
      </c>
      <c r="N111" s="47"/>
      <c r="O111" s="47">
        <v>1500</v>
      </c>
      <c r="P111" s="24"/>
      <c r="Q111" s="28"/>
    </row>
    <row r="112" spans="1:17" x14ac:dyDescent="0.3">
      <c r="A112" s="41" t="s">
        <v>210</v>
      </c>
      <c r="B112" s="41" t="s">
        <v>325</v>
      </c>
      <c r="C112" s="41" t="s">
        <v>213</v>
      </c>
      <c r="D112" s="41" t="s">
        <v>327</v>
      </c>
      <c r="E112" s="41" t="s">
        <v>112</v>
      </c>
      <c r="F112" s="7">
        <f t="shared" si="0"/>
        <v>4325</v>
      </c>
      <c r="G112" s="7">
        <v>865</v>
      </c>
      <c r="H112" s="26" t="s">
        <v>100</v>
      </c>
      <c r="I112" s="26" t="s">
        <v>345</v>
      </c>
      <c r="J112" s="27" t="s">
        <v>411</v>
      </c>
      <c r="K112" s="27" t="s">
        <v>412</v>
      </c>
      <c r="L112" s="23" t="s">
        <v>260</v>
      </c>
      <c r="M112" s="47">
        <v>865</v>
      </c>
      <c r="N112" s="47"/>
      <c r="O112" s="47">
        <v>865</v>
      </c>
      <c r="P112" s="24"/>
      <c r="Q112" s="28"/>
    </row>
    <row r="113" spans="1:17" x14ac:dyDescent="0.3">
      <c r="A113" s="41" t="s">
        <v>210</v>
      </c>
      <c r="B113" s="41" t="s">
        <v>325</v>
      </c>
      <c r="C113" s="41" t="s">
        <v>213</v>
      </c>
      <c r="D113" s="41" t="s">
        <v>327</v>
      </c>
      <c r="E113" s="41" t="s">
        <v>113</v>
      </c>
      <c r="F113" s="7">
        <f t="shared" si="0"/>
        <v>350</v>
      </c>
      <c r="G113" s="7">
        <v>70</v>
      </c>
      <c r="H113" s="27" t="s">
        <v>210</v>
      </c>
      <c r="I113" s="26" t="s">
        <v>325</v>
      </c>
      <c r="J113" s="30" t="s">
        <v>213</v>
      </c>
      <c r="K113" s="27" t="s">
        <v>327</v>
      </c>
      <c r="L113" s="23" t="s">
        <v>262</v>
      </c>
      <c r="M113" s="47">
        <v>70</v>
      </c>
      <c r="N113" s="47"/>
      <c r="O113" s="47">
        <v>70</v>
      </c>
      <c r="P113" s="24"/>
      <c r="Q113" s="28"/>
    </row>
    <row r="114" spans="1:17" x14ac:dyDescent="0.3">
      <c r="A114" s="41" t="s">
        <v>210</v>
      </c>
      <c r="B114" s="41" t="s">
        <v>325</v>
      </c>
      <c r="C114" s="41" t="s">
        <v>212</v>
      </c>
      <c r="D114" s="41" t="s">
        <v>326</v>
      </c>
      <c r="E114" s="41" t="s">
        <v>114</v>
      </c>
      <c r="F114" s="7">
        <f t="shared" si="0"/>
        <v>6000</v>
      </c>
      <c r="G114" s="7">
        <v>1200</v>
      </c>
      <c r="H114" s="26" t="s">
        <v>100</v>
      </c>
      <c r="I114" s="26" t="s">
        <v>345</v>
      </c>
      <c r="J114" s="27" t="s">
        <v>411</v>
      </c>
      <c r="K114" s="27" t="s">
        <v>412</v>
      </c>
      <c r="L114" s="23" t="s">
        <v>260</v>
      </c>
      <c r="M114" s="47">
        <v>1200</v>
      </c>
      <c r="N114" s="47"/>
      <c r="O114" s="47">
        <v>1200</v>
      </c>
      <c r="P114" s="24"/>
      <c r="Q114" s="28"/>
    </row>
    <row r="115" spans="1:17" x14ac:dyDescent="0.3">
      <c r="A115" s="41" t="s">
        <v>210</v>
      </c>
      <c r="B115" s="41" t="s">
        <v>325</v>
      </c>
      <c r="C115" s="41" t="s">
        <v>216</v>
      </c>
      <c r="D115" s="41" t="s">
        <v>388</v>
      </c>
      <c r="E115" s="41" t="s">
        <v>115</v>
      </c>
      <c r="F115" s="7">
        <f t="shared" si="0"/>
        <v>3560</v>
      </c>
      <c r="G115" s="7">
        <v>712</v>
      </c>
      <c r="H115" s="26" t="s">
        <v>100</v>
      </c>
      <c r="I115" s="26" t="s">
        <v>345</v>
      </c>
      <c r="J115" s="27" t="s">
        <v>411</v>
      </c>
      <c r="K115" s="27" t="s">
        <v>412</v>
      </c>
      <c r="L115" s="23" t="s">
        <v>260</v>
      </c>
      <c r="M115" s="47">
        <v>712</v>
      </c>
      <c r="N115" s="47"/>
      <c r="O115" s="47">
        <v>712</v>
      </c>
      <c r="P115" s="24"/>
      <c r="Q115" s="28"/>
    </row>
    <row r="116" spans="1:17" x14ac:dyDescent="0.3">
      <c r="A116" s="41" t="s">
        <v>210</v>
      </c>
      <c r="B116" s="41" t="s">
        <v>325</v>
      </c>
      <c r="C116" s="41" t="s">
        <v>215</v>
      </c>
      <c r="D116" s="41" t="s">
        <v>359</v>
      </c>
      <c r="E116" s="41" t="s">
        <v>116</v>
      </c>
      <c r="F116" s="7">
        <f t="shared" si="0"/>
        <v>5455</v>
      </c>
      <c r="G116" s="7">
        <v>1091</v>
      </c>
      <c r="H116" s="26" t="s">
        <v>100</v>
      </c>
      <c r="I116" s="26" t="s">
        <v>345</v>
      </c>
      <c r="J116" s="27" t="s">
        <v>411</v>
      </c>
      <c r="K116" s="27" t="s">
        <v>412</v>
      </c>
      <c r="L116" s="23" t="s">
        <v>260</v>
      </c>
      <c r="M116" s="47">
        <v>1091</v>
      </c>
      <c r="N116" s="47"/>
      <c r="O116" s="47">
        <v>1091</v>
      </c>
      <c r="P116" s="24"/>
      <c r="Q116" s="28"/>
    </row>
    <row r="117" spans="1:17" x14ac:dyDescent="0.3">
      <c r="A117" s="41" t="s">
        <v>210</v>
      </c>
      <c r="B117" s="41" t="s">
        <v>325</v>
      </c>
      <c r="C117" s="41" t="s">
        <v>117</v>
      </c>
      <c r="D117" s="41" t="s">
        <v>397</v>
      </c>
      <c r="E117" s="41" t="s">
        <v>118</v>
      </c>
      <c r="F117" s="7">
        <f t="shared" si="0"/>
        <v>10530</v>
      </c>
      <c r="G117" s="7">
        <v>2106</v>
      </c>
      <c r="H117" s="26" t="s">
        <v>100</v>
      </c>
      <c r="I117" s="26" t="s">
        <v>345</v>
      </c>
      <c r="J117" s="27" t="s">
        <v>411</v>
      </c>
      <c r="K117" s="27" t="s">
        <v>412</v>
      </c>
      <c r="L117" s="23" t="s">
        <v>260</v>
      </c>
      <c r="M117" s="47">
        <v>2106</v>
      </c>
      <c r="N117" s="47"/>
      <c r="O117" s="47">
        <v>2106</v>
      </c>
      <c r="P117" s="24"/>
      <c r="Q117" s="28"/>
    </row>
    <row r="118" spans="1:17" x14ac:dyDescent="0.3">
      <c r="A118" s="41" t="s">
        <v>210</v>
      </c>
      <c r="B118" s="41" t="s">
        <v>325</v>
      </c>
      <c r="C118" s="41" t="s">
        <v>218</v>
      </c>
      <c r="D118" s="41" t="s">
        <v>333</v>
      </c>
      <c r="E118" s="41" t="s">
        <v>119</v>
      </c>
      <c r="F118" s="7">
        <f t="shared" si="0"/>
        <v>1560</v>
      </c>
      <c r="G118" s="7">
        <v>312</v>
      </c>
      <c r="H118" s="26" t="s">
        <v>100</v>
      </c>
      <c r="I118" s="26" t="s">
        <v>345</v>
      </c>
      <c r="J118" s="27" t="s">
        <v>411</v>
      </c>
      <c r="K118" s="27" t="s">
        <v>412</v>
      </c>
      <c r="L118" s="23" t="s">
        <v>260</v>
      </c>
      <c r="M118" s="47">
        <v>312</v>
      </c>
      <c r="N118" s="47"/>
      <c r="O118" s="47">
        <v>312</v>
      </c>
      <c r="P118" s="24"/>
      <c r="Q118" s="28"/>
    </row>
    <row r="119" spans="1:17" x14ac:dyDescent="0.3">
      <c r="A119" s="41" t="s">
        <v>120</v>
      </c>
      <c r="B119" s="41" t="s">
        <v>305</v>
      </c>
      <c r="C119" s="41" t="s">
        <v>121</v>
      </c>
      <c r="D119" s="41" t="s">
        <v>343</v>
      </c>
      <c r="E119" s="41" t="s">
        <v>122</v>
      </c>
      <c r="F119" s="7">
        <f t="shared" si="0"/>
        <v>25550</v>
      </c>
      <c r="G119" s="7">
        <v>5110</v>
      </c>
      <c r="H119" s="26" t="s">
        <v>100</v>
      </c>
      <c r="I119" s="26" t="s">
        <v>345</v>
      </c>
      <c r="J119" s="27" t="s">
        <v>411</v>
      </c>
      <c r="K119" s="27" t="s">
        <v>412</v>
      </c>
      <c r="L119" s="23" t="s">
        <v>260</v>
      </c>
      <c r="M119" s="47">
        <v>5110</v>
      </c>
      <c r="N119" s="47"/>
      <c r="O119" s="47">
        <v>5110</v>
      </c>
      <c r="P119" s="24"/>
      <c r="Q119" s="28"/>
    </row>
    <row r="120" spans="1:17" x14ac:dyDescent="0.3">
      <c r="A120" s="41" t="s">
        <v>120</v>
      </c>
      <c r="B120" s="41" t="s">
        <v>305</v>
      </c>
      <c r="C120" s="41" t="s">
        <v>123</v>
      </c>
      <c r="D120" s="41" t="s">
        <v>392</v>
      </c>
      <c r="E120" s="41" t="s">
        <v>124</v>
      </c>
      <c r="F120" s="7">
        <f t="shared" si="0"/>
        <v>55000</v>
      </c>
      <c r="G120" s="7">
        <v>11000</v>
      </c>
      <c r="H120" s="26" t="s">
        <v>100</v>
      </c>
      <c r="I120" s="26" t="s">
        <v>345</v>
      </c>
      <c r="J120" s="27" t="s">
        <v>411</v>
      </c>
      <c r="K120" s="27" t="s">
        <v>412</v>
      </c>
      <c r="L120" s="23" t="s">
        <v>260</v>
      </c>
      <c r="M120" s="47">
        <v>11000</v>
      </c>
      <c r="N120" s="47"/>
      <c r="O120" s="47">
        <v>11000</v>
      </c>
      <c r="P120" s="24"/>
      <c r="Q120" s="28"/>
    </row>
    <row r="121" spans="1:17" x14ac:dyDescent="0.3">
      <c r="A121" s="41" t="s">
        <v>120</v>
      </c>
      <c r="B121" s="41" t="s">
        <v>305</v>
      </c>
      <c r="C121" s="41" t="s">
        <v>238</v>
      </c>
      <c r="D121" s="41" t="s">
        <v>332</v>
      </c>
      <c r="E121" s="41" t="s">
        <v>125</v>
      </c>
      <c r="F121" s="7">
        <f t="shared" si="0"/>
        <v>7500</v>
      </c>
      <c r="G121" s="7">
        <v>1500</v>
      </c>
      <c r="H121" s="26" t="s">
        <v>100</v>
      </c>
      <c r="I121" s="26" t="s">
        <v>345</v>
      </c>
      <c r="J121" s="27" t="s">
        <v>411</v>
      </c>
      <c r="K121" s="27" t="s">
        <v>412</v>
      </c>
      <c r="L121" s="23" t="s">
        <v>260</v>
      </c>
      <c r="M121" s="47">
        <v>1500</v>
      </c>
      <c r="N121" s="47"/>
      <c r="O121" s="47">
        <v>1500</v>
      </c>
      <c r="P121" s="24"/>
      <c r="Q121" s="28"/>
    </row>
    <row r="122" spans="1:17" x14ac:dyDescent="0.3">
      <c r="A122" s="41" t="s">
        <v>120</v>
      </c>
      <c r="B122" s="41" t="s">
        <v>305</v>
      </c>
      <c r="C122" s="41" t="s">
        <v>126</v>
      </c>
      <c r="D122" s="41" t="s">
        <v>348</v>
      </c>
      <c r="E122" s="41" t="s">
        <v>127</v>
      </c>
      <c r="F122" s="7">
        <f t="shared" si="0"/>
        <v>4290</v>
      </c>
      <c r="G122" s="7">
        <v>858</v>
      </c>
      <c r="H122" s="26" t="s">
        <v>100</v>
      </c>
      <c r="I122" s="26" t="s">
        <v>345</v>
      </c>
      <c r="J122" s="27" t="s">
        <v>411</v>
      </c>
      <c r="K122" s="27" t="s">
        <v>412</v>
      </c>
      <c r="L122" s="23" t="s">
        <v>260</v>
      </c>
      <c r="M122" s="47">
        <v>858</v>
      </c>
      <c r="N122" s="47"/>
      <c r="O122" s="47">
        <v>858</v>
      </c>
      <c r="P122" s="24"/>
      <c r="Q122" s="28"/>
    </row>
    <row r="123" spans="1:17" x14ac:dyDescent="0.3">
      <c r="A123" s="41" t="s">
        <v>120</v>
      </c>
      <c r="B123" s="41" t="s">
        <v>305</v>
      </c>
      <c r="C123" s="41" t="s">
        <v>236</v>
      </c>
      <c r="D123" s="41" t="s">
        <v>306</v>
      </c>
      <c r="E123" s="41" t="s">
        <v>128</v>
      </c>
      <c r="F123" s="7">
        <f t="shared" si="0"/>
        <v>2565</v>
      </c>
      <c r="G123" s="7">
        <v>513</v>
      </c>
      <c r="H123" s="26" t="s">
        <v>100</v>
      </c>
      <c r="I123" s="26" t="s">
        <v>345</v>
      </c>
      <c r="J123" s="27" t="s">
        <v>411</v>
      </c>
      <c r="K123" s="27" t="s">
        <v>412</v>
      </c>
      <c r="L123" s="23" t="s">
        <v>260</v>
      </c>
      <c r="M123" s="47">
        <v>513</v>
      </c>
      <c r="N123" s="47"/>
      <c r="O123" s="47">
        <v>513</v>
      </c>
      <c r="P123" s="24"/>
      <c r="Q123" s="28"/>
    </row>
    <row r="124" spans="1:17" x14ac:dyDescent="0.3">
      <c r="A124" s="41" t="s">
        <v>120</v>
      </c>
      <c r="B124" s="41" t="s">
        <v>305</v>
      </c>
      <c r="C124" s="41" t="s">
        <v>237</v>
      </c>
      <c r="D124" s="41" t="s">
        <v>311</v>
      </c>
      <c r="E124" s="41" t="s">
        <v>129</v>
      </c>
      <c r="F124" s="7">
        <f t="shared" si="0"/>
        <v>1190</v>
      </c>
      <c r="G124" s="7">
        <v>238</v>
      </c>
      <c r="H124" s="26" t="s">
        <v>100</v>
      </c>
      <c r="I124" s="26" t="s">
        <v>345</v>
      </c>
      <c r="J124" s="27" t="s">
        <v>411</v>
      </c>
      <c r="K124" s="27" t="s">
        <v>412</v>
      </c>
      <c r="L124" s="23" t="s">
        <v>260</v>
      </c>
      <c r="M124" s="47">
        <v>238</v>
      </c>
      <c r="N124" s="47"/>
      <c r="O124" s="47">
        <v>238</v>
      </c>
      <c r="P124" s="24"/>
      <c r="Q124" s="28"/>
    </row>
    <row r="125" spans="1:17" x14ac:dyDescent="0.3">
      <c r="A125" s="41" t="s">
        <v>130</v>
      </c>
      <c r="B125" s="41" t="s">
        <v>307</v>
      </c>
      <c r="C125" s="41" t="s">
        <v>130</v>
      </c>
      <c r="D125" s="41" t="s">
        <v>387</v>
      </c>
      <c r="E125" s="41" t="s">
        <v>131</v>
      </c>
      <c r="F125" s="7">
        <f t="shared" si="0"/>
        <v>5785</v>
      </c>
      <c r="G125" s="7">
        <v>1157</v>
      </c>
      <c r="H125" s="26" t="s">
        <v>100</v>
      </c>
      <c r="I125" s="26" t="s">
        <v>345</v>
      </c>
      <c r="J125" s="27" t="s">
        <v>411</v>
      </c>
      <c r="K125" s="27" t="s">
        <v>412</v>
      </c>
      <c r="L125" s="23" t="s">
        <v>260</v>
      </c>
      <c r="M125" s="47">
        <v>1157</v>
      </c>
      <c r="N125" s="47"/>
      <c r="O125" s="47">
        <v>1157</v>
      </c>
      <c r="P125" s="24"/>
      <c r="Q125" s="28"/>
    </row>
    <row r="126" spans="1:17" x14ac:dyDescent="0.3">
      <c r="A126" s="41" t="s">
        <v>130</v>
      </c>
      <c r="B126" s="41" t="s">
        <v>307</v>
      </c>
      <c r="C126" s="41" t="s">
        <v>239</v>
      </c>
      <c r="D126" s="41" t="s">
        <v>308</v>
      </c>
      <c r="E126" s="41" t="s">
        <v>132</v>
      </c>
      <c r="F126" s="7">
        <f t="shared" si="0"/>
        <v>1705</v>
      </c>
      <c r="G126" s="7">
        <v>341</v>
      </c>
      <c r="H126" s="26" t="s">
        <v>100</v>
      </c>
      <c r="I126" s="26" t="s">
        <v>345</v>
      </c>
      <c r="J126" s="27" t="s">
        <v>411</v>
      </c>
      <c r="K126" s="27" t="s">
        <v>412</v>
      </c>
      <c r="L126" s="23" t="s">
        <v>260</v>
      </c>
      <c r="M126" s="47">
        <v>341</v>
      </c>
      <c r="N126" s="47"/>
      <c r="O126" s="47">
        <v>341</v>
      </c>
      <c r="P126" s="24"/>
      <c r="Q126" s="28"/>
    </row>
    <row r="127" spans="1:17" x14ac:dyDescent="0.3">
      <c r="A127" s="41" t="s">
        <v>130</v>
      </c>
      <c r="B127" s="41" t="s">
        <v>307</v>
      </c>
      <c r="C127" s="41" t="s">
        <v>133</v>
      </c>
      <c r="D127" s="41" t="s">
        <v>390</v>
      </c>
      <c r="E127" s="41" t="s">
        <v>134</v>
      </c>
      <c r="F127" s="7">
        <f t="shared" si="0"/>
        <v>2275</v>
      </c>
      <c r="G127" s="7">
        <v>455</v>
      </c>
      <c r="H127" s="26" t="s">
        <v>100</v>
      </c>
      <c r="I127" s="26" t="s">
        <v>345</v>
      </c>
      <c r="J127" s="27" t="s">
        <v>411</v>
      </c>
      <c r="K127" s="27" t="s">
        <v>412</v>
      </c>
      <c r="L127" s="23" t="s">
        <v>260</v>
      </c>
      <c r="M127" s="47">
        <v>455</v>
      </c>
      <c r="N127" s="47"/>
      <c r="O127" s="47">
        <v>455</v>
      </c>
      <c r="P127" s="24"/>
      <c r="Q127" s="28"/>
    </row>
    <row r="128" spans="1:17" x14ac:dyDescent="0.3">
      <c r="A128" s="41" t="s">
        <v>130</v>
      </c>
      <c r="B128" s="41" t="s">
        <v>307</v>
      </c>
      <c r="C128" s="41" t="s">
        <v>135</v>
      </c>
      <c r="D128" s="41" t="s">
        <v>341</v>
      </c>
      <c r="E128" s="41" t="s">
        <v>136</v>
      </c>
      <c r="F128" s="7">
        <f t="shared" si="0"/>
        <v>2800</v>
      </c>
      <c r="G128" s="7">
        <v>560</v>
      </c>
      <c r="H128" s="26" t="s">
        <v>100</v>
      </c>
      <c r="I128" s="26" t="s">
        <v>345</v>
      </c>
      <c r="J128" s="27" t="s">
        <v>411</v>
      </c>
      <c r="K128" s="27" t="s">
        <v>412</v>
      </c>
      <c r="L128" s="23" t="s">
        <v>260</v>
      </c>
      <c r="M128" s="47">
        <v>560</v>
      </c>
      <c r="N128" s="47"/>
      <c r="O128" s="47">
        <v>560</v>
      </c>
      <c r="P128" s="24"/>
      <c r="Q128" s="28"/>
    </row>
    <row r="129" spans="1:17" x14ac:dyDescent="0.3">
      <c r="A129" s="41" t="s">
        <v>130</v>
      </c>
      <c r="B129" s="41" t="s">
        <v>307</v>
      </c>
      <c r="C129" s="41" t="s">
        <v>137</v>
      </c>
      <c r="D129" s="41" t="s">
        <v>393</v>
      </c>
      <c r="E129" s="41" t="s">
        <v>138</v>
      </c>
      <c r="F129" s="7">
        <f t="shared" si="0"/>
        <v>1750</v>
      </c>
      <c r="G129" s="7">
        <v>350</v>
      </c>
      <c r="H129" s="26" t="s">
        <v>100</v>
      </c>
      <c r="I129" s="26" t="s">
        <v>345</v>
      </c>
      <c r="J129" s="27" t="s">
        <v>411</v>
      </c>
      <c r="K129" s="27" t="s">
        <v>412</v>
      </c>
      <c r="L129" s="23" t="s">
        <v>260</v>
      </c>
      <c r="M129" s="47">
        <v>350</v>
      </c>
      <c r="N129" s="47"/>
      <c r="O129" s="47">
        <v>350</v>
      </c>
      <c r="P129" s="24"/>
      <c r="Q129" s="28"/>
    </row>
    <row r="130" spans="1:17" x14ac:dyDescent="0.3">
      <c r="A130" s="41" t="s">
        <v>130</v>
      </c>
      <c r="B130" s="41" t="s">
        <v>307</v>
      </c>
      <c r="C130" s="41" t="s">
        <v>240</v>
      </c>
      <c r="D130" s="41" t="s">
        <v>312</v>
      </c>
      <c r="E130" s="41" t="s">
        <v>139</v>
      </c>
      <c r="F130" s="7">
        <f t="shared" si="0"/>
        <v>5920</v>
      </c>
      <c r="G130" s="7">
        <v>1184</v>
      </c>
      <c r="H130" s="26" t="s">
        <v>100</v>
      </c>
      <c r="I130" s="26" t="s">
        <v>345</v>
      </c>
      <c r="J130" s="27" t="s">
        <v>411</v>
      </c>
      <c r="K130" s="27" t="s">
        <v>412</v>
      </c>
      <c r="L130" s="23" t="s">
        <v>260</v>
      </c>
      <c r="M130" s="47">
        <v>1184</v>
      </c>
      <c r="N130" s="47"/>
      <c r="O130" s="47">
        <v>1184</v>
      </c>
      <c r="P130" s="24"/>
      <c r="Q130" s="28"/>
    </row>
    <row r="131" spans="1:17" x14ac:dyDescent="0.3">
      <c r="A131" s="41" t="s">
        <v>209</v>
      </c>
      <c r="B131" s="41" t="s">
        <v>309</v>
      </c>
      <c r="C131" s="45" t="s">
        <v>375</v>
      </c>
      <c r="D131" s="41" t="s">
        <v>376</v>
      </c>
      <c r="E131" s="41" t="s">
        <v>140</v>
      </c>
      <c r="F131" s="7">
        <f t="shared" si="0"/>
        <v>26000</v>
      </c>
      <c r="G131" s="7">
        <v>5200</v>
      </c>
      <c r="H131" s="26" t="s">
        <v>100</v>
      </c>
      <c r="I131" s="26" t="s">
        <v>345</v>
      </c>
      <c r="J131" s="27" t="s">
        <v>411</v>
      </c>
      <c r="K131" s="27" t="s">
        <v>412</v>
      </c>
      <c r="L131" s="23" t="s">
        <v>260</v>
      </c>
      <c r="M131" s="47">
        <v>5200</v>
      </c>
      <c r="N131" s="47"/>
      <c r="O131" s="47">
        <v>5200</v>
      </c>
      <c r="P131" s="24"/>
      <c r="Q131" s="28"/>
    </row>
    <row r="132" spans="1:17" x14ac:dyDescent="0.3">
      <c r="A132" s="41" t="s">
        <v>209</v>
      </c>
      <c r="B132" s="41" t="s">
        <v>309</v>
      </c>
      <c r="C132" s="41" t="s">
        <v>232</v>
      </c>
      <c r="D132" s="41" t="s">
        <v>310</v>
      </c>
      <c r="E132" s="41" t="s">
        <v>141</v>
      </c>
      <c r="F132" s="7">
        <f t="shared" si="0"/>
        <v>16500</v>
      </c>
      <c r="G132" s="7">
        <v>3300</v>
      </c>
      <c r="H132" s="26" t="s">
        <v>100</v>
      </c>
      <c r="I132" s="26" t="s">
        <v>345</v>
      </c>
      <c r="J132" s="27" t="s">
        <v>411</v>
      </c>
      <c r="K132" s="27" t="s">
        <v>412</v>
      </c>
      <c r="L132" s="23" t="s">
        <v>260</v>
      </c>
      <c r="M132" s="47">
        <v>3300</v>
      </c>
      <c r="N132" s="47"/>
      <c r="O132" s="47">
        <v>3300</v>
      </c>
      <c r="P132" s="24"/>
      <c r="Q132" s="28"/>
    </row>
    <row r="133" spans="1:17" x14ac:dyDescent="0.3">
      <c r="A133" s="41" t="s">
        <v>209</v>
      </c>
      <c r="B133" s="41" t="s">
        <v>309</v>
      </c>
      <c r="C133" s="41" t="s">
        <v>142</v>
      </c>
      <c r="D133" s="41" t="s">
        <v>352</v>
      </c>
      <c r="E133" s="41" t="s">
        <v>143</v>
      </c>
      <c r="F133" s="7">
        <v>3410</v>
      </c>
      <c r="G133" s="7">
        <v>3410</v>
      </c>
      <c r="H133" s="26" t="s">
        <v>100</v>
      </c>
      <c r="I133" s="26" t="s">
        <v>345</v>
      </c>
      <c r="J133" s="27" t="s">
        <v>411</v>
      </c>
      <c r="K133" s="27" t="s">
        <v>412</v>
      </c>
      <c r="L133" s="23" t="s">
        <v>260</v>
      </c>
      <c r="M133" s="25">
        <v>2925</v>
      </c>
      <c r="N133" s="47">
        <v>485</v>
      </c>
      <c r="O133" s="47">
        <v>3410</v>
      </c>
      <c r="P133" s="24" t="s">
        <v>273</v>
      </c>
      <c r="Q133" s="28"/>
    </row>
    <row r="134" spans="1:17" x14ac:dyDescent="0.3">
      <c r="A134" s="41" t="s">
        <v>209</v>
      </c>
      <c r="B134" s="41" t="s">
        <v>309</v>
      </c>
      <c r="C134" s="41" t="s">
        <v>233</v>
      </c>
      <c r="D134" s="41" t="s">
        <v>351</v>
      </c>
      <c r="E134" s="41" t="s">
        <v>144</v>
      </c>
      <c r="F134" s="7">
        <f t="shared" si="0"/>
        <v>30000</v>
      </c>
      <c r="G134" s="7">
        <v>6000</v>
      </c>
      <c r="H134" s="26" t="s">
        <v>100</v>
      </c>
      <c r="I134" s="26" t="s">
        <v>345</v>
      </c>
      <c r="J134" s="27" t="s">
        <v>411</v>
      </c>
      <c r="K134" s="27" t="s">
        <v>412</v>
      </c>
      <c r="L134" s="23" t="s">
        <v>260</v>
      </c>
      <c r="M134" s="47">
        <v>6000</v>
      </c>
      <c r="N134" s="47"/>
      <c r="O134" s="47">
        <v>6000</v>
      </c>
      <c r="P134" s="24"/>
      <c r="Q134" s="28"/>
    </row>
    <row r="135" spans="1:17" x14ac:dyDescent="0.3">
      <c r="A135" s="41" t="s">
        <v>209</v>
      </c>
      <c r="B135" s="41" t="s">
        <v>309</v>
      </c>
      <c r="C135" s="41" t="s">
        <v>234</v>
      </c>
      <c r="D135" s="41" t="s">
        <v>324</v>
      </c>
      <c r="E135" s="41" t="s">
        <v>145</v>
      </c>
      <c r="F135" s="7">
        <f t="shared" si="0"/>
        <v>7500</v>
      </c>
      <c r="G135" s="7">
        <v>1500</v>
      </c>
      <c r="H135" s="26" t="s">
        <v>100</v>
      </c>
      <c r="I135" s="26" t="s">
        <v>345</v>
      </c>
      <c r="J135" s="27" t="s">
        <v>411</v>
      </c>
      <c r="K135" s="27" t="s">
        <v>412</v>
      </c>
      <c r="L135" s="23" t="s">
        <v>260</v>
      </c>
      <c r="M135" s="47">
        <v>1500</v>
      </c>
      <c r="N135" s="47"/>
      <c r="O135" s="47">
        <v>1500</v>
      </c>
      <c r="P135" s="24"/>
      <c r="Q135" s="28"/>
    </row>
    <row r="136" spans="1:17" x14ac:dyDescent="0.3">
      <c r="A136" s="41" t="s">
        <v>209</v>
      </c>
      <c r="B136" s="41" t="s">
        <v>309</v>
      </c>
      <c r="C136" s="41" t="s">
        <v>146</v>
      </c>
      <c r="D136" s="41" t="s">
        <v>357</v>
      </c>
      <c r="E136" s="41" t="s">
        <v>147</v>
      </c>
      <c r="F136" s="7">
        <f t="shared" si="0"/>
        <v>10750</v>
      </c>
      <c r="G136" s="7">
        <v>2150</v>
      </c>
      <c r="H136" s="26" t="s">
        <v>100</v>
      </c>
      <c r="I136" s="26" t="s">
        <v>345</v>
      </c>
      <c r="J136" s="27" t="s">
        <v>411</v>
      </c>
      <c r="K136" s="27" t="s">
        <v>412</v>
      </c>
      <c r="L136" s="23" t="s">
        <v>260</v>
      </c>
      <c r="M136" s="47">
        <v>2150</v>
      </c>
      <c r="N136" s="47"/>
      <c r="O136" s="47">
        <v>2150</v>
      </c>
      <c r="P136" s="24"/>
      <c r="Q136" s="28"/>
    </row>
    <row r="137" spans="1:17" x14ac:dyDescent="0.3">
      <c r="A137" s="41" t="s">
        <v>209</v>
      </c>
      <c r="B137" s="41" t="s">
        <v>309</v>
      </c>
      <c r="C137" s="41" t="s">
        <v>235</v>
      </c>
      <c r="D137" s="41" t="s">
        <v>319</v>
      </c>
      <c r="E137" s="41" t="s">
        <v>148</v>
      </c>
      <c r="F137" s="7">
        <f t="shared" si="0"/>
        <v>12440</v>
      </c>
      <c r="G137" s="7">
        <v>2488</v>
      </c>
      <c r="H137" s="26" t="s">
        <v>100</v>
      </c>
      <c r="I137" s="26" t="s">
        <v>345</v>
      </c>
      <c r="J137" s="27" t="s">
        <v>411</v>
      </c>
      <c r="K137" s="27" t="s">
        <v>412</v>
      </c>
      <c r="L137" s="23" t="s">
        <v>260</v>
      </c>
      <c r="M137" s="47">
        <v>2488</v>
      </c>
      <c r="N137" s="47"/>
      <c r="O137" s="47">
        <v>2488</v>
      </c>
      <c r="P137" s="24"/>
      <c r="Q137" s="28"/>
    </row>
    <row r="138" spans="1:17" x14ac:dyDescent="0.3">
      <c r="A138" s="41" t="s">
        <v>149</v>
      </c>
      <c r="B138" s="41" t="s">
        <v>313</v>
      </c>
      <c r="C138" s="41" t="s">
        <v>150</v>
      </c>
      <c r="D138" s="41" t="s">
        <v>368</v>
      </c>
      <c r="E138" s="41" t="s">
        <v>151</v>
      </c>
      <c r="F138" s="7">
        <f t="shared" si="0"/>
        <v>3250</v>
      </c>
      <c r="G138" s="7">
        <v>650</v>
      </c>
      <c r="H138" s="26" t="s">
        <v>100</v>
      </c>
      <c r="I138" s="26" t="s">
        <v>345</v>
      </c>
      <c r="J138" s="27" t="s">
        <v>411</v>
      </c>
      <c r="K138" s="27" t="s">
        <v>412</v>
      </c>
      <c r="L138" s="23" t="s">
        <v>260</v>
      </c>
      <c r="M138" s="25">
        <v>650</v>
      </c>
      <c r="N138" s="25"/>
      <c r="O138" s="25">
        <v>650</v>
      </c>
      <c r="P138" s="24"/>
      <c r="Q138" s="28"/>
    </row>
    <row r="139" spans="1:17" x14ac:dyDescent="0.3">
      <c r="A139" s="41" t="s">
        <v>149</v>
      </c>
      <c r="B139" s="41" t="s">
        <v>313</v>
      </c>
      <c r="C139" s="41" t="s">
        <v>150</v>
      </c>
      <c r="D139" s="41" t="s">
        <v>368</v>
      </c>
      <c r="E139" s="41" t="s">
        <v>152</v>
      </c>
      <c r="F139" s="7">
        <f t="shared" si="0"/>
        <v>0</v>
      </c>
      <c r="G139" s="7">
        <v>0</v>
      </c>
      <c r="H139" s="26" t="s">
        <v>100</v>
      </c>
      <c r="I139" s="26" t="s">
        <v>345</v>
      </c>
      <c r="J139" s="27" t="s">
        <v>411</v>
      </c>
      <c r="K139" s="27" t="s">
        <v>412</v>
      </c>
      <c r="L139" s="23" t="s">
        <v>260</v>
      </c>
      <c r="M139" s="25">
        <v>0</v>
      </c>
      <c r="N139" s="25">
        <v>0</v>
      </c>
      <c r="O139" s="25">
        <v>0</v>
      </c>
      <c r="P139" s="24" t="s">
        <v>153</v>
      </c>
      <c r="Q139" s="28"/>
    </row>
    <row r="140" spans="1:17" x14ac:dyDescent="0.3">
      <c r="A140" s="41" t="s">
        <v>149</v>
      </c>
      <c r="B140" s="41" t="s">
        <v>313</v>
      </c>
      <c r="C140" s="41" t="s">
        <v>154</v>
      </c>
      <c r="D140" s="41" t="s">
        <v>380</v>
      </c>
      <c r="E140" s="41" t="s">
        <v>155</v>
      </c>
      <c r="F140" s="7">
        <f t="shared" si="0"/>
        <v>2150</v>
      </c>
      <c r="G140" s="7">
        <v>430</v>
      </c>
      <c r="H140" s="26" t="s">
        <v>100</v>
      </c>
      <c r="I140" s="26" t="s">
        <v>345</v>
      </c>
      <c r="J140" s="27" t="s">
        <v>411</v>
      </c>
      <c r="K140" s="27" t="s">
        <v>412</v>
      </c>
      <c r="L140" s="23" t="s">
        <v>260</v>
      </c>
      <c r="M140" s="25">
        <v>430</v>
      </c>
      <c r="N140" s="25"/>
      <c r="O140" s="25">
        <v>430</v>
      </c>
      <c r="P140" s="24"/>
      <c r="Q140" s="28"/>
    </row>
    <row r="141" spans="1:17" x14ac:dyDescent="0.3">
      <c r="A141" s="41" t="s">
        <v>149</v>
      </c>
      <c r="B141" s="41" t="s">
        <v>313</v>
      </c>
      <c r="C141" s="41" t="s">
        <v>244</v>
      </c>
      <c r="D141" s="41" t="s">
        <v>318</v>
      </c>
      <c r="E141" s="41" t="s">
        <v>156</v>
      </c>
      <c r="F141" s="7">
        <f t="shared" si="0"/>
        <v>3600</v>
      </c>
      <c r="G141" s="7">
        <v>720</v>
      </c>
      <c r="H141" s="26" t="s">
        <v>100</v>
      </c>
      <c r="I141" s="26" t="s">
        <v>345</v>
      </c>
      <c r="J141" s="27" t="s">
        <v>411</v>
      </c>
      <c r="K141" s="27" t="s">
        <v>412</v>
      </c>
      <c r="L141" s="23" t="s">
        <v>260</v>
      </c>
      <c r="M141" s="25">
        <v>720</v>
      </c>
      <c r="N141" s="25"/>
      <c r="O141" s="25">
        <v>720</v>
      </c>
      <c r="P141" s="24"/>
      <c r="Q141" s="28"/>
    </row>
    <row r="142" spans="1:17" x14ac:dyDescent="0.3">
      <c r="A142" s="41" t="s">
        <v>149</v>
      </c>
      <c r="B142" s="41" t="s">
        <v>313</v>
      </c>
      <c r="C142" s="41" t="s">
        <v>244</v>
      </c>
      <c r="D142" s="41" t="s">
        <v>318</v>
      </c>
      <c r="E142" s="41" t="s">
        <v>157</v>
      </c>
      <c r="F142" s="7">
        <f t="shared" si="0"/>
        <v>60000</v>
      </c>
      <c r="G142" s="7">
        <v>12000</v>
      </c>
      <c r="H142" s="26" t="s">
        <v>100</v>
      </c>
      <c r="I142" s="26" t="s">
        <v>345</v>
      </c>
      <c r="J142" s="27" t="s">
        <v>411</v>
      </c>
      <c r="K142" s="27" t="s">
        <v>412</v>
      </c>
      <c r="L142" s="23" t="s">
        <v>260</v>
      </c>
      <c r="M142" s="25">
        <v>0</v>
      </c>
      <c r="N142" s="25">
        <v>12000</v>
      </c>
      <c r="O142" s="25">
        <v>12000</v>
      </c>
      <c r="P142" s="24" t="s">
        <v>258</v>
      </c>
      <c r="Q142" s="28"/>
    </row>
    <row r="143" spans="1:17" x14ac:dyDescent="0.3">
      <c r="A143" s="41" t="s">
        <v>149</v>
      </c>
      <c r="B143" s="41" t="s">
        <v>313</v>
      </c>
      <c r="C143" s="41" t="s">
        <v>245</v>
      </c>
      <c r="D143" s="41" t="s">
        <v>323</v>
      </c>
      <c r="E143" s="41" t="s">
        <v>158</v>
      </c>
      <c r="F143" s="7">
        <f t="shared" si="0"/>
        <v>16050</v>
      </c>
      <c r="G143" s="7">
        <v>3210</v>
      </c>
      <c r="H143" s="26" t="s">
        <v>100</v>
      </c>
      <c r="I143" s="26" t="s">
        <v>345</v>
      </c>
      <c r="J143" s="27" t="s">
        <v>411</v>
      </c>
      <c r="K143" s="27" t="s">
        <v>412</v>
      </c>
      <c r="L143" s="23" t="s">
        <v>260</v>
      </c>
      <c r="M143" s="25">
        <v>2960</v>
      </c>
      <c r="N143" s="25">
        <v>250</v>
      </c>
      <c r="O143" s="25">
        <v>3210</v>
      </c>
      <c r="P143" s="24" t="s">
        <v>283</v>
      </c>
      <c r="Q143" s="28"/>
    </row>
    <row r="144" spans="1:17" x14ac:dyDescent="0.3">
      <c r="A144" s="41" t="s">
        <v>149</v>
      </c>
      <c r="B144" s="41" t="s">
        <v>313</v>
      </c>
      <c r="C144" s="41" t="s">
        <v>247</v>
      </c>
      <c r="D144" s="41" t="s">
        <v>396</v>
      </c>
      <c r="E144" s="41" t="s">
        <v>159</v>
      </c>
      <c r="F144" s="7">
        <f t="shared" si="0"/>
        <v>1500</v>
      </c>
      <c r="G144" s="7">
        <v>300</v>
      </c>
      <c r="H144" s="26" t="s">
        <v>100</v>
      </c>
      <c r="I144" s="26" t="s">
        <v>345</v>
      </c>
      <c r="J144" s="27" t="s">
        <v>411</v>
      </c>
      <c r="K144" s="27" t="s">
        <v>412</v>
      </c>
      <c r="L144" s="23" t="s">
        <v>260</v>
      </c>
      <c r="M144" s="25">
        <v>300</v>
      </c>
      <c r="N144" s="25"/>
      <c r="O144" s="25">
        <v>300</v>
      </c>
      <c r="P144" s="24"/>
      <c r="Q144" s="28"/>
    </row>
    <row r="145" spans="1:17" x14ac:dyDescent="0.3">
      <c r="A145" s="41" t="s">
        <v>149</v>
      </c>
      <c r="B145" s="41" t="s">
        <v>313</v>
      </c>
      <c r="C145" s="41" t="s">
        <v>243</v>
      </c>
      <c r="D145" s="41" t="s">
        <v>314</v>
      </c>
      <c r="E145" s="41" t="s">
        <v>249</v>
      </c>
      <c r="F145" s="7">
        <f t="shared" si="0"/>
        <v>46235</v>
      </c>
      <c r="G145" s="7">
        <v>9247</v>
      </c>
      <c r="H145" s="26" t="s">
        <v>100</v>
      </c>
      <c r="I145" s="26" t="s">
        <v>345</v>
      </c>
      <c r="J145" s="27" t="s">
        <v>411</v>
      </c>
      <c r="K145" s="27" t="s">
        <v>412</v>
      </c>
      <c r="L145" s="23" t="s">
        <v>260</v>
      </c>
      <c r="M145" s="25">
        <v>9192</v>
      </c>
      <c r="N145" s="25">
        <v>55</v>
      </c>
      <c r="O145" s="25">
        <v>9247</v>
      </c>
      <c r="P145" s="24" t="s">
        <v>284</v>
      </c>
      <c r="Q145" s="28"/>
    </row>
    <row r="146" spans="1:17" x14ac:dyDescent="0.3">
      <c r="A146" s="41" t="s">
        <v>149</v>
      </c>
      <c r="B146" s="41" t="s">
        <v>313</v>
      </c>
      <c r="C146" s="41" t="s">
        <v>248</v>
      </c>
      <c r="D146" s="41" t="s">
        <v>402</v>
      </c>
      <c r="E146" s="41" t="s">
        <v>250</v>
      </c>
      <c r="F146" s="7">
        <f t="shared" si="0"/>
        <v>13100</v>
      </c>
      <c r="G146" s="7">
        <v>2620</v>
      </c>
      <c r="H146" s="26" t="s">
        <v>100</v>
      </c>
      <c r="I146" s="26" t="s">
        <v>345</v>
      </c>
      <c r="J146" s="27" t="s">
        <v>411</v>
      </c>
      <c r="K146" s="27" t="s">
        <v>412</v>
      </c>
      <c r="L146" s="23" t="s">
        <v>260</v>
      </c>
      <c r="M146" s="25">
        <v>2620</v>
      </c>
      <c r="N146" s="25"/>
      <c r="O146" s="25">
        <v>2620</v>
      </c>
      <c r="P146" s="24"/>
      <c r="Q146" s="28"/>
    </row>
    <row r="147" spans="1:17" x14ac:dyDescent="0.3">
      <c r="A147" s="41" t="s">
        <v>149</v>
      </c>
      <c r="B147" s="41" t="s">
        <v>313</v>
      </c>
      <c r="C147" s="41" t="s">
        <v>246</v>
      </c>
      <c r="D147" s="41" t="s">
        <v>339</v>
      </c>
      <c r="E147" s="41" t="s">
        <v>160</v>
      </c>
      <c r="F147" s="7">
        <f t="shared" si="0"/>
        <v>41500</v>
      </c>
      <c r="G147" s="74">
        <v>8300</v>
      </c>
      <c r="H147" s="26" t="s">
        <v>100</v>
      </c>
      <c r="I147" s="26" t="s">
        <v>345</v>
      </c>
      <c r="J147" s="27" t="s">
        <v>411</v>
      </c>
      <c r="K147" s="27" t="s">
        <v>412</v>
      </c>
      <c r="L147" s="23" t="s">
        <v>260</v>
      </c>
      <c r="M147" s="25">
        <v>300</v>
      </c>
      <c r="N147" s="25">
        <v>8000</v>
      </c>
      <c r="O147" s="25">
        <v>8300</v>
      </c>
      <c r="P147" s="24" t="s">
        <v>109</v>
      </c>
      <c r="Q147" s="28"/>
    </row>
    <row r="148" spans="1:17" x14ac:dyDescent="0.3">
      <c r="A148" s="41" t="s">
        <v>149</v>
      </c>
      <c r="B148" s="41" t="s">
        <v>313</v>
      </c>
      <c r="C148" s="41" t="s">
        <v>251</v>
      </c>
      <c r="D148" s="41" t="s">
        <v>356</v>
      </c>
      <c r="E148" s="41" t="s">
        <v>161</v>
      </c>
      <c r="F148" s="7">
        <f t="shared" si="0"/>
        <v>1250</v>
      </c>
      <c r="G148" s="74">
        <v>250</v>
      </c>
      <c r="H148" s="26" t="s">
        <v>100</v>
      </c>
      <c r="I148" s="26" t="s">
        <v>345</v>
      </c>
      <c r="J148" s="27" t="s">
        <v>411</v>
      </c>
      <c r="K148" s="27" t="s">
        <v>412</v>
      </c>
      <c r="L148" s="23" t="s">
        <v>260</v>
      </c>
      <c r="M148" s="25">
        <v>250</v>
      </c>
      <c r="N148" s="25"/>
      <c r="O148" s="25">
        <v>250</v>
      </c>
      <c r="P148" s="24"/>
      <c r="Q148" s="28"/>
    </row>
    <row r="149" spans="1:17" x14ac:dyDescent="0.3">
      <c r="A149" s="41" t="s">
        <v>162</v>
      </c>
      <c r="B149" s="41" t="s">
        <v>317</v>
      </c>
      <c r="C149" s="41" t="s">
        <v>163</v>
      </c>
      <c r="D149" s="41" t="s">
        <v>379</v>
      </c>
      <c r="E149" s="41" t="s">
        <v>164</v>
      </c>
      <c r="F149" s="7">
        <f t="shared" si="0"/>
        <v>4500</v>
      </c>
      <c r="G149" s="75">
        <v>900</v>
      </c>
      <c r="H149" s="32" t="s">
        <v>100</v>
      </c>
      <c r="I149" s="26" t="s">
        <v>345</v>
      </c>
      <c r="J149" s="27" t="s">
        <v>411</v>
      </c>
      <c r="K149" s="27" t="s">
        <v>412</v>
      </c>
      <c r="L149" s="24"/>
      <c r="M149" s="34">
        <v>900</v>
      </c>
      <c r="N149" s="34">
        <v>0</v>
      </c>
      <c r="O149" s="34">
        <v>900</v>
      </c>
      <c r="P149" s="33"/>
      <c r="Q149" s="28"/>
    </row>
    <row r="150" spans="1:17" x14ac:dyDescent="0.3">
      <c r="A150" s="41" t="s">
        <v>162</v>
      </c>
      <c r="B150" s="41" t="s">
        <v>317</v>
      </c>
      <c r="C150" s="41" t="s">
        <v>163</v>
      </c>
      <c r="D150" s="41" t="s">
        <v>379</v>
      </c>
      <c r="E150" s="41" t="s">
        <v>163</v>
      </c>
      <c r="F150" s="7">
        <f t="shared" si="0"/>
        <v>4200</v>
      </c>
      <c r="G150" s="75">
        <v>840</v>
      </c>
      <c r="H150" s="32" t="s">
        <v>100</v>
      </c>
      <c r="I150" s="26" t="s">
        <v>345</v>
      </c>
      <c r="J150" s="27" t="s">
        <v>411</v>
      </c>
      <c r="K150" s="27" t="s">
        <v>412</v>
      </c>
      <c r="L150" s="24"/>
      <c r="M150" s="34">
        <v>0</v>
      </c>
      <c r="N150" s="34">
        <v>840</v>
      </c>
      <c r="O150" s="34">
        <v>840</v>
      </c>
      <c r="P150" s="33"/>
      <c r="Q150" s="28"/>
    </row>
    <row r="151" spans="1:17" x14ac:dyDescent="0.3">
      <c r="A151" s="41" t="s">
        <v>162</v>
      </c>
      <c r="B151" s="41" t="s">
        <v>317</v>
      </c>
      <c r="C151" s="19" t="s">
        <v>385</v>
      </c>
      <c r="D151" s="41" t="s">
        <v>386</v>
      </c>
      <c r="E151" s="41" t="s">
        <v>165</v>
      </c>
      <c r="F151" s="7">
        <f t="shared" si="0"/>
        <v>60</v>
      </c>
      <c r="G151" s="75">
        <v>12</v>
      </c>
      <c r="H151" s="32" t="s">
        <v>100</v>
      </c>
      <c r="I151" s="26" t="s">
        <v>345</v>
      </c>
      <c r="J151" s="27" t="s">
        <v>411</v>
      </c>
      <c r="K151" s="27" t="s">
        <v>412</v>
      </c>
      <c r="L151" s="24"/>
      <c r="M151" s="34">
        <v>12</v>
      </c>
      <c r="N151" s="34">
        <v>0</v>
      </c>
      <c r="O151" s="34">
        <v>12</v>
      </c>
      <c r="P151" s="33"/>
      <c r="Q151" s="28"/>
    </row>
    <row r="152" spans="1:17" x14ac:dyDescent="0.3">
      <c r="A152" s="41" t="s">
        <v>162</v>
      </c>
      <c r="B152" s="41" t="s">
        <v>317</v>
      </c>
      <c r="C152" s="41" t="s">
        <v>166</v>
      </c>
      <c r="D152" s="41" t="s">
        <v>394</v>
      </c>
      <c r="E152" s="41" t="s">
        <v>166</v>
      </c>
      <c r="F152" s="7">
        <f t="shared" si="0"/>
        <v>100</v>
      </c>
      <c r="G152" s="75">
        <v>20</v>
      </c>
      <c r="H152" s="32" t="s">
        <v>100</v>
      </c>
      <c r="I152" s="26" t="s">
        <v>345</v>
      </c>
      <c r="J152" s="27" t="s">
        <v>411</v>
      </c>
      <c r="K152" s="27" t="s">
        <v>412</v>
      </c>
      <c r="L152" s="24"/>
      <c r="M152" s="34">
        <v>20</v>
      </c>
      <c r="N152" s="34">
        <v>0</v>
      </c>
      <c r="O152" s="34">
        <v>20</v>
      </c>
      <c r="P152" s="33"/>
      <c r="Q152" s="28"/>
    </row>
    <row r="153" spans="1:17" x14ac:dyDescent="0.3">
      <c r="A153" s="41" t="s">
        <v>162</v>
      </c>
      <c r="B153" s="41" t="s">
        <v>317</v>
      </c>
      <c r="C153" s="41" t="s">
        <v>166</v>
      </c>
      <c r="D153" s="41" t="s">
        <v>394</v>
      </c>
      <c r="E153" s="41" t="s">
        <v>167</v>
      </c>
      <c r="F153" s="7">
        <f t="shared" si="0"/>
        <v>35</v>
      </c>
      <c r="G153" s="74">
        <v>7</v>
      </c>
      <c r="H153" s="32" t="s">
        <v>100</v>
      </c>
      <c r="I153" s="26" t="s">
        <v>345</v>
      </c>
      <c r="J153" s="27" t="s">
        <v>411</v>
      </c>
      <c r="K153" s="27" t="s">
        <v>412</v>
      </c>
      <c r="L153" s="24"/>
      <c r="M153" s="34">
        <v>7</v>
      </c>
      <c r="N153" s="34">
        <v>0</v>
      </c>
      <c r="O153" s="34">
        <v>7</v>
      </c>
      <c r="P153" s="33"/>
      <c r="Q153" s="28"/>
    </row>
    <row r="154" spans="1:17" x14ac:dyDescent="0.3">
      <c r="A154" s="41" t="s">
        <v>168</v>
      </c>
      <c r="B154" s="41" t="s">
        <v>358</v>
      </c>
      <c r="C154" s="19" t="s">
        <v>381</v>
      </c>
      <c r="D154" s="41" t="s">
        <v>382</v>
      </c>
      <c r="E154" s="41" t="s">
        <v>169</v>
      </c>
      <c r="F154" s="7">
        <f t="shared" si="0"/>
        <v>135</v>
      </c>
      <c r="G154" s="75">
        <v>27</v>
      </c>
      <c r="H154" s="32" t="s">
        <v>100</v>
      </c>
      <c r="I154" s="26" t="s">
        <v>345</v>
      </c>
      <c r="J154" s="27" t="s">
        <v>411</v>
      </c>
      <c r="K154" s="27" t="s">
        <v>412</v>
      </c>
      <c r="L154" s="24"/>
      <c r="M154" s="31">
        <v>27</v>
      </c>
      <c r="N154" s="34">
        <v>0</v>
      </c>
      <c r="O154" s="31">
        <v>27</v>
      </c>
      <c r="P154" s="33"/>
      <c r="Q154" s="28"/>
    </row>
    <row r="155" spans="1:17" x14ac:dyDescent="0.3">
      <c r="A155" s="41" t="s">
        <v>168</v>
      </c>
      <c r="B155" s="41" t="s">
        <v>358</v>
      </c>
      <c r="C155" s="41" t="s">
        <v>224</v>
      </c>
      <c r="D155" s="41" t="s">
        <v>383</v>
      </c>
      <c r="E155" s="41" t="s">
        <v>170</v>
      </c>
      <c r="F155" s="7">
        <f t="shared" si="0"/>
        <v>170</v>
      </c>
      <c r="G155" s="76">
        <v>34</v>
      </c>
      <c r="H155" s="32" t="s">
        <v>100</v>
      </c>
      <c r="I155" s="26" t="s">
        <v>345</v>
      </c>
      <c r="J155" s="27" t="s">
        <v>411</v>
      </c>
      <c r="K155" s="27" t="s">
        <v>412</v>
      </c>
      <c r="L155" s="24"/>
      <c r="M155" s="34">
        <v>34</v>
      </c>
      <c r="N155" s="34">
        <v>0</v>
      </c>
      <c r="O155" s="34">
        <v>34</v>
      </c>
      <c r="P155" s="33"/>
      <c r="Q155" s="28"/>
    </row>
    <row r="156" spans="1:17" x14ac:dyDescent="0.3">
      <c r="A156" s="41" t="s">
        <v>223</v>
      </c>
      <c r="B156" s="41" t="s">
        <v>320</v>
      </c>
      <c r="C156" s="41" t="s">
        <v>370</v>
      </c>
      <c r="D156" s="41" t="s">
        <v>371</v>
      </c>
      <c r="E156" s="41" t="s">
        <v>171</v>
      </c>
      <c r="F156" s="7">
        <f t="shared" si="0"/>
        <v>300</v>
      </c>
      <c r="G156" s="76">
        <v>60</v>
      </c>
      <c r="H156" s="32" t="s">
        <v>100</v>
      </c>
      <c r="I156" s="26" t="s">
        <v>345</v>
      </c>
      <c r="J156" s="27" t="s">
        <v>411</v>
      </c>
      <c r="K156" s="27" t="s">
        <v>412</v>
      </c>
      <c r="L156" s="24"/>
      <c r="M156" s="34">
        <v>60</v>
      </c>
      <c r="N156" s="34">
        <v>0</v>
      </c>
      <c r="O156" s="34">
        <v>60</v>
      </c>
      <c r="P156" s="33"/>
      <c r="Q156" s="28"/>
    </row>
    <row r="157" spans="1:17" x14ac:dyDescent="0.3">
      <c r="A157" s="41" t="s">
        <v>172</v>
      </c>
      <c r="B157" s="41" t="s">
        <v>329</v>
      </c>
      <c r="C157" s="41" t="s">
        <v>219</v>
      </c>
      <c r="D157" s="41" t="s">
        <v>337</v>
      </c>
      <c r="E157" s="41"/>
      <c r="F157" s="7">
        <f t="shared" si="0"/>
        <v>270</v>
      </c>
      <c r="G157" s="76">
        <v>54</v>
      </c>
      <c r="H157" s="32" t="s">
        <v>100</v>
      </c>
      <c r="I157" s="26" t="s">
        <v>345</v>
      </c>
      <c r="J157" s="27" t="s">
        <v>411</v>
      </c>
      <c r="K157" s="27" t="s">
        <v>412</v>
      </c>
      <c r="L157" s="24"/>
      <c r="M157" s="34">
        <v>54</v>
      </c>
      <c r="N157" s="34">
        <v>0</v>
      </c>
      <c r="O157" s="34">
        <v>54</v>
      </c>
      <c r="P157" s="33"/>
      <c r="Q157" s="28"/>
    </row>
    <row r="158" spans="1:17" x14ac:dyDescent="0.3">
      <c r="A158" s="41" t="s">
        <v>172</v>
      </c>
      <c r="B158" s="41" t="s">
        <v>329</v>
      </c>
      <c r="C158" s="41" t="s">
        <v>220</v>
      </c>
      <c r="D158" s="41" t="s">
        <v>353</v>
      </c>
      <c r="E158" s="41" t="s">
        <v>173</v>
      </c>
      <c r="F158" s="7">
        <f t="shared" si="0"/>
        <v>445</v>
      </c>
      <c r="G158" s="76">
        <v>89</v>
      </c>
      <c r="H158" s="32" t="s">
        <v>100</v>
      </c>
      <c r="I158" s="26" t="s">
        <v>345</v>
      </c>
      <c r="J158" s="27" t="s">
        <v>411</v>
      </c>
      <c r="K158" s="27" t="s">
        <v>412</v>
      </c>
      <c r="L158" s="24"/>
      <c r="M158" s="34">
        <v>89</v>
      </c>
      <c r="N158" s="34">
        <v>0</v>
      </c>
      <c r="O158" s="34">
        <v>89</v>
      </c>
      <c r="P158" s="33"/>
      <c r="Q158" s="28"/>
    </row>
    <row r="159" spans="1:17" x14ac:dyDescent="0.3">
      <c r="A159" s="41" t="s">
        <v>174</v>
      </c>
      <c r="B159" s="41" t="s">
        <v>321</v>
      </c>
      <c r="C159" s="41" t="s">
        <v>228</v>
      </c>
      <c r="D159" s="41" t="s">
        <v>322</v>
      </c>
      <c r="E159" s="41" t="s">
        <v>189</v>
      </c>
      <c r="F159" s="7">
        <f t="shared" si="0"/>
        <v>6750</v>
      </c>
      <c r="G159" s="7">
        <v>1350</v>
      </c>
      <c r="H159" s="32" t="s">
        <v>174</v>
      </c>
      <c r="I159" s="26" t="s">
        <v>321</v>
      </c>
      <c r="J159" s="30" t="s">
        <v>228</v>
      </c>
      <c r="K159" s="27" t="s">
        <v>322</v>
      </c>
      <c r="L159" s="24" t="s">
        <v>189</v>
      </c>
      <c r="M159" s="47">
        <v>1350</v>
      </c>
      <c r="N159" s="47"/>
      <c r="O159" s="47">
        <v>1350</v>
      </c>
      <c r="P159" s="24"/>
      <c r="Q159" s="28"/>
    </row>
    <row r="160" spans="1:17" x14ac:dyDescent="0.3">
      <c r="A160" s="41" t="s">
        <v>174</v>
      </c>
      <c r="B160" s="41" t="s">
        <v>321</v>
      </c>
      <c r="C160" s="41" t="s">
        <v>175</v>
      </c>
      <c r="D160" s="41" t="s">
        <v>350</v>
      </c>
      <c r="E160" s="41"/>
      <c r="F160" s="7">
        <f t="shared" si="0"/>
        <v>3650</v>
      </c>
      <c r="G160" s="7">
        <v>730</v>
      </c>
      <c r="H160" s="32" t="s">
        <v>174</v>
      </c>
      <c r="I160" s="26" t="s">
        <v>321</v>
      </c>
      <c r="J160" s="30" t="s">
        <v>175</v>
      </c>
      <c r="K160" s="27" t="s">
        <v>350</v>
      </c>
      <c r="L160" s="24"/>
      <c r="M160" s="47">
        <v>730</v>
      </c>
      <c r="N160" s="47"/>
      <c r="O160" s="47">
        <v>730</v>
      </c>
      <c r="P160" s="24"/>
      <c r="Q160" s="28"/>
    </row>
    <row r="161" spans="1:17" x14ac:dyDescent="0.3">
      <c r="A161" s="41" t="s">
        <v>174</v>
      </c>
      <c r="B161" s="41" t="s">
        <v>321</v>
      </c>
      <c r="C161" s="41" t="s">
        <v>176</v>
      </c>
      <c r="D161" s="41" t="s">
        <v>328</v>
      </c>
      <c r="E161" s="41"/>
      <c r="F161" s="7">
        <f t="shared" si="0"/>
        <v>700</v>
      </c>
      <c r="G161" s="7">
        <v>140</v>
      </c>
      <c r="H161" s="32" t="s">
        <v>174</v>
      </c>
      <c r="I161" s="26" t="s">
        <v>321</v>
      </c>
      <c r="J161" s="30" t="s">
        <v>228</v>
      </c>
      <c r="K161" s="27" t="s">
        <v>322</v>
      </c>
      <c r="L161" s="24" t="s">
        <v>189</v>
      </c>
      <c r="M161" s="47">
        <v>140</v>
      </c>
      <c r="N161" s="47"/>
      <c r="O161" s="47">
        <v>140</v>
      </c>
      <c r="P161" s="24"/>
      <c r="Q161" s="28"/>
    </row>
    <row r="162" spans="1:17" x14ac:dyDescent="0.3">
      <c r="A162" s="41" t="s">
        <v>174</v>
      </c>
      <c r="B162" s="41" t="s">
        <v>321</v>
      </c>
      <c r="C162" s="41" t="s">
        <v>177</v>
      </c>
      <c r="D162" s="41" t="s">
        <v>373</v>
      </c>
      <c r="E162" s="41"/>
      <c r="F162" s="7">
        <f t="shared" si="0"/>
        <v>250</v>
      </c>
      <c r="G162" s="7">
        <v>50</v>
      </c>
      <c r="H162" s="32" t="s">
        <v>174</v>
      </c>
      <c r="I162" s="26" t="s">
        <v>321</v>
      </c>
      <c r="J162" s="30" t="s">
        <v>228</v>
      </c>
      <c r="K162" s="27" t="s">
        <v>322</v>
      </c>
      <c r="L162" s="24" t="s">
        <v>189</v>
      </c>
      <c r="M162" s="47">
        <v>50</v>
      </c>
      <c r="N162" s="47"/>
      <c r="O162" s="47">
        <v>50</v>
      </c>
      <c r="P162" s="24"/>
      <c r="Q162" s="28"/>
    </row>
    <row r="163" spans="1:17" x14ac:dyDescent="0.3">
      <c r="A163" s="41" t="s">
        <v>174</v>
      </c>
      <c r="B163" s="41" t="s">
        <v>321</v>
      </c>
      <c r="C163" s="41" t="s">
        <v>178</v>
      </c>
      <c r="D163" s="41" t="s">
        <v>365</v>
      </c>
      <c r="E163" s="41"/>
      <c r="F163" s="7">
        <f t="shared" si="0"/>
        <v>1250</v>
      </c>
      <c r="G163" s="7">
        <v>250</v>
      </c>
      <c r="H163" s="32" t="s">
        <v>174</v>
      </c>
      <c r="I163" s="26" t="s">
        <v>321</v>
      </c>
      <c r="J163" s="30" t="s">
        <v>178</v>
      </c>
      <c r="K163" s="27" t="s">
        <v>365</v>
      </c>
      <c r="L163" s="24"/>
      <c r="M163" s="47">
        <v>250</v>
      </c>
      <c r="N163" s="47"/>
      <c r="O163" s="47">
        <v>250</v>
      </c>
      <c r="P163" s="24"/>
      <c r="Q163" s="28"/>
    </row>
    <row r="164" spans="1:17" x14ac:dyDescent="0.3">
      <c r="A164" s="41" t="s">
        <v>174</v>
      </c>
      <c r="B164" s="41" t="s">
        <v>321</v>
      </c>
      <c r="C164" s="41" t="s">
        <v>179</v>
      </c>
      <c r="D164" s="41" t="s">
        <v>395</v>
      </c>
      <c r="E164" s="41"/>
      <c r="F164" s="7">
        <f t="shared" ref="F164:F171" si="1">G164*5</f>
        <v>3660</v>
      </c>
      <c r="G164" s="7">
        <v>732</v>
      </c>
      <c r="H164" s="32" t="s">
        <v>174</v>
      </c>
      <c r="I164" s="26" t="s">
        <v>321</v>
      </c>
      <c r="J164" s="30" t="s">
        <v>179</v>
      </c>
      <c r="K164" s="27" t="s">
        <v>395</v>
      </c>
      <c r="L164" s="24"/>
      <c r="M164" s="47">
        <v>732</v>
      </c>
      <c r="N164" s="47"/>
      <c r="O164" s="47">
        <v>732</v>
      </c>
      <c r="P164" s="24"/>
      <c r="Q164" s="28"/>
    </row>
    <row r="165" spans="1:17" x14ac:dyDescent="0.3">
      <c r="A165" s="41" t="s">
        <v>174</v>
      </c>
      <c r="B165" s="41" t="s">
        <v>321</v>
      </c>
      <c r="C165" s="41" t="s">
        <v>180</v>
      </c>
      <c r="D165" s="41" t="s">
        <v>369</v>
      </c>
      <c r="E165" s="41"/>
      <c r="F165" s="7">
        <f t="shared" si="1"/>
        <v>40</v>
      </c>
      <c r="G165" s="7">
        <v>8</v>
      </c>
      <c r="H165" s="32" t="s">
        <v>174</v>
      </c>
      <c r="I165" s="26" t="s">
        <v>321</v>
      </c>
      <c r="J165" s="30" t="s">
        <v>228</v>
      </c>
      <c r="K165" s="27" t="s">
        <v>322</v>
      </c>
      <c r="L165" s="24" t="s">
        <v>189</v>
      </c>
      <c r="M165" s="47">
        <v>8</v>
      </c>
      <c r="N165" s="47"/>
      <c r="O165" s="47">
        <v>8</v>
      </c>
      <c r="P165" s="24"/>
      <c r="Q165" s="28"/>
    </row>
    <row r="166" spans="1:17" x14ac:dyDescent="0.3">
      <c r="A166" s="41" t="s">
        <v>174</v>
      </c>
      <c r="B166" s="41" t="s">
        <v>321</v>
      </c>
      <c r="C166" s="41" t="s">
        <v>231</v>
      </c>
      <c r="D166" s="41" t="s">
        <v>400</v>
      </c>
      <c r="E166" s="41"/>
      <c r="F166" s="7">
        <f t="shared" si="1"/>
        <v>450</v>
      </c>
      <c r="G166" s="7">
        <v>90</v>
      </c>
      <c r="H166" s="32" t="s">
        <v>174</v>
      </c>
      <c r="I166" s="26" t="s">
        <v>321</v>
      </c>
      <c r="J166" s="30" t="s">
        <v>228</v>
      </c>
      <c r="K166" s="27" t="s">
        <v>322</v>
      </c>
      <c r="L166" s="24" t="s">
        <v>189</v>
      </c>
      <c r="M166" s="47">
        <v>90</v>
      </c>
      <c r="N166" s="47"/>
      <c r="O166" s="47">
        <v>90</v>
      </c>
      <c r="P166" s="24"/>
      <c r="Q166" s="28"/>
    </row>
    <row r="167" spans="1:17" x14ac:dyDescent="0.3">
      <c r="A167" s="41" t="s">
        <v>174</v>
      </c>
      <c r="B167" s="41" t="s">
        <v>321</v>
      </c>
      <c r="C167" s="41" t="s">
        <v>229</v>
      </c>
      <c r="D167" s="41" t="s">
        <v>340</v>
      </c>
      <c r="E167" s="41"/>
      <c r="F167" s="7">
        <f>G167*5</f>
        <v>750</v>
      </c>
      <c r="G167" s="7">
        <v>150</v>
      </c>
      <c r="H167" s="32" t="s">
        <v>174</v>
      </c>
      <c r="I167" s="26" t="s">
        <v>321</v>
      </c>
      <c r="J167" s="30" t="s">
        <v>229</v>
      </c>
      <c r="K167" s="27" t="s">
        <v>340</v>
      </c>
      <c r="L167" s="24"/>
      <c r="M167" s="47">
        <v>150</v>
      </c>
      <c r="N167" s="47"/>
      <c r="O167" s="47">
        <v>150</v>
      </c>
      <c r="P167" s="24"/>
      <c r="Q167" s="28"/>
    </row>
    <row r="168" spans="1:17" x14ac:dyDescent="0.3">
      <c r="A168" s="41" t="s">
        <v>174</v>
      </c>
      <c r="B168" s="41" t="s">
        <v>321</v>
      </c>
      <c r="C168" s="41" t="s">
        <v>181</v>
      </c>
      <c r="D168" s="41" t="s">
        <v>330</v>
      </c>
      <c r="E168" s="41"/>
      <c r="F168" s="7">
        <f t="shared" si="1"/>
        <v>250</v>
      </c>
      <c r="G168" s="7">
        <v>50</v>
      </c>
      <c r="H168" s="32" t="s">
        <v>174</v>
      </c>
      <c r="I168" s="26" t="s">
        <v>321</v>
      </c>
      <c r="J168" s="30" t="s">
        <v>181</v>
      </c>
      <c r="K168" s="27" t="s">
        <v>330</v>
      </c>
      <c r="L168" s="24"/>
      <c r="M168" s="47">
        <v>50</v>
      </c>
      <c r="N168" s="47"/>
      <c r="O168" s="47">
        <v>50</v>
      </c>
      <c r="P168" s="24"/>
      <c r="Q168" s="28"/>
    </row>
    <row r="169" spans="1:17" x14ac:dyDescent="0.3">
      <c r="A169" s="41" t="s">
        <v>174</v>
      </c>
      <c r="B169" s="41" t="s">
        <v>321</v>
      </c>
      <c r="C169" s="41" t="s">
        <v>263</v>
      </c>
      <c r="D169" s="41" t="s">
        <v>384</v>
      </c>
      <c r="E169" s="41"/>
      <c r="F169" s="7">
        <f t="shared" si="1"/>
        <v>3800</v>
      </c>
      <c r="G169" s="7">
        <v>760</v>
      </c>
      <c r="H169" s="32" t="s">
        <v>190</v>
      </c>
      <c r="I169" s="26" t="s">
        <v>315</v>
      </c>
      <c r="J169" s="27" t="s">
        <v>208</v>
      </c>
      <c r="K169" s="27" t="s">
        <v>316</v>
      </c>
      <c r="L169" s="24" t="s">
        <v>272</v>
      </c>
      <c r="M169" s="25"/>
      <c r="N169" s="25">
        <v>760</v>
      </c>
      <c r="O169" s="47">
        <v>760</v>
      </c>
      <c r="P169" s="24"/>
      <c r="Q169" s="28"/>
    </row>
    <row r="170" spans="1:17" x14ac:dyDescent="0.3">
      <c r="A170" s="41" t="s">
        <v>174</v>
      </c>
      <c r="B170" s="41" t="s">
        <v>321</v>
      </c>
      <c r="C170" s="41" t="s">
        <v>182</v>
      </c>
      <c r="D170" s="41" t="s">
        <v>366</v>
      </c>
      <c r="E170" s="41"/>
      <c r="F170" s="7">
        <f t="shared" si="1"/>
        <v>450</v>
      </c>
      <c r="G170" s="7">
        <v>90</v>
      </c>
      <c r="H170" s="32" t="s">
        <v>174</v>
      </c>
      <c r="I170" s="26" t="s">
        <v>321</v>
      </c>
      <c r="J170" s="30" t="s">
        <v>228</v>
      </c>
      <c r="K170" s="27" t="s">
        <v>322</v>
      </c>
      <c r="L170" s="24"/>
      <c r="M170" s="47">
        <v>90</v>
      </c>
      <c r="N170" s="47"/>
      <c r="O170" s="47">
        <v>90</v>
      </c>
      <c r="P170" s="24"/>
      <c r="Q170" s="28"/>
    </row>
    <row r="171" spans="1:17" x14ac:dyDescent="0.3">
      <c r="A171" s="41" t="s">
        <v>174</v>
      </c>
      <c r="B171" s="41" t="s">
        <v>321</v>
      </c>
      <c r="C171" s="41" t="s">
        <v>230</v>
      </c>
      <c r="D171" s="41" t="s">
        <v>342</v>
      </c>
      <c r="E171" s="41"/>
      <c r="F171" s="7">
        <f t="shared" si="1"/>
        <v>75</v>
      </c>
      <c r="G171" s="7">
        <v>15</v>
      </c>
      <c r="H171" s="32" t="s">
        <v>174</v>
      </c>
      <c r="I171" s="26" t="s">
        <v>321</v>
      </c>
      <c r="J171" s="30" t="s">
        <v>228</v>
      </c>
      <c r="K171" s="27" t="s">
        <v>322</v>
      </c>
      <c r="L171" s="24"/>
      <c r="M171" s="47">
        <v>15</v>
      </c>
      <c r="N171" s="47"/>
      <c r="O171" s="47">
        <v>15</v>
      </c>
      <c r="P171" s="24"/>
      <c r="Q171" s="28"/>
    </row>
    <row r="172" spans="1:17" x14ac:dyDescent="0.3">
      <c r="A172" s="41" t="s">
        <v>194</v>
      </c>
      <c r="B172" s="41" t="s">
        <v>334</v>
      </c>
      <c r="C172" s="41" t="s">
        <v>241</v>
      </c>
      <c r="D172" s="41" t="s">
        <v>338</v>
      </c>
      <c r="E172" s="41"/>
      <c r="F172" s="7">
        <v>7000</v>
      </c>
      <c r="G172" s="7">
        <v>1400</v>
      </c>
      <c r="H172" s="24" t="s">
        <v>194</v>
      </c>
      <c r="I172" s="26" t="s">
        <v>334</v>
      </c>
      <c r="J172" s="30" t="s">
        <v>195</v>
      </c>
      <c r="K172" s="27" t="s">
        <v>377</v>
      </c>
      <c r="L172" s="24"/>
      <c r="M172" s="47">
        <v>1400</v>
      </c>
      <c r="N172" s="47"/>
      <c r="O172" s="47">
        <v>1400</v>
      </c>
      <c r="P172" s="24"/>
    </row>
    <row r="173" spans="1:17" x14ac:dyDescent="0.3">
      <c r="A173" s="41" t="s">
        <v>194</v>
      </c>
      <c r="B173" s="41" t="s">
        <v>334</v>
      </c>
      <c r="C173" s="41" t="s">
        <v>196</v>
      </c>
      <c r="D173" s="41" t="s">
        <v>364</v>
      </c>
      <c r="E173" s="41"/>
      <c r="F173" s="7">
        <v>1000</v>
      </c>
      <c r="G173" s="7">
        <v>200</v>
      </c>
      <c r="H173" s="24" t="s">
        <v>194</v>
      </c>
      <c r="I173" s="26" t="s">
        <v>334</v>
      </c>
      <c r="J173" s="30" t="s">
        <v>195</v>
      </c>
      <c r="K173" s="27" t="s">
        <v>377</v>
      </c>
      <c r="L173" s="24"/>
      <c r="M173" s="47">
        <v>200</v>
      </c>
      <c r="N173" s="47"/>
      <c r="O173" s="47">
        <v>200</v>
      </c>
      <c r="P173" s="24"/>
    </row>
    <row r="174" spans="1:17" x14ac:dyDescent="0.3">
      <c r="A174" s="41" t="s">
        <v>194</v>
      </c>
      <c r="B174" s="41" t="s">
        <v>334</v>
      </c>
      <c r="C174" s="41" t="s">
        <v>197</v>
      </c>
      <c r="D174" s="41" t="s">
        <v>349</v>
      </c>
      <c r="E174" s="41"/>
      <c r="F174" s="7">
        <f>G174*5</f>
        <v>10000</v>
      </c>
      <c r="G174" s="7">
        <v>2000</v>
      </c>
      <c r="H174" s="24" t="s">
        <v>194</v>
      </c>
      <c r="I174" s="26" t="s">
        <v>334</v>
      </c>
      <c r="J174" s="30" t="s">
        <v>195</v>
      </c>
      <c r="K174" s="27" t="s">
        <v>377</v>
      </c>
      <c r="L174" s="24"/>
      <c r="M174" s="47">
        <v>2000</v>
      </c>
      <c r="N174" s="47"/>
      <c r="O174" s="47">
        <v>2000</v>
      </c>
      <c r="P174" s="24"/>
    </row>
    <row r="175" spans="1:17" x14ac:dyDescent="0.3">
      <c r="A175" s="41" t="s">
        <v>194</v>
      </c>
      <c r="B175" s="41" t="s">
        <v>334</v>
      </c>
      <c r="C175" s="41" t="s">
        <v>195</v>
      </c>
      <c r="D175" s="41" t="s">
        <v>377</v>
      </c>
      <c r="E175" s="41"/>
      <c r="F175" s="7">
        <v>12000</v>
      </c>
      <c r="G175" s="7">
        <v>2400</v>
      </c>
      <c r="H175" s="24" t="s">
        <v>194</v>
      </c>
      <c r="I175" s="26" t="s">
        <v>334</v>
      </c>
      <c r="J175" s="30" t="s">
        <v>195</v>
      </c>
      <c r="K175" s="27" t="s">
        <v>377</v>
      </c>
      <c r="L175" s="24"/>
      <c r="M175" s="47">
        <v>2400</v>
      </c>
      <c r="N175" s="47"/>
      <c r="O175" s="47">
        <v>2400</v>
      </c>
      <c r="P175" s="24"/>
    </row>
    <row r="176" spans="1:17" x14ac:dyDescent="0.3">
      <c r="A176" s="41" t="s">
        <v>194</v>
      </c>
      <c r="B176" s="41" t="s">
        <v>334</v>
      </c>
      <c r="C176" s="41" t="s">
        <v>198</v>
      </c>
      <c r="D176" s="41" t="s">
        <v>374</v>
      </c>
      <c r="E176" s="41" t="s">
        <v>199</v>
      </c>
      <c r="F176" s="7">
        <v>2000</v>
      </c>
      <c r="G176" s="7">
        <v>400</v>
      </c>
      <c r="H176" s="24" t="s">
        <v>194</v>
      </c>
      <c r="I176" s="26" t="s">
        <v>334</v>
      </c>
      <c r="J176" s="30" t="s">
        <v>242</v>
      </c>
      <c r="K176" s="27" t="s">
        <v>378</v>
      </c>
      <c r="L176" s="24"/>
      <c r="M176" s="47">
        <v>400</v>
      </c>
      <c r="N176" s="47"/>
      <c r="O176" s="47">
        <v>400</v>
      </c>
      <c r="P176" s="24"/>
    </row>
    <row r="177" spans="1:16" x14ac:dyDescent="0.3">
      <c r="A177" s="41" t="s">
        <v>194</v>
      </c>
      <c r="B177" s="41" t="s">
        <v>334</v>
      </c>
      <c r="C177" s="41" t="s">
        <v>197</v>
      </c>
      <c r="D177" s="41" t="s">
        <v>349</v>
      </c>
      <c r="E177" s="41" t="s">
        <v>197</v>
      </c>
      <c r="F177" s="7">
        <v>3000</v>
      </c>
      <c r="G177" s="7">
        <v>600</v>
      </c>
      <c r="H177" s="24" t="s">
        <v>194</v>
      </c>
      <c r="I177" s="26" t="s">
        <v>334</v>
      </c>
      <c r="J177" s="30" t="s">
        <v>242</v>
      </c>
      <c r="K177" s="27" t="s">
        <v>378</v>
      </c>
      <c r="L177" s="24"/>
      <c r="M177" s="47">
        <v>600</v>
      </c>
      <c r="N177" s="47"/>
      <c r="O177" s="47">
        <v>600</v>
      </c>
      <c r="P177" s="24"/>
    </row>
    <row r="178" spans="1:16" x14ac:dyDescent="0.3">
      <c r="A178" s="41" t="s">
        <v>194</v>
      </c>
      <c r="B178" s="41" t="s">
        <v>334</v>
      </c>
      <c r="C178" s="41" t="s">
        <v>242</v>
      </c>
      <c r="D178" s="41" t="s">
        <v>378</v>
      </c>
      <c r="E178" s="41" t="s">
        <v>200</v>
      </c>
      <c r="F178" s="7">
        <v>10000</v>
      </c>
      <c r="G178" s="7">
        <v>2000</v>
      </c>
      <c r="H178" s="24" t="s">
        <v>194</v>
      </c>
      <c r="I178" s="26" t="s">
        <v>334</v>
      </c>
      <c r="J178" s="30" t="s">
        <v>242</v>
      </c>
      <c r="K178" s="27" t="s">
        <v>378</v>
      </c>
      <c r="L178" s="24"/>
      <c r="M178" s="47">
        <v>2000</v>
      </c>
      <c r="N178" s="47"/>
      <c r="O178" s="47">
        <v>2000</v>
      </c>
      <c r="P178" s="24"/>
    </row>
    <row r="179" spans="1:16" x14ac:dyDescent="0.3">
      <c r="A179" s="41" t="s">
        <v>201</v>
      </c>
      <c r="B179" s="41" t="s">
        <v>344</v>
      </c>
      <c r="C179" s="41" t="s">
        <v>221</v>
      </c>
      <c r="D179" s="41" t="s">
        <v>404</v>
      </c>
      <c r="E179" s="41" t="s">
        <v>202</v>
      </c>
      <c r="F179" s="7">
        <v>250</v>
      </c>
      <c r="G179" s="7">
        <v>50</v>
      </c>
      <c r="H179" s="24" t="s">
        <v>201</v>
      </c>
      <c r="I179" s="26" t="s">
        <v>344</v>
      </c>
      <c r="J179" s="30" t="s">
        <v>221</v>
      </c>
      <c r="K179" s="27" t="s">
        <v>404</v>
      </c>
      <c r="L179" s="24" t="s">
        <v>203</v>
      </c>
      <c r="M179" s="47">
        <v>50</v>
      </c>
      <c r="N179" s="47"/>
      <c r="O179" s="47">
        <v>50</v>
      </c>
      <c r="P179" s="24"/>
    </row>
    <row r="180" spans="1:16" x14ac:dyDescent="0.3">
      <c r="A180" s="41" t="s">
        <v>201</v>
      </c>
      <c r="B180" s="41" t="s">
        <v>344</v>
      </c>
      <c r="C180" s="41" t="s">
        <v>221</v>
      </c>
      <c r="D180" s="41" t="s">
        <v>404</v>
      </c>
      <c r="E180" s="41" t="s">
        <v>204</v>
      </c>
      <c r="F180" s="7">
        <v>400</v>
      </c>
      <c r="G180" s="7">
        <v>80</v>
      </c>
      <c r="H180" s="24" t="s">
        <v>201</v>
      </c>
      <c r="I180" s="26" t="s">
        <v>344</v>
      </c>
      <c r="J180" s="30" t="s">
        <v>221</v>
      </c>
      <c r="K180" s="27" t="s">
        <v>404</v>
      </c>
      <c r="L180" s="24" t="s">
        <v>203</v>
      </c>
      <c r="M180" s="47">
        <v>80</v>
      </c>
      <c r="N180" s="47"/>
      <c r="O180" s="47">
        <v>80</v>
      </c>
      <c r="P180" s="24"/>
    </row>
    <row r="181" spans="1:16" x14ac:dyDescent="0.3">
      <c r="A181" s="41" t="s">
        <v>201</v>
      </c>
      <c r="B181" s="41" t="s">
        <v>344</v>
      </c>
      <c r="C181" s="41" t="s">
        <v>221</v>
      </c>
      <c r="D181" s="41" t="s">
        <v>404</v>
      </c>
      <c r="E181" s="41" t="s">
        <v>205</v>
      </c>
      <c r="F181" s="7">
        <v>400</v>
      </c>
      <c r="G181" s="7">
        <v>80</v>
      </c>
      <c r="H181" s="24" t="s">
        <v>201</v>
      </c>
      <c r="I181" s="26" t="s">
        <v>344</v>
      </c>
      <c r="J181" s="30" t="s">
        <v>221</v>
      </c>
      <c r="K181" s="27" t="s">
        <v>404</v>
      </c>
      <c r="L181" s="24" t="s">
        <v>203</v>
      </c>
      <c r="M181" s="47">
        <v>80</v>
      </c>
      <c r="N181" s="47"/>
      <c r="O181" s="47">
        <v>80</v>
      </c>
      <c r="P181" s="24"/>
    </row>
    <row r="182" spans="1:16" x14ac:dyDescent="0.3">
      <c r="A182" s="41" t="s">
        <v>201</v>
      </c>
      <c r="B182" s="41" t="s">
        <v>344</v>
      </c>
      <c r="C182" s="41" t="s">
        <v>221</v>
      </c>
      <c r="D182" s="41" t="s">
        <v>404</v>
      </c>
      <c r="E182" s="41" t="s">
        <v>206</v>
      </c>
      <c r="F182" s="7">
        <v>450</v>
      </c>
      <c r="G182" s="7">
        <v>90</v>
      </c>
      <c r="H182" s="24" t="s">
        <v>201</v>
      </c>
      <c r="I182" s="26" t="s">
        <v>344</v>
      </c>
      <c r="J182" s="30" t="s">
        <v>221</v>
      </c>
      <c r="K182" s="27" t="s">
        <v>404</v>
      </c>
      <c r="L182" s="24" t="s">
        <v>203</v>
      </c>
      <c r="M182" s="47">
        <v>90</v>
      </c>
      <c r="N182" s="47"/>
      <c r="O182" s="47">
        <v>90</v>
      </c>
      <c r="P182" s="24"/>
    </row>
    <row r="183" spans="1:16" x14ac:dyDescent="0.3">
      <c r="A183" s="41" t="s">
        <v>201</v>
      </c>
      <c r="B183" s="41" t="s">
        <v>344</v>
      </c>
      <c r="C183" s="41" t="s">
        <v>222</v>
      </c>
      <c r="D183" s="41" t="s">
        <v>403</v>
      </c>
      <c r="E183" s="41" t="s">
        <v>207</v>
      </c>
      <c r="F183" s="7">
        <v>280</v>
      </c>
      <c r="G183" s="7">
        <v>56</v>
      </c>
      <c r="H183" s="24" t="s">
        <v>201</v>
      </c>
      <c r="I183" s="26" t="s">
        <v>344</v>
      </c>
      <c r="J183" s="30" t="s">
        <v>222</v>
      </c>
      <c r="K183" s="27" t="s">
        <v>403</v>
      </c>
      <c r="L183" s="24" t="s">
        <v>207</v>
      </c>
      <c r="M183" s="47">
        <v>56</v>
      </c>
      <c r="N183" s="47"/>
      <c r="O183" s="47">
        <v>56</v>
      </c>
      <c r="P183" s="24"/>
    </row>
    <row r="184" spans="1:16" ht="15.6" customHeight="1" x14ac:dyDescent="0.3">
      <c r="A184" s="41" t="s">
        <v>190</v>
      </c>
      <c r="B184" s="41" t="s">
        <v>315</v>
      </c>
      <c r="C184" s="41" t="s">
        <v>208</v>
      </c>
      <c r="D184" s="41" t="s">
        <v>316</v>
      </c>
      <c r="E184" s="41" t="s">
        <v>265</v>
      </c>
      <c r="F184" s="7">
        <v>80000</v>
      </c>
      <c r="G184" s="7">
        <v>16000</v>
      </c>
      <c r="H184" s="23" t="s">
        <v>190</v>
      </c>
      <c r="I184" s="26" t="s">
        <v>315</v>
      </c>
      <c r="J184" s="27" t="s">
        <v>208</v>
      </c>
      <c r="K184" s="27" t="s">
        <v>316</v>
      </c>
      <c r="L184" s="24" t="s">
        <v>272</v>
      </c>
      <c r="M184" s="47">
        <v>16000</v>
      </c>
      <c r="N184" s="25"/>
      <c r="O184" s="47">
        <v>16000</v>
      </c>
      <c r="P184" s="23" t="s">
        <v>276</v>
      </c>
    </row>
    <row r="185" spans="1:16" x14ac:dyDescent="0.3">
      <c r="A185" s="43" t="s">
        <v>190</v>
      </c>
      <c r="B185" s="41" t="s">
        <v>315</v>
      </c>
      <c r="C185" s="43" t="s">
        <v>208</v>
      </c>
      <c r="D185" s="41" t="s">
        <v>316</v>
      </c>
      <c r="E185" s="41" t="s">
        <v>265</v>
      </c>
      <c r="F185" s="8">
        <v>31558</v>
      </c>
      <c r="G185" s="8">
        <v>6151</v>
      </c>
      <c r="H185" s="35" t="s">
        <v>190</v>
      </c>
      <c r="I185" s="26" t="s">
        <v>315</v>
      </c>
      <c r="J185" s="35" t="s">
        <v>208</v>
      </c>
      <c r="K185" s="27" t="s">
        <v>316</v>
      </c>
      <c r="L185" s="36" t="s">
        <v>266</v>
      </c>
      <c r="M185" s="47">
        <v>6151</v>
      </c>
      <c r="N185" s="48"/>
      <c r="O185" s="47">
        <v>6151</v>
      </c>
      <c r="P185" s="24"/>
    </row>
    <row r="186" spans="1:16" x14ac:dyDescent="0.3">
      <c r="A186" s="43" t="s">
        <v>190</v>
      </c>
      <c r="B186" s="41" t="s">
        <v>315</v>
      </c>
      <c r="C186" s="43" t="s">
        <v>208</v>
      </c>
      <c r="D186" s="41" t="s">
        <v>316</v>
      </c>
      <c r="E186" s="41" t="s">
        <v>265</v>
      </c>
      <c r="F186" s="9">
        <v>11745</v>
      </c>
      <c r="G186" s="9">
        <v>2367</v>
      </c>
      <c r="H186" s="38" t="s">
        <v>190</v>
      </c>
      <c r="I186" s="26" t="s">
        <v>315</v>
      </c>
      <c r="J186" s="35" t="s">
        <v>208</v>
      </c>
      <c r="K186" s="27" t="s">
        <v>316</v>
      </c>
      <c r="L186" s="37" t="s">
        <v>267</v>
      </c>
      <c r="M186" s="47">
        <v>2367</v>
      </c>
      <c r="N186" s="49"/>
      <c r="O186" s="47">
        <v>2367</v>
      </c>
      <c r="P186" s="24"/>
    </row>
    <row r="187" spans="1:16" x14ac:dyDescent="0.3">
      <c r="A187" s="43" t="s">
        <v>190</v>
      </c>
      <c r="B187" s="41" t="s">
        <v>315</v>
      </c>
      <c r="C187" s="43" t="s">
        <v>208</v>
      </c>
      <c r="D187" s="41" t="s">
        <v>316</v>
      </c>
      <c r="E187" s="41" t="s">
        <v>265</v>
      </c>
      <c r="F187" s="8">
        <v>6955</v>
      </c>
      <c r="G187" s="8">
        <v>1315</v>
      </c>
      <c r="H187" s="35" t="s">
        <v>190</v>
      </c>
      <c r="I187" s="26" t="s">
        <v>315</v>
      </c>
      <c r="J187" s="35" t="s">
        <v>208</v>
      </c>
      <c r="K187" s="27" t="s">
        <v>316</v>
      </c>
      <c r="L187" s="36" t="s">
        <v>268</v>
      </c>
      <c r="M187" s="47">
        <v>1315</v>
      </c>
      <c r="N187" s="48"/>
      <c r="O187" s="47">
        <v>1315</v>
      </c>
      <c r="P187" s="24"/>
    </row>
    <row r="188" spans="1:16" x14ac:dyDescent="0.3">
      <c r="A188" s="43" t="s">
        <v>190</v>
      </c>
      <c r="B188" s="41" t="s">
        <v>315</v>
      </c>
      <c r="C188" s="43" t="s">
        <v>208</v>
      </c>
      <c r="D188" s="41" t="s">
        <v>316</v>
      </c>
      <c r="E188" s="41" t="s">
        <v>265</v>
      </c>
      <c r="F188" s="8">
        <v>7271</v>
      </c>
      <c r="G188" s="8">
        <v>1329</v>
      </c>
      <c r="H188" s="35" t="s">
        <v>190</v>
      </c>
      <c r="I188" s="26" t="s">
        <v>315</v>
      </c>
      <c r="J188" s="35" t="s">
        <v>208</v>
      </c>
      <c r="K188" s="27" t="s">
        <v>316</v>
      </c>
      <c r="L188" s="36" t="s">
        <v>269</v>
      </c>
      <c r="M188" s="47">
        <v>1329</v>
      </c>
      <c r="N188" s="48"/>
      <c r="O188" s="47">
        <v>1329</v>
      </c>
      <c r="P188" s="24"/>
    </row>
    <row r="189" spans="1:16" x14ac:dyDescent="0.3">
      <c r="A189" s="43" t="s">
        <v>190</v>
      </c>
      <c r="B189" s="41" t="s">
        <v>315</v>
      </c>
      <c r="C189" s="43" t="s">
        <v>208</v>
      </c>
      <c r="D189" s="41" t="s">
        <v>316</v>
      </c>
      <c r="E189" s="41" t="s">
        <v>265</v>
      </c>
      <c r="F189" s="8">
        <v>12148</v>
      </c>
      <c r="G189" s="8">
        <v>2444</v>
      </c>
      <c r="H189" s="35" t="s">
        <v>190</v>
      </c>
      <c r="I189" s="26" t="s">
        <v>315</v>
      </c>
      <c r="J189" s="35" t="s">
        <v>208</v>
      </c>
      <c r="K189" s="27" t="s">
        <v>316</v>
      </c>
      <c r="L189" s="36" t="s">
        <v>270</v>
      </c>
      <c r="M189" s="47">
        <v>2444</v>
      </c>
      <c r="N189" s="48"/>
      <c r="O189" s="47">
        <v>2444</v>
      </c>
      <c r="P189" s="24"/>
    </row>
    <row r="190" spans="1:16" x14ac:dyDescent="0.3">
      <c r="A190" s="43" t="s">
        <v>190</v>
      </c>
      <c r="B190" s="41" t="s">
        <v>315</v>
      </c>
      <c r="C190" s="43" t="s">
        <v>208</v>
      </c>
      <c r="D190" s="41" t="s">
        <v>316</v>
      </c>
      <c r="E190" s="41" t="s">
        <v>265</v>
      </c>
      <c r="F190" s="8">
        <v>6888</v>
      </c>
      <c r="G190" s="8">
        <v>1435</v>
      </c>
      <c r="H190" s="35" t="s">
        <v>190</v>
      </c>
      <c r="I190" s="26" t="s">
        <v>315</v>
      </c>
      <c r="J190" s="35" t="s">
        <v>208</v>
      </c>
      <c r="K190" s="27" t="s">
        <v>316</v>
      </c>
      <c r="L190" s="36" t="s">
        <v>271</v>
      </c>
      <c r="M190" s="47">
        <v>1435</v>
      </c>
      <c r="N190" s="48"/>
      <c r="O190" s="47">
        <v>1435</v>
      </c>
      <c r="P190" s="24"/>
    </row>
  </sheetData>
  <autoFilter ref="A1:P190" xr:uid="{B1148D90-5DAC-4AC7-B280-984E572277AC}"/>
  <conditionalFormatting sqref="G153">
    <cfRule type="expression" dxfId="3" priority="9">
      <formula>($F153&gt;50)</formula>
    </cfRule>
    <cfRule type="expression" dxfId="2" priority="10">
      <formula>($F153&lt;-50)</formula>
    </cfRule>
  </conditionalFormatting>
  <conditionalFormatting sqref="P103:P148">
    <cfRule type="containsText" dxfId="1" priority="3" operator="containsText" text="False">
      <formula>NOT(ISERROR(SEARCH("False",P103)))</formula>
    </cfRule>
    <cfRule type="containsText" dxfId="0" priority="4" operator="containsText" text="Falsa">
      <formula>NOT(ISERROR(SEARCH("Falsa",P103)))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ED7C7-2561-074E-B37F-7B490A3E8EAD}">
  <sheetPr>
    <tabColor theme="0"/>
  </sheetPr>
  <dimension ref="A1:I18"/>
  <sheetViews>
    <sheetView workbookViewId="0"/>
  </sheetViews>
  <sheetFormatPr defaultColWidth="11.44140625" defaultRowHeight="14.4" x14ac:dyDescent="0.3"/>
  <cols>
    <col min="1" max="1" width="20.6640625" style="29" bestFit="1" customWidth="1"/>
    <col min="2" max="3" width="11.44140625" style="10" bestFit="1" customWidth="1"/>
    <col min="4" max="4" width="9.109375" style="10" bestFit="1" customWidth="1"/>
    <col min="5" max="5" width="7.88671875" style="10" bestFit="1" customWidth="1"/>
    <col min="6" max="16384" width="11.44140625" style="29"/>
  </cols>
  <sheetData>
    <row r="1" spans="1:9" x14ac:dyDescent="0.3">
      <c r="A1" s="51" t="s">
        <v>281</v>
      </c>
    </row>
    <row r="2" spans="1:9" x14ac:dyDescent="0.3">
      <c r="A2" s="52" t="s">
        <v>259</v>
      </c>
      <c r="B2" s="54" t="s">
        <v>277</v>
      </c>
      <c r="C2" s="54" t="s">
        <v>278</v>
      </c>
      <c r="D2" s="54" t="s">
        <v>279</v>
      </c>
      <c r="E2" s="54" t="s">
        <v>280</v>
      </c>
    </row>
    <row r="3" spans="1:9" x14ac:dyDescent="0.3">
      <c r="A3" s="24" t="s">
        <v>149</v>
      </c>
      <c r="B3" s="55">
        <v>188635</v>
      </c>
      <c r="C3" s="55">
        <v>37727</v>
      </c>
      <c r="D3" s="56">
        <f t="shared" ref="D3:D17" si="0">SUM(B3/736223*100)</f>
        <v>25.621992249630885</v>
      </c>
      <c r="E3" s="56">
        <f t="shared" ref="E3:E17" si="1">SUM(C3/149599*100)</f>
        <v>25.218751462242395</v>
      </c>
      <c r="H3" s="50"/>
      <c r="I3" s="50"/>
    </row>
    <row r="4" spans="1:9" x14ac:dyDescent="0.3">
      <c r="A4" s="24" t="s">
        <v>190</v>
      </c>
      <c r="B4" s="55">
        <v>156565</v>
      </c>
      <c r="C4" s="55">
        <v>31041</v>
      </c>
      <c r="D4" s="56">
        <f t="shared" si="0"/>
        <v>21.265975118951729</v>
      </c>
      <c r="E4" s="56">
        <f t="shared" si="1"/>
        <v>20.749470250469589</v>
      </c>
      <c r="H4" s="50"/>
      <c r="I4" s="50"/>
    </row>
    <row r="5" spans="1:9" x14ac:dyDescent="0.3">
      <c r="A5" s="24" t="s">
        <v>209</v>
      </c>
      <c r="B5" s="55">
        <v>106600</v>
      </c>
      <c r="C5" s="55">
        <v>24048</v>
      </c>
      <c r="D5" s="56">
        <f t="shared" si="0"/>
        <v>14.479308579058248</v>
      </c>
      <c r="E5" s="56">
        <f t="shared" si="1"/>
        <v>16.074973763193604</v>
      </c>
      <c r="H5" s="50"/>
      <c r="I5" s="50"/>
    </row>
    <row r="6" spans="1:9" x14ac:dyDescent="0.3">
      <c r="A6" s="24" t="s">
        <v>120</v>
      </c>
      <c r="B6" s="55">
        <v>96095</v>
      </c>
      <c r="C6" s="55">
        <v>19219</v>
      </c>
      <c r="D6" s="56">
        <f t="shared" si="0"/>
        <v>13.052431124808653</v>
      </c>
      <c r="E6" s="56">
        <f t="shared" si="1"/>
        <v>12.847011009431879</v>
      </c>
      <c r="H6" s="50"/>
      <c r="I6" s="50"/>
    </row>
    <row r="7" spans="1:9" x14ac:dyDescent="0.3">
      <c r="A7" s="24" t="s">
        <v>210</v>
      </c>
      <c r="B7" s="55">
        <v>49280</v>
      </c>
      <c r="C7" s="55">
        <v>9856</v>
      </c>
      <c r="D7" s="56">
        <f t="shared" si="0"/>
        <v>6.6936240785740191</v>
      </c>
      <c r="E7" s="56">
        <f t="shared" si="1"/>
        <v>6.5882793334180043</v>
      </c>
      <c r="H7" s="50"/>
      <c r="I7" s="50"/>
    </row>
    <row r="8" spans="1:9" x14ac:dyDescent="0.3">
      <c r="A8" s="24" t="s">
        <v>194</v>
      </c>
      <c r="B8" s="55">
        <v>45000</v>
      </c>
      <c r="C8" s="55">
        <v>9000</v>
      </c>
      <c r="D8" s="56">
        <f t="shared" si="0"/>
        <v>6.1122784808407236</v>
      </c>
      <c r="E8" s="56">
        <f t="shared" si="1"/>
        <v>6.0160829952071868</v>
      </c>
      <c r="H8" s="50"/>
      <c r="I8" s="50"/>
    </row>
    <row r="9" spans="1:9" x14ac:dyDescent="0.3">
      <c r="A9" s="24" t="s">
        <v>100</v>
      </c>
      <c r="B9" s="55">
        <v>22975</v>
      </c>
      <c r="C9" s="55">
        <v>4595</v>
      </c>
      <c r="D9" s="56">
        <f t="shared" si="0"/>
        <v>3.1206577354959029</v>
      </c>
      <c r="E9" s="56">
        <f t="shared" si="1"/>
        <v>3.0715445958863361</v>
      </c>
      <c r="H9" s="50"/>
      <c r="I9" s="50"/>
    </row>
    <row r="10" spans="1:9" x14ac:dyDescent="0.3">
      <c r="A10" s="24" t="s">
        <v>174</v>
      </c>
      <c r="B10" s="55">
        <v>22075</v>
      </c>
      <c r="C10" s="55">
        <v>4415</v>
      </c>
      <c r="D10" s="56">
        <f t="shared" si="0"/>
        <v>2.9984121658790883</v>
      </c>
      <c r="E10" s="56">
        <f t="shared" si="1"/>
        <v>2.9512229359821922</v>
      </c>
      <c r="H10" s="50"/>
      <c r="I10" s="50"/>
    </row>
    <row r="11" spans="1:9" x14ac:dyDescent="0.3">
      <c r="A11" s="24" t="s">
        <v>130</v>
      </c>
      <c r="B11" s="55">
        <v>20235</v>
      </c>
      <c r="C11" s="55">
        <v>4047</v>
      </c>
      <c r="D11" s="56">
        <f t="shared" si="0"/>
        <v>2.7484878902180454</v>
      </c>
      <c r="E11" s="56">
        <f t="shared" si="1"/>
        <v>2.705231986844832</v>
      </c>
      <c r="H11" s="50"/>
      <c r="I11" s="50"/>
    </row>
    <row r="12" spans="1:9" x14ac:dyDescent="0.3">
      <c r="A12" s="24" t="s">
        <v>0</v>
      </c>
      <c r="B12" s="55">
        <v>16768</v>
      </c>
      <c r="C12" s="55">
        <v>3252</v>
      </c>
      <c r="D12" s="56">
        <f t="shared" si="0"/>
        <v>2.2775707903719389</v>
      </c>
      <c r="E12" s="56">
        <f t="shared" si="1"/>
        <v>2.1738113222681972</v>
      </c>
      <c r="H12" s="50"/>
      <c r="I12" s="50"/>
    </row>
    <row r="13" spans="1:9" x14ac:dyDescent="0.3">
      <c r="A13" s="24" t="s">
        <v>162</v>
      </c>
      <c r="B13" s="55">
        <v>8895</v>
      </c>
      <c r="C13" s="55">
        <v>1779</v>
      </c>
      <c r="D13" s="56">
        <f t="shared" si="0"/>
        <v>1.2081937130461831</v>
      </c>
      <c r="E13" s="56">
        <f t="shared" si="1"/>
        <v>1.1891790720526207</v>
      </c>
      <c r="H13" s="50"/>
      <c r="I13" s="50"/>
    </row>
    <row r="14" spans="1:9" x14ac:dyDescent="0.3">
      <c r="A14" s="24" t="s">
        <v>201</v>
      </c>
      <c r="B14" s="55">
        <v>1780</v>
      </c>
      <c r="C14" s="55">
        <v>356</v>
      </c>
      <c r="D14" s="56">
        <f t="shared" si="0"/>
        <v>0.24177457101992195</v>
      </c>
      <c r="E14" s="56">
        <f t="shared" si="1"/>
        <v>0.23796950514375095</v>
      </c>
      <c r="H14" s="50"/>
      <c r="I14" s="50"/>
    </row>
    <row r="15" spans="1:9" x14ac:dyDescent="0.3">
      <c r="A15" s="24" t="s">
        <v>172</v>
      </c>
      <c r="B15" s="55">
        <v>715</v>
      </c>
      <c r="C15" s="55">
        <v>143</v>
      </c>
      <c r="D15" s="56">
        <f t="shared" si="0"/>
        <v>9.7117313640024822E-2</v>
      </c>
      <c r="E15" s="56">
        <f t="shared" si="1"/>
        <v>9.5588874257180864E-2</v>
      </c>
      <c r="H15" s="50"/>
      <c r="I15" s="50"/>
    </row>
    <row r="16" spans="1:9" x14ac:dyDescent="0.3">
      <c r="A16" s="24" t="s">
        <v>168</v>
      </c>
      <c r="B16" s="55">
        <v>305</v>
      </c>
      <c r="C16" s="55">
        <v>61</v>
      </c>
      <c r="D16" s="56">
        <f t="shared" si="0"/>
        <v>4.1427665259031569E-2</v>
      </c>
      <c r="E16" s="56">
        <f t="shared" si="1"/>
        <v>4.0775673634182046E-2</v>
      </c>
      <c r="H16" s="50"/>
      <c r="I16" s="50"/>
    </row>
    <row r="17" spans="1:9" x14ac:dyDescent="0.3">
      <c r="A17" s="24" t="s">
        <v>171</v>
      </c>
      <c r="B17" s="55">
        <v>300</v>
      </c>
      <c r="C17" s="55">
        <v>60</v>
      </c>
      <c r="D17" s="56">
        <f t="shared" si="0"/>
        <v>4.074852320560482E-2</v>
      </c>
      <c r="E17" s="56">
        <f t="shared" si="1"/>
        <v>4.0107219968047919E-2</v>
      </c>
      <c r="H17" s="50"/>
      <c r="I17" s="50"/>
    </row>
    <row r="18" spans="1:9" x14ac:dyDescent="0.3">
      <c r="A18" s="53" t="s">
        <v>254</v>
      </c>
      <c r="B18" s="57">
        <v>736223</v>
      </c>
      <c r="C18" s="57">
        <v>149599</v>
      </c>
      <c r="D18" s="58">
        <f>SUM(D3:D17)</f>
        <v>100</v>
      </c>
      <c r="E18" s="58">
        <f>SUM(E3:E17)</f>
        <v>99.999999999999986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CA27-D8D5-1949-9B5C-A458961693D4}">
  <dimension ref="A2:E11"/>
  <sheetViews>
    <sheetView workbookViewId="0"/>
  </sheetViews>
  <sheetFormatPr defaultColWidth="11.44140625" defaultRowHeight="14.4" x14ac:dyDescent="0.3"/>
  <cols>
    <col min="1" max="1" width="14.88671875" style="2" bestFit="1" customWidth="1"/>
    <col min="2" max="3" width="11.44140625" style="2" bestFit="1" customWidth="1"/>
    <col min="4" max="4" width="9.109375" style="2" bestFit="1" customWidth="1"/>
    <col min="5" max="5" width="7.88671875" style="2" bestFit="1" customWidth="1"/>
    <col min="6" max="6" width="11.44140625" style="2"/>
    <col min="7" max="7" width="13" style="2" bestFit="1" customWidth="1"/>
    <col min="8" max="16384" width="11.44140625" style="2"/>
  </cols>
  <sheetData>
    <row r="2" spans="1:5" x14ac:dyDescent="0.3">
      <c r="A2" s="29" t="s">
        <v>275</v>
      </c>
    </row>
    <row r="3" spans="1:5" x14ac:dyDescent="0.3">
      <c r="A3" s="52" t="s">
        <v>259</v>
      </c>
      <c r="B3" s="3" t="s">
        <v>277</v>
      </c>
      <c r="C3" s="3" t="s">
        <v>278</v>
      </c>
      <c r="D3" s="3" t="s">
        <v>279</v>
      </c>
      <c r="E3" s="3" t="s">
        <v>280</v>
      </c>
    </row>
    <row r="4" spans="1:5" x14ac:dyDescent="0.3">
      <c r="A4" s="24" t="s">
        <v>100</v>
      </c>
      <c r="B4" s="16">
        <v>502200</v>
      </c>
      <c r="C4" s="16">
        <v>103136</v>
      </c>
      <c r="D4" s="4">
        <f>SUM(B4/736223*100)</f>
        <v>68.21302784618247</v>
      </c>
      <c r="E4" s="4">
        <f t="shared" ref="E4:E11" si="0">SUM(C4/149599*100)</f>
        <v>68.941637310409831</v>
      </c>
    </row>
    <row r="5" spans="1:5" x14ac:dyDescent="0.3">
      <c r="A5" s="24" t="s">
        <v>190</v>
      </c>
      <c r="B5" s="16">
        <v>160365</v>
      </c>
      <c r="C5" s="16">
        <v>31801</v>
      </c>
      <c r="D5" s="4">
        <f t="shared" ref="D5:D11" si="1">SUM(B5/736223*100)</f>
        <v>21.782123079556058</v>
      </c>
      <c r="E5" s="4">
        <f t="shared" si="0"/>
        <v>21.25749503673153</v>
      </c>
    </row>
    <row r="6" spans="1:5" x14ac:dyDescent="0.3">
      <c r="A6" s="24" t="s">
        <v>194</v>
      </c>
      <c r="B6" s="16">
        <v>45000</v>
      </c>
      <c r="C6" s="16">
        <v>9000</v>
      </c>
      <c r="D6" s="4">
        <f t="shared" si="1"/>
        <v>6.1122784808407236</v>
      </c>
      <c r="E6" s="4">
        <f t="shared" si="0"/>
        <v>6.0160829952071868</v>
      </c>
    </row>
    <row r="7" spans="1:5" x14ac:dyDescent="0.3">
      <c r="A7" s="24" t="s">
        <v>174</v>
      </c>
      <c r="B7" s="16">
        <v>18275</v>
      </c>
      <c r="C7" s="16">
        <v>3655</v>
      </c>
      <c r="D7" s="4">
        <f t="shared" si="1"/>
        <v>2.4822642052747605</v>
      </c>
      <c r="E7" s="4">
        <f t="shared" si="0"/>
        <v>2.443198149720252</v>
      </c>
    </row>
    <row r="8" spans="1:5" x14ac:dyDescent="0.3">
      <c r="A8" s="24" t="s">
        <v>0</v>
      </c>
      <c r="B8" s="16">
        <v>8253</v>
      </c>
      <c r="C8" s="16">
        <v>1581</v>
      </c>
      <c r="D8" s="4">
        <f t="shared" si="1"/>
        <v>1.1209918733861888</v>
      </c>
      <c r="E8" s="4">
        <f t="shared" si="0"/>
        <v>1.0568252461580627</v>
      </c>
    </row>
    <row r="9" spans="1:5" x14ac:dyDescent="0.3">
      <c r="A9" s="24" t="s">
        <v>201</v>
      </c>
      <c r="B9" s="16">
        <v>1780</v>
      </c>
      <c r="C9" s="16">
        <v>356</v>
      </c>
      <c r="D9" s="4">
        <f t="shared" si="1"/>
        <v>0.24177457101992195</v>
      </c>
      <c r="E9" s="4">
        <f t="shared" si="0"/>
        <v>0.23796950514375095</v>
      </c>
    </row>
    <row r="10" spans="1:5" x14ac:dyDescent="0.3">
      <c r="A10" s="24" t="s">
        <v>210</v>
      </c>
      <c r="B10" s="16">
        <v>350</v>
      </c>
      <c r="C10" s="16">
        <v>70</v>
      </c>
      <c r="D10" s="4">
        <f t="shared" si="1"/>
        <v>4.753994373987229E-2</v>
      </c>
      <c r="E10" s="4">
        <f t="shared" si="0"/>
        <v>4.6791756629389232E-2</v>
      </c>
    </row>
    <row r="11" spans="1:5" x14ac:dyDescent="0.3">
      <c r="A11" s="53" t="s">
        <v>254</v>
      </c>
      <c r="B11" s="17">
        <f>SUM(B4:B10)</f>
        <v>736223</v>
      </c>
      <c r="C11" s="17">
        <f>SUM(C4:C10)</f>
        <v>149599</v>
      </c>
      <c r="D11" s="3">
        <f t="shared" si="1"/>
        <v>100</v>
      </c>
      <c r="E11" s="3">
        <f t="shared" si="0"/>
        <v>100</v>
      </c>
    </row>
  </sheetData>
  <sortState xmlns:xlrd2="http://schemas.microsoft.com/office/spreadsheetml/2017/richdata2" ref="H4:I10">
    <sortCondition descending="1" ref="H4:H1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FEDC-DF16-844C-AD60-4E37385C3691}">
  <dimension ref="A2:J21"/>
  <sheetViews>
    <sheetView workbookViewId="0"/>
  </sheetViews>
  <sheetFormatPr defaultColWidth="11.44140625" defaultRowHeight="14.4" x14ac:dyDescent="0.3"/>
  <cols>
    <col min="1" max="1" width="11.33203125" style="2" bestFit="1" customWidth="1"/>
    <col min="2" max="2" width="16.44140625" style="2" bestFit="1" customWidth="1"/>
    <col min="3" max="5" width="8.88671875" style="2" customWidth="1"/>
    <col min="6" max="6" width="11.44140625" style="2"/>
    <col min="7" max="7" width="20.5546875" style="2" customWidth="1"/>
    <col min="8" max="16384" width="11.44140625" style="2"/>
  </cols>
  <sheetData>
    <row r="2" spans="1:10" x14ac:dyDescent="0.3">
      <c r="A2" s="59" t="s">
        <v>256</v>
      </c>
      <c r="B2" s="59" t="s">
        <v>257</v>
      </c>
      <c r="C2" s="62" t="s">
        <v>183</v>
      </c>
      <c r="D2" s="62" t="s">
        <v>184</v>
      </c>
      <c r="E2" s="62" t="s">
        <v>255</v>
      </c>
    </row>
    <row r="3" spans="1:10" x14ac:dyDescent="0.3">
      <c r="A3" s="60" t="s">
        <v>100</v>
      </c>
      <c r="B3" s="61" t="s">
        <v>149</v>
      </c>
      <c r="C3" s="63">
        <v>188635</v>
      </c>
      <c r="D3" s="63">
        <v>37727</v>
      </c>
      <c r="E3" s="64">
        <f>SUM(C3/736223)</f>
        <v>0.25621992249630887</v>
      </c>
      <c r="G3" s="29"/>
      <c r="H3" s="29"/>
      <c r="I3" s="50"/>
      <c r="J3" s="50"/>
    </row>
    <row r="4" spans="1:10" x14ac:dyDescent="0.3">
      <c r="A4" s="60"/>
      <c r="B4" s="61" t="s">
        <v>209</v>
      </c>
      <c r="C4" s="63">
        <v>106600</v>
      </c>
      <c r="D4" s="63">
        <v>24048</v>
      </c>
      <c r="E4" s="64">
        <f t="shared" ref="E3:E20" si="0">SUM(C4/736223)</f>
        <v>0.14479308579058248</v>
      </c>
      <c r="G4" s="29"/>
      <c r="H4" s="29"/>
      <c r="I4" s="50"/>
      <c r="J4" s="50"/>
    </row>
    <row r="5" spans="1:10" x14ac:dyDescent="0.3">
      <c r="A5" s="60"/>
      <c r="B5" s="61" t="s">
        <v>120</v>
      </c>
      <c r="C5" s="63">
        <v>96095</v>
      </c>
      <c r="D5" s="63">
        <v>19219</v>
      </c>
      <c r="E5" s="64">
        <f t="shared" si="0"/>
        <v>0.13052431124808653</v>
      </c>
      <c r="G5" s="29"/>
      <c r="H5" s="29"/>
      <c r="I5" s="50"/>
      <c r="J5" s="50"/>
    </row>
    <row r="6" spans="1:10" x14ac:dyDescent="0.3">
      <c r="A6" s="60"/>
      <c r="B6" s="61" t="s">
        <v>210</v>
      </c>
      <c r="C6" s="63">
        <v>48930</v>
      </c>
      <c r="D6" s="63">
        <v>9786</v>
      </c>
      <c r="E6" s="64">
        <f t="shared" si="0"/>
        <v>6.6460841348341473E-2</v>
      </c>
      <c r="G6" s="29"/>
      <c r="H6" s="29"/>
      <c r="I6" s="50"/>
      <c r="J6" s="50"/>
    </row>
    <row r="7" spans="1:10" x14ac:dyDescent="0.3">
      <c r="A7" s="60"/>
      <c r="B7" s="61" t="s">
        <v>100</v>
      </c>
      <c r="C7" s="63">
        <v>22975</v>
      </c>
      <c r="D7" s="63">
        <v>4595</v>
      </c>
      <c r="E7" s="64">
        <f t="shared" si="0"/>
        <v>3.1206577354959027E-2</v>
      </c>
      <c r="G7" s="29"/>
      <c r="H7" s="29"/>
      <c r="I7" s="50"/>
      <c r="J7" s="50"/>
    </row>
    <row r="8" spans="1:10" x14ac:dyDescent="0.3">
      <c r="A8" s="60"/>
      <c r="B8" s="61" t="s">
        <v>130</v>
      </c>
      <c r="C8" s="63">
        <v>20235</v>
      </c>
      <c r="D8" s="63">
        <v>4047</v>
      </c>
      <c r="E8" s="64">
        <f t="shared" si="0"/>
        <v>2.7484878902180453E-2</v>
      </c>
      <c r="G8" s="29"/>
      <c r="H8" s="29"/>
      <c r="I8" s="50"/>
      <c r="J8" s="50"/>
    </row>
    <row r="9" spans="1:10" x14ac:dyDescent="0.3">
      <c r="A9" s="60"/>
      <c r="B9" s="61" t="s">
        <v>162</v>
      </c>
      <c r="C9" s="63">
        <v>8895</v>
      </c>
      <c r="D9" s="63">
        <v>1779</v>
      </c>
      <c r="E9" s="64">
        <f t="shared" si="0"/>
        <v>1.208193713046183E-2</v>
      </c>
      <c r="G9" s="29"/>
      <c r="H9" s="29"/>
      <c r="I9" s="50"/>
      <c r="J9" s="50"/>
    </row>
    <row r="10" spans="1:10" x14ac:dyDescent="0.3">
      <c r="A10" s="60"/>
      <c r="B10" s="61" t="s">
        <v>0</v>
      </c>
      <c r="C10" s="63">
        <v>8515</v>
      </c>
      <c r="D10" s="63">
        <v>1671</v>
      </c>
      <c r="E10" s="64">
        <f t="shared" si="0"/>
        <v>1.1565789169857503E-2</v>
      </c>
      <c r="G10" s="29"/>
      <c r="H10" s="29"/>
      <c r="I10" s="50"/>
      <c r="J10" s="50"/>
    </row>
    <row r="11" spans="1:10" x14ac:dyDescent="0.3">
      <c r="A11" s="60"/>
      <c r="B11" s="61" t="s">
        <v>172</v>
      </c>
      <c r="C11" s="65">
        <v>715</v>
      </c>
      <c r="D11" s="65">
        <v>143</v>
      </c>
      <c r="E11" s="64">
        <f t="shared" si="0"/>
        <v>9.7117313640024828E-4</v>
      </c>
      <c r="G11" s="29"/>
      <c r="H11" s="29"/>
      <c r="I11" s="50"/>
      <c r="J11" s="50"/>
    </row>
    <row r="12" spans="1:10" x14ac:dyDescent="0.3">
      <c r="A12" s="60"/>
      <c r="B12" s="61" t="s">
        <v>168</v>
      </c>
      <c r="C12" s="65">
        <v>305</v>
      </c>
      <c r="D12" s="65">
        <v>61</v>
      </c>
      <c r="E12" s="64">
        <f t="shared" si="0"/>
        <v>4.1427665259031571E-4</v>
      </c>
      <c r="G12" s="29"/>
      <c r="H12" s="29"/>
      <c r="I12" s="50"/>
      <c r="J12" s="50"/>
    </row>
    <row r="13" spans="1:10" x14ac:dyDescent="0.3">
      <c r="A13" s="60"/>
      <c r="B13" s="61" t="s">
        <v>223</v>
      </c>
      <c r="C13" s="65">
        <v>300</v>
      </c>
      <c r="D13" s="65">
        <v>60</v>
      </c>
      <c r="E13" s="64">
        <f t="shared" si="0"/>
        <v>4.0748523205604822E-4</v>
      </c>
      <c r="G13" s="29"/>
      <c r="H13" s="29"/>
      <c r="I13" s="50"/>
      <c r="J13" s="50"/>
    </row>
    <row r="14" spans="1:10" x14ac:dyDescent="0.3">
      <c r="A14" s="60" t="s">
        <v>190</v>
      </c>
      <c r="B14" s="61" t="s">
        <v>190</v>
      </c>
      <c r="C14" s="63">
        <v>156565</v>
      </c>
      <c r="D14" s="63">
        <v>31041</v>
      </c>
      <c r="E14" s="64">
        <f t="shared" si="0"/>
        <v>0.2126597511895173</v>
      </c>
      <c r="G14" s="29"/>
      <c r="H14" s="29"/>
      <c r="I14" s="50"/>
      <c r="J14" s="50"/>
    </row>
    <row r="15" spans="1:10" x14ac:dyDescent="0.3">
      <c r="A15" s="60"/>
      <c r="B15" s="61" t="s">
        <v>174</v>
      </c>
      <c r="C15" s="63">
        <v>3800</v>
      </c>
      <c r="D15" s="65">
        <v>760</v>
      </c>
      <c r="E15" s="64">
        <f t="shared" si="0"/>
        <v>5.1614796060432773E-3</v>
      </c>
      <c r="G15" s="29"/>
      <c r="H15" s="29"/>
      <c r="I15" s="50"/>
      <c r="J15" s="50"/>
    </row>
    <row r="16" spans="1:10" x14ac:dyDescent="0.3">
      <c r="A16" s="61" t="s">
        <v>194</v>
      </c>
      <c r="B16" s="61" t="s">
        <v>194</v>
      </c>
      <c r="C16" s="63">
        <v>45000</v>
      </c>
      <c r="D16" s="63">
        <v>9000</v>
      </c>
      <c r="E16" s="64">
        <f t="shared" si="0"/>
        <v>6.1122784808407236E-2</v>
      </c>
      <c r="G16" s="29"/>
      <c r="H16" s="29"/>
      <c r="I16" s="50"/>
      <c r="J16" s="50"/>
    </row>
    <row r="17" spans="1:10" x14ac:dyDescent="0.3">
      <c r="A17" s="61" t="s">
        <v>174</v>
      </c>
      <c r="B17" s="61" t="s">
        <v>174</v>
      </c>
      <c r="C17" s="63">
        <v>18275</v>
      </c>
      <c r="D17" s="63">
        <v>3655</v>
      </c>
      <c r="E17" s="64">
        <f t="shared" si="0"/>
        <v>2.4822642052747604E-2</v>
      </c>
      <c r="G17" s="29"/>
      <c r="H17" s="29"/>
      <c r="I17" s="50"/>
      <c r="J17" s="50"/>
    </row>
    <row r="18" spans="1:10" x14ac:dyDescent="0.3">
      <c r="A18" s="61" t="s">
        <v>0</v>
      </c>
      <c r="B18" s="61" t="s">
        <v>0</v>
      </c>
      <c r="C18" s="63">
        <v>8253</v>
      </c>
      <c r="D18" s="63">
        <v>1581</v>
      </c>
      <c r="E18" s="64">
        <f t="shared" si="0"/>
        <v>1.1209918733861887E-2</v>
      </c>
      <c r="G18" s="29"/>
      <c r="H18" s="29"/>
      <c r="I18" s="50"/>
      <c r="J18" s="50"/>
    </row>
    <row r="19" spans="1:10" x14ac:dyDescent="0.3">
      <c r="A19" s="61" t="s">
        <v>201</v>
      </c>
      <c r="B19" s="61" t="s">
        <v>201</v>
      </c>
      <c r="C19" s="63">
        <v>1780</v>
      </c>
      <c r="D19" s="65">
        <v>356</v>
      </c>
      <c r="E19" s="64">
        <f t="shared" si="0"/>
        <v>2.4177457101992195E-3</v>
      </c>
      <c r="G19" s="29"/>
      <c r="H19" s="29"/>
      <c r="I19" s="50"/>
      <c r="J19" s="50"/>
    </row>
    <row r="20" spans="1:10" x14ac:dyDescent="0.3">
      <c r="A20" s="61" t="s">
        <v>210</v>
      </c>
      <c r="B20" s="61" t="s">
        <v>210</v>
      </c>
      <c r="C20" s="65">
        <v>350</v>
      </c>
      <c r="D20" s="65">
        <v>70</v>
      </c>
      <c r="E20" s="64">
        <f t="shared" si="0"/>
        <v>4.7539943739872292E-4</v>
      </c>
      <c r="G20" s="29"/>
      <c r="H20" s="29"/>
      <c r="I20" s="50"/>
      <c r="J20" s="50"/>
    </row>
    <row r="21" spans="1:10" x14ac:dyDescent="0.3">
      <c r="A21" s="66" t="s">
        <v>274</v>
      </c>
      <c r="B21" s="66"/>
      <c r="C21" s="67">
        <f>SUM(C3:C20)</f>
        <v>736223</v>
      </c>
      <c r="D21" s="67">
        <f>SUM(D3:D20)</f>
        <v>149599</v>
      </c>
      <c r="E21" s="68">
        <f>SUM(E3:E20)</f>
        <v>1.0000000000000002</v>
      </c>
      <c r="G21" s="29"/>
      <c r="H21" s="29"/>
      <c r="I21" s="50"/>
      <c r="J21" s="50"/>
    </row>
  </sheetData>
  <mergeCells count="3">
    <mergeCell ref="A3:A13"/>
    <mergeCell ref="A14:A15"/>
    <mergeCell ref="A21:B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9E78-BED4-4147-9017-788F52DEB37C}">
  <dimension ref="A1:E8"/>
  <sheetViews>
    <sheetView workbookViewId="0"/>
  </sheetViews>
  <sheetFormatPr defaultColWidth="11.44140625" defaultRowHeight="14.4" x14ac:dyDescent="0.3"/>
  <cols>
    <col min="1" max="1" width="30.109375" style="2" bestFit="1" customWidth="1"/>
    <col min="2" max="2" width="10.44140625" style="2" bestFit="1" customWidth="1"/>
    <col min="3" max="3" width="15.109375" style="2" bestFit="1" customWidth="1"/>
    <col min="4" max="4" width="8.88671875" style="2" bestFit="1" customWidth="1"/>
    <col min="5" max="5" width="13" style="2" customWidth="1"/>
    <col min="6" max="16384" width="11.44140625" style="2"/>
  </cols>
  <sheetData>
    <row r="1" spans="1:5" x14ac:dyDescent="0.3">
      <c r="A1" s="51" t="s">
        <v>294</v>
      </c>
    </row>
    <row r="2" spans="1:5" ht="15.6" x14ac:dyDescent="0.3">
      <c r="A2" s="69" t="s">
        <v>285</v>
      </c>
      <c r="B2" s="72" t="s">
        <v>286</v>
      </c>
      <c r="C2" s="72" t="s">
        <v>287</v>
      </c>
      <c r="D2" s="72" t="s">
        <v>274</v>
      </c>
      <c r="E2" s="72" t="s">
        <v>288</v>
      </c>
    </row>
    <row r="3" spans="1:5" ht="15.6" x14ac:dyDescent="0.3">
      <c r="A3" s="70" t="s">
        <v>289</v>
      </c>
      <c r="B3" s="73">
        <v>57000</v>
      </c>
      <c r="C3" s="73">
        <v>10000</v>
      </c>
      <c r="D3" s="73">
        <f>SUM(B3:C3)</f>
        <v>67000</v>
      </c>
      <c r="E3" s="56">
        <f>SUM(D3/177116*100)</f>
        <v>37.828315905959933</v>
      </c>
    </row>
    <row r="4" spans="1:5" ht="15.6" x14ac:dyDescent="0.3">
      <c r="A4" s="70" t="s">
        <v>290</v>
      </c>
      <c r="B4" s="6">
        <v>692</v>
      </c>
      <c r="C4" s="73">
        <v>42866</v>
      </c>
      <c r="D4" s="6">
        <f t="shared" ref="D4:D6" si="0">SUM(B4:C4)</f>
        <v>43558</v>
      </c>
      <c r="E4" s="56">
        <f t="shared" ref="E4:E8" si="1">SUM(D4/177116*100)</f>
        <v>24.592922152713477</v>
      </c>
    </row>
    <row r="5" spans="1:5" ht="15.6" x14ac:dyDescent="0.3">
      <c r="A5" s="70" t="s">
        <v>291</v>
      </c>
      <c r="B5" s="73">
        <v>25994</v>
      </c>
      <c r="C5" s="73">
        <v>15023</v>
      </c>
      <c r="D5" s="6">
        <f t="shared" si="0"/>
        <v>41017</v>
      </c>
      <c r="E5" s="56">
        <f t="shared" si="1"/>
        <v>23.158269156936697</v>
      </c>
    </row>
    <row r="6" spans="1:5" ht="15.6" x14ac:dyDescent="0.3">
      <c r="A6" s="70" t="s">
        <v>292</v>
      </c>
      <c r="B6" s="73">
        <v>6230</v>
      </c>
      <c r="C6" s="73">
        <v>3456</v>
      </c>
      <c r="D6" s="6">
        <f t="shared" si="0"/>
        <v>9686</v>
      </c>
      <c r="E6" s="56">
        <f t="shared" si="1"/>
        <v>5.4687323561959396</v>
      </c>
    </row>
    <row r="7" spans="1:5" ht="15.6" x14ac:dyDescent="0.3">
      <c r="A7" s="70" t="s">
        <v>293</v>
      </c>
      <c r="B7" s="73">
        <v>2553</v>
      </c>
      <c r="C7" s="73">
        <v>13302</v>
      </c>
      <c r="D7" s="73">
        <f>SUM(B7:C7)</f>
        <v>15855</v>
      </c>
      <c r="E7" s="56">
        <f t="shared" si="1"/>
        <v>8.9517604281939516</v>
      </c>
    </row>
    <row r="8" spans="1:5" ht="15.6" x14ac:dyDescent="0.3">
      <c r="A8" s="69" t="s">
        <v>274</v>
      </c>
      <c r="B8" s="71">
        <f>SUM(B2:B7)</f>
        <v>92469</v>
      </c>
      <c r="C8" s="71">
        <f>SUM(C2:C7)</f>
        <v>84647</v>
      </c>
      <c r="D8" s="71">
        <f t="shared" ref="D8" si="2">SUM(B8:C8)</f>
        <v>177116</v>
      </c>
      <c r="E8" s="5">
        <f t="shared" si="1"/>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5 May 2023 IDPs</vt:lpstr>
      <vt:lpstr>State of Displacement</vt:lpstr>
      <vt:lpstr>State of origin</vt:lpstr>
      <vt:lpstr>State of origin v displacement</vt:lpstr>
      <vt:lpstr>Mixed Cross Border Movements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MOHAMMEDELHASSAN Almuzn</dc:creator>
  <cp:lastModifiedBy>ZONG-NABA Issa</cp:lastModifiedBy>
  <dcterms:created xsi:type="dcterms:W3CDTF">2015-06-05T18:17:20Z</dcterms:created>
  <dcterms:modified xsi:type="dcterms:W3CDTF">2023-05-09T18:51:36Z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b15e2b-c6d2-488b-8aea-978109a77633_Enabled">
    <vt:lpwstr>true</vt:lpwstr>
  </property>
  <property fmtid="{D5CDD505-2E9C-101B-9397-08002B2CF9AE}" pid="3" name="MSIP_Label_65b15e2b-c6d2-488b-8aea-978109a77633_SetDate">
    <vt:lpwstr>2023-05-09T17:39:17Z</vt:lpwstr>
  </property>
  <property fmtid="{D5CDD505-2E9C-101B-9397-08002B2CF9AE}" pid="4" name="MSIP_Label_65b15e2b-c6d2-488b-8aea-978109a77633_Method">
    <vt:lpwstr>Privileged</vt:lpwstr>
  </property>
  <property fmtid="{D5CDD505-2E9C-101B-9397-08002B2CF9AE}" pid="5" name="MSIP_Label_65b15e2b-c6d2-488b-8aea-978109a77633_Name">
    <vt:lpwstr>IOMLb0010IN123173</vt:lpwstr>
  </property>
  <property fmtid="{D5CDD505-2E9C-101B-9397-08002B2CF9AE}" pid="6" name="MSIP_Label_65b15e2b-c6d2-488b-8aea-978109a77633_SiteId">
    <vt:lpwstr>1588262d-23fb-43b4-bd6e-bce49c8e6186</vt:lpwstr>
  </property>
  <property fmtid="{D5CDD505-2E9C-101B-9397-08002B2CF9AE}" pid="7" name="MSIP_Label_65b15e2b-c6d2-488b-8aea-978109a77633_ActionId">
    <vt:lpwstr>501b7186-1dcb-4d72-ba41-ee334db4a641</vt:lpwstr>
  </property>
  <property fmtid="{D5CDD505-2E9C-101B-9397-08002B2CF9AE}" pid="8" name="MSIP_Label_65b15e2b-c6d2-488b-8aea-978109a77633_ContentBits">
    <vt:lpwstr>0</vt:lpwstr>
  </property>
</Properties>
</file>