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nejjarimouad/Sites/groupeeko-api/web/assets/"/>
    </mc:Choice>
  </mc:AlternateContent>
  <bookViews>
    <workbookView xWindow="0" yWindow="0" windowWidth="28800" windowHeight="18000" firstSheet="4" activeTab="19"/>
  </bookViews>
  <sheets>
    <sheet name="SYNTHESE DES TACHES" sheetId="2" r:id="rId1"/>
    <sheet name="Sheet1" sheetId="23" r:id="rId2"/>
    <sheet name="75" sheetId="22" r:id="rId3"/>
    <sheet name="44" sheetId="20" r:id="rId4"/>
    <sheet name="42-43" sheetId="19" r:id="rId5"/>
    <sheet name="37" sheetId="21" r:id="rId6"/>
    <sheet name="36" sheetId="18" r:id="rId7"/>
    <sheet name="24" sheetId="17" r:id="rId8"/>
    <sheet name="23" sheetId="16" r:id="rId9"/>
    <sheet name="22" sheetId="15" r:id="rId10"/>
    <sheet name="21" sheetId="14" r:id="rId11"/>
    <sheet name="20" sheetId="13" r:id="rId12"/>
    <sheet name="19" sheetId="12" r:id="rId13"/>
    <sheet name="10" sheetId="11" r:id="rId14"/>
    <sheet name="8" sheetId="10" r:id="rId15"/>
    <sheet name="7" sheetId="9" r:id="rId16"/>
    <sheet name="6" sheetId="7" r:id="rId17"/>
    <sheet name="5" sheetId="8" r:id="rId18"/>
    <sheet name="4" sheetId="4" r:id="rId19"/>
    <sheet name="2" sheetId="6" r:id="rId20"/>
    <sheet name="1" sheetId="3" r:id="rId21"/>
    <sheet name="BASE" sheetId="1" r:id="rId22"/>
  </sheets>
  <externalReferences>
    <externalReference r:id="rId23"/>
    <externalReference r:id="rId24"/>
  </externalReferences>
  <definedNames>
    <definedName name="ACCRE_MT_PERCU">'2'!$E$26</definedName>
    <definedName name="ACCRE_RENTE_DATE_DERN">'2'!$E$28</definedName>
    <definedName name="ACCRE_RENTE_DATE_PREM">'2'!$E$27</definedName>
    <definedName name="ARCE_MT_PERCU">'2'!$E$29</definedName>
    <definedName name="ASSURANCE_VIE">'2'!$B$64</definedName>
    <definedName name="AUTRES_ENTREPRISES">'2'!$B$88</definedName>
    <definedName name="BENEFICE_PREV">'2'!$E$8</definedName>
    <definedName name="CA_PREV">'2'!$E$6</definedName>
    <definedName name="CHOIX_AFFICHAGE">'37'!$C$6</definedName>
    <definedName name="COUVERTURE_MUTUELLE">'2'!$E$23</definedName>
    <definedName name="CREDIT_IMPOTS">'2'!$E$111</definedName>
    <definedName name="DDV_ON">'2'!$E$15</definedName>
    <definedName name="DEDUCTIONS_FISCALES">'2'!$E$109</definedName>
    <definedName name="DETENTEURS">[1]Admin!$R$2:$R$5</definedName>
    <definedName name="DISPOSITIONS_FISCALES">[1]Admin!$AJ$2:$AJ$13</definedName>
    <definedName name="DONATION_REAL">'2'!$E$22</definedName>
    <definedName name="DONATIONS_RECUS">'2'!$E$21</definedName>
    <definedName name="ENTREPRISES_TYPES">[1]Admin!$AG$2:$AG$3</definedName>
    <definedName name="FRAIS_GEN">'2'!$E$7</definedName>
    <definedName name="IMPOT_FORTUNE_IMMO">'2'!$E$113</definedName>
    <definedName name="IMPOT_REVENU">'2'!$E$112</definedName>
    <definedName name="LIQUIDITES">'2'!$B$80</definedName>
    <definedName name="LISTE_PERIODES">[2]Liste_Periodes!$A$2:$A$19</definedName>
    <definedName name="MODES_DETENTION">[1]Admin!$R$6:$R$8</definedName>
    <definedName name="MONTANT_EXCEP">'2'!$E$20</definedName>
    <definedName name="MONTANT_TRAIN_DE_VIE">'2'!$E$108</definedName>
    <definedName name="NB_ENFANTS">'2'!$E$18</definedName>
    <definedName name="NB_PART_FISCALES">'2'!$E$19</definedName>
    <definedName name="NB_SALARIES">'2'!$E$9</definedName>
    <definedName name="OBJ_1">'2'!$E$118</definedName>
    <definedName name="OBJ_2">'2'!$E$119</definedName>
    <definedName name="OBJ_3">'2'!$E$120</definedName>
    <definedName name="OBJ_4">'2'!$E$121</definedName>
    <definedName name="OBJ_5">'2'!$E$122</definedName>
    <definedName name="OBJ_COMM_1">'2'!$E$125</definedName>
    <definedName name="OBJ_COMM_2">'2'!$E$126</definedName>
    <definedName name="OBJ_COMM_3">'2'!$E$127</definedName>
    <definedName name="OBJ_COMM_4">'2'!#REF!</definedName>
    <definedName name="OBJ_COMM_5">'2'!#REF!</definedName>
    <definedName name="OUINON">[1]Admin!$L$2:$L$3</definedName>
    <definedName name="PATRIMOINE_FONCIER">'2'!$B$50</definedName>
    <definedName name="PATRIMOINE_IMMO">'2'!$B$36</definedName>
    <definedName name="PROFESSION_CONJOINT">'2'!$E$105</definedName>
    <definedName name="PROFILS_INVEST">[1]Admin!$X$2:$X$4</definedName>
    <definedName name="REDUCTIONS_FISCALES">'2'!$E$110</definedName>
    <definedName name="REGIME_COM_UNIV_CLAUSE_ON">'2'!$E$14</definedName>
    <definedName name="REGIME_MATRIMONIAL">'2'!$E$13</definedName>
    <definedName name="REGIMES_MATRIMONIAUX">[1]Admin!$F$2:$F$6</definedName>
    <definedName name="REVENUS_CONJOIINT">'2'!$E$106</definedName>
    <definedName name="REVENUS_NETS_FOYER">'2'!$E$107</definedName>
    <definedName name="SITUATION_MARITALE">'2'!$E$12</definedName>
    <definedName name="SITUATIONS_MARITALES">[1]Admin!$I$2:$I$6</definedName>
    <definedName name="SOCIETE_BIEN_PROPRE_ON">'2'!$E$17</definedName>
    <definedName name="TESTAMENT_ON">'2'!$E$16</definedName>
    <definedName name="TYPES_BIENS_IMMOBILIERS">[1]Admin!$O$2:$O$4</definedName>
    <definedName name="TYPES_CONTRATS_AV">[1]Admin!$U$2:$U$3</definedName>
    <definedName name="TYPES_LIQUIDITES">[1]Admin!$AD$2:$AD$6</definedName>
    <definedName name="TYPEs_PRODUITS_VM">[1]Admin!$AA$2:$AA$8</definedName>
    <definedName name="VALEURS_MOBILIERES">'2'!$B$72</definedName>
  </definedNames>
  <calcPr calcId="15251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N22" i="20" l="1"/>
  <c r="M22" i="20"/>
  <c r="L22" i="20"/>
  <c r="K22" i="20"/>
  <c r="J22" i="20"/>
  <c r="N20" i="20"/>
  <c r="M20" i="20"/>
  <c r="L20" i="20"/>
  <c r="K20" i="20"/>
  <c r="J20" i="20"/>
  <c r="N19" i="20"/>
  <c r="M19" i="20"/>
  <c r="L19" i="20"/>
  <c r="K19" i="20"/>
  <c r="J19" i="20"/>
  <c r="N18" i="20"/>
  <c r="M18" i="20"/>
  <c r="L18" i="20"/>
  <c r="K18" i="20"/>
  <c r="J18" i="20"/>
  <c r="H18" i="20"/>
  <c r="H19" i="20"/>
  <c r="H20" i="20"/>
  <c r="H22" i="20"/>
  <c r="N17" i="20"/>
  <c r="M17" i="20"/>
  <c r="L17" i="20"/>
  <c r="K17" i="20"/>
  <c r="J17" i="20"/>
  <c r="H17" i="20"/>
  <c r="N16" i="20"/>
  <c r="M16" i="20"/>
  <c r="O16" i="20"/>
  <c r="O17" i="20"/>
  <c r="O18" i="20"/>
  <c r="O19" i="20"/>
  <c r="O20" i="20"/>
  <c r="O21" i="20"/>
  <c r="O22" i="20"/>
  <c r="L16" i="20"/>
  <c r="K16" i="20"/>
  <c r="J16" i="20"/>
  <c r="E10" i="20"/>
  <c r="E8" i="20"/>
  <c r="E12" i="20"/>
  <c r="BM69" i="21"/>
  <c r="BL69" i="21"/>
  <c r="AG69" i="21"/>
  <c r="AF69" i="21"/>
  <c r="AE69" i="21"/>
  <c r="AD69" i="21"/>
  <c r="AC69" i="21"/>
  <c r="AB69" i="21"/>
  <c r="AA69" i="21"/>
  <c r="Z69" i="21"/>
  <c r="Y69" i="21"/>
  <c r="X69" i="21"/>
  <c r="W69" i="21"/>
  <c r="V69" i="21"/>
  <c r="U69" i="21"/>
  <c r="T69" i="21"/>
  <c r="S69" i="21"/>
  <c r="R69" i="21"/>
  <c r="Q69" i="21"/>
  <c r="P69" i="21"/>
  <c r="O69" i="21"/>
  <c r="N69" i="21"/>
  <c r="M69" i="21"/>
  <c r="L69" i="21"/>
  <c r="K69" i="21"/>
  <c r="J69" i="21"/>
  <c r="I69" i="21"/>
  <c r="H69" i="21"/>
  <c r="G69" i="21"/>
  <c r="F69" i="21"/>
  <c r="E69" i="21"/>
  <c r="D69" i="21"/>
  <c r="BM68" i="21"/>
  <c r="BL68" i="21"/>
  <c r="AG68" i="21"/>
  <c r="AF68" i="21"/>
  <c r="AE68" i="21"/>
  <c r="AD68" i="21"/>
  <c r="AC68" i="21"/>
  <c r="AB68" i="21"/>
  <c r="AA68" i="21"/>
  <c r="Z68" i="21"/>
  <c r="Y68" i="21"/>
  <c r="X68" i="21"/>
  <c r="W68" i="21"/>
  <c r="V68" i="21"/>
  <c r="U68" i="21"/>
  <c r="T68" i="21"/>
  <c r="S68" i="21"/>
  <c r="R68" i="21"/>
  <c r="Q68" i="21"/>
  <c r="P68" i="21"/>
  <c r="O68" i="21"/>
  <c r="N68" i="21"/>
  <c r="M68" i="21"/>
  <c r="L68" i="21"/>
  <c r="K68" i="21"/>
  <c r="J68" i="21"/>
  <c r="I68" i="21"/>
  <c r="H68" i="21"/>
  <c r="G68" i="21"/>
  <c r="F68" i="21"/>
  <c r="E68" i="21"/>
  <c r="D68" i="21"/>
  <c r="BK66" i="21"/>
  <c r="BJ66" i="21"/>
  <c r="BI66" i="21"/>
  <c r="BH66" i="21"/>
  <c r="BG66" i="21"/>
  <c r="BF66" i="21"/>
  <c r="BE66" i="21"/>
  <c r="BD66" i="21"/>
  <c r="BC66" i="21"/>
  <c r="BB66" i="21"/>
  <c r="BA66" i="21"/>
  <c r="AZ66" i="21"/>
  <c r="AY66" i="21"/>
  <c r="AX66" i="21"/>
  <c r="AW66" i="21"/>
  <c r="AV66" i="21"/>
  <c r="AU66" i="21"/>
  <c r="AT66" i="21"/>
  <c r="AS66" i="21"/>
  <c r="AR66" i="21"/>
  <c r="AQ66" i="21"/>
  <c r="AP66" i="21"/>
  <c r="AO66" i="21"/>
  <c r="AN66" i="21"/>
  <c r="AM66" i="21"/>
  <c r="AL66" i="21"/>
  <c r="AK66" i="21"/>
  <c r="AJ66" i="21"/>
  <c r="AI66" i="21"/>
  <c r="AH66" i="21"/>
  <c r="AG66" i="21"/>
  <c r="AC66" i="21"/>
  <c r="Q66" i="21"/>
  <c r="BM65" i="21"/>
  <c r="BL65" i="21"/>
  <c r="AG65" i="21"/>
  <c r="AF65" i="21"/>
  <c r="AE65" i="21"/>
  <c r="AD65" i="21"/>
  <c r="AC65" i="21"/>
  <c r="AB65" i="21"/>
  <c r="AA65" i="21"/>
  <c r="Z65" i="21"/>
  <c r="Y65" i="21"/>
  <c r="X65" i="21"/>
  <c r="W65" i="21"/>
  <c r="V65" i="21"/>
  <c r="U65" i="21"/>
  <c r="T65" i="21"/>
  <c r="S65" i="21"/>
  <c r="R65" i="21"/>
  <c r="Q65" i="21"/>
  <c r="P65" i="21"/>
  <c r="O65" i="21"/>
  <c r="N65" i="21"/>
  <c r="M65" i="21"/>
  <c r="L65" i="21"/>
  <c r="K65" i="21"/>
  <c r="J65" i="21"/>
  <c r="I65" i="21"/>
  <c r="H65" i="21"/>
  <c r="G65" i="21"/>
  <c r="F65" i="21"/>
  <c r="E65" i="21"/>
  <c r="D65" i="21"/>
  <c r="BM64" i="21"/>
  <c r="BL64" i="21"/>
  <c r="BL66" i="21"/>
  <c r="AG64" i="21"/>
  <c r="AF64" i="21"/>
  <c r="AF66" i="21"/>
  <c r="AE64" i="21"/>
  <c r="AE66" i="21"/>
  <c r="AD64" i="21"/>
  <c r="AC64" i="21"/>
  <c r="AB64" i="21"/>
  <c r="AB66" i="21"/>
  <c r="AA64" i="21"/>
  <c r="AA66" i="21"/>
  <c r="Z64" i="21"/>
  <c r="Z66" i="21"/>
  <c r="Y64" i="21"/>
  <c r="X64" i="21"/>
  <c r="W64" i="21"/>
  <c r="W66" i="21"/>
  <c r="V64" i="21"/>
  <c r="V66" i="21"/>
  <c r="U64" i="21"/>
  <c r="U66" i="21"/>
  <c r="T64" i="21"/>
  <c r="T66" i="21"/>
  <c r="S64" i="21"/>
  <c r="S66" i="21"/>
  <c r="R64" i="21"/>
  <c r="Q64" i="21"/>
  <c r="P64" i="21"/>
  <c r="P66" i="21"/>
  <c r="O64" i="21"/>
  <c r="O66" i="21"/>
  <c r="N64" i="21"/>
  <c r="M64" i="21"/>
  <c r="M66" i="21"/>
  <c r="L64" i="21"/>
  <c r="L66" i="21"/>
  <c r="K64" i="21"/>
  <c r="K66" i="21"/>
  <c r="J64" i="21"/>
  <c r="J66" i="21"/>
  <c r="I64" i="21"/>
  <c r="I66" i="21"/>
  <c r="H64" i="21"/>
  <c r="G64" i="21"/>
  <c r="G66" i="21"/>
  <c r="F64" i="21"/>
  <c r="F66" i="21"/>
  <c r="E64" i="21"/>
  <c r="E66" i="21"/>
  <c r="D64" i="21"/>
  <c r="D66" i="21"/>
  <c r="BK62" i="21"/>
  <c r="BJ62" i="21"/>
  <c r="BI62" i="21"/>
  <c r="BH62" i="21"/>
  <c r="BG62" i="21"/>
  <c r="BF62" i="21"/>
  <c r="BE62" i="21"/>
  <c r="BD62" i="21"/>
  <c r="BC62" i="21"/>
  <c r="BB62" i="21"/>
  <c r="BA62" i="21"/>
  <c r="AZ62" i="21"/>
  <c r="AY62" i="21"/>
  <c r="AX62" i="21"/>
  <c r="AW62" i="21"/>
  <c r="AV62" i="21"/>
  <c r="AU62" i="21"/>
  <c r="AT62" i="21"/>
  <c r="AS62" i="21"/>
  <c r="AR62" i="21"/>
  <c r="AQ62" i="21"/>
  <c r="AP62" i="21"/>
  <c r="AO62" i="21"/>
  <c r="AN62" i="21"/>
  <c r="AM62" i="21"/>
  <c r="AL62" i="21"/>
  <c r="AK62" i="21"/>
  <c r="AJ62" i="21"/>
  <c r="AI62" i="21"/>
  <c r="AH62" i="21"/>
  <c r="H62" i="21"/>
  <c r="BM61" i="21"/>
  <c r="BL61" i="21"/>
  <c r="AG61" i="21"/>
  <c r="AF61" i="21"/>
  <c r="AE61" i="21"/>
  <c r="AD61" i="21"/>
  <c r="AC61" i="21"/>
  <c r="AB61" i="21"/>
  <c r="AA61" i="21"/>
  <c r="Z61" i="21"/>
  <c r="Y61" i="21"/>
  <c r="Y62" i="21"/>
  <c r="X61" i="21"/>
  <c r="W61" i="21"/>
  <c r="V61" i="21"/>
  <c r="U61" i="21"/>
  <c r="T61" i="21"/>
  <c r="S61" i="21"/>
  <c r="R61" i="21"/>
  <c r="Q61" i="21"/>
  <c r="P61" i="21"/>
  <c r="O61" i="21"/>
  <c r="N61" i="21"/>
  <c r="M61" i="21"/>
  <c r="L61" i="21"/>
  <c r="K61" i="21"/>
  <c r="J61" i="21"/>
  <c r="I61" i="21"/>
  <c r="I62" i="21"/>
  <c r="H61" i="21"/>
  <c r="G61" i="21"/>
  <c r="F61" i="21"/>
  <c r="E61" i="21"/>
  <c r="D61" i="21"/>
  <c r="BM60" i="21"/>
  <c r="BM62" i="21"/>
  <c r="BL60" i="21"/>
  <c r="BL62" i="21"/>
  <c r="AG60" i="21"/>
  <c r="AG62" i="21"/>
  <c r="AF60" i="21"/>
  <c r="AF62" i="21"/>
  <c r="AE60" i="21"/>
  <c r="AD60" i="21"/>
  <c r="AD62" i="21"/>
  <c r="AC60" i="21"/>
  <c r="AC62" i="21"/>
  <c r="AB60" i="21"/>
  <c r="AA60" i="21"/>
  <c r="Z60" i="21"/>
  <c r="Z62" i="21"/>
  <c r="Y60" i="21"/>
  <c r="X60" i="21"/>
  <c r="X62" i="21"/>
  <c r="W60" i="21"/>
  <c r="W62" i="21"/>
  <c r="V60" i="21"/>
  <c r="V62" i="21"/>
  <c r="U60" i="21"/>
  <c r="U62" i="21"/>
  <c r="T60" i="21"/>
  <c r="T62" i="21"/>
  <c r="S60" i="21"/>
  <c r="R60" i="21"/>
  <c r="R62" i="21"/>
  <c r="Q60" i="21"/>
  <c r="Q62" i="21"/>
  <c r="P60" i="21"/>
  <c r="P62" i="21"/>
  <c r="O60" i="21"/>
  <c r="N60" i="21"/>
  <c r="N62" i="21"/>
  <c r="M60" i="21"/>
  <c r="M62" i="21"/>
  <c r="L60" i="21"/>
  <c r="K60" i="21"/>
  <c r="J60" i="21"/>
  <c r="J62" i="21"/>
  <c r="I60" i="21"/>
  <c r="H60" i="21"/>
  <c r="G60" i="21"/>
  <c r="G62" i="21"/>
  <c r="F60" i="21"/>
  <c r="F62" i="21"/>
  <c r="E60" i="21"/>
  <c r="E62" i="21"/>
  <c r="D60" i="21"/>
  <c r="D62" i="21"/>
  <c r="BK56" i="21"/>
  <c r="BJ56" i="21"/>
  <c r="BI56" i="21"/>
  <c r="BH56" i="21"/>
  <c r="BG56" i="21"/>
  <c r="BF56" i="21"/>
  <c r="BE56" i="21"/>
  <c r="BD56" i="21"/>
  <c r="BC56" i="21"/>
  <c r="BB56" i="21"/>
  <c r="BA56" i="21"/>
  <c r="AZ56" i="21"/>
  <c r="AY56" i="21"/>
  <c r="AX56" i="21"/>
  <c r="AW56" i="21"/>
  <c r="AV56" i="21"/>
  <c r="AU56" i="21"/>
  <c r="AT56" i="21"/>
  <c r="AS56" i="21"/>
  <c r="AR56" i="21"/>
  <c r="AQ56" i="21"/>
  <c r="AP56" i="21"/>
  <c r="AO56" i="21"/>
  <c r="AN56" i="21"/>
  <c r="AM56" i="21"/>
  <c r="AL56" i="21"/>
  <c r="AK56" i="21"/>
  <c r="AJ56" i="21"/>
  <c r="AI56" i="21"/>
  <c r="AH56" i="21"/>
  <c r="BM55" i="21"/>
  <c r="BL55" i="21"/>
  <c r="AG55" i="21"/>
  <c r="AF55" i="21"/>
  <c r="AE55" i="21"/>
  <c r="AD55" i="21"/>
  <c r="AC55" i="21"/>
  <c r="AB55" i="21"/>
  <c r="AA55" i="21"/>
  <c r="Z55" i="21"/>
  <c r="Y55" i="21"/>
  <c r="X55" i="21"/>
  <c r="W55" i="21"/>
  <c r="V55" i="21"/>
  <c r="U55" i="21"/>
  <c r="T55" i="21"/>
  <c r="S55" i="21"/>
  <c r="R55" i="21"/>
  <c r="Q55" i="21"/>
  <c r="P55" i="21"/>
  <c r="O55" i="21"/>
  <c r="N55" i="21"/>
  <c r="M55" i="21"/>
  <c r="L55" i="21"/>
  <c r="K55" i="21"/>
  <c r="J55" i="21"/>
  <c r="I55" i="21"/>
  <c r="H55" i="21"/>
  <c r="G55" i="21"/>
  <c r="F55" i="21"/>
  <c r="E55" i="21"/>
  <c r="D55" i="21"/>
  <c r="BM54" i="21"/>
  <c r="BL54" i="21"/>
  <c r="BN54" i="21"/>
  <c r="AG54" i="21"/>
  <c r="AF54" i="21"/>
  <c r="AE54" i="21"/>
  <c r="AD54" i="21"/>
  <c r="AC54" i="21"/>
  <c r="AB54" i="21"/>
  <c r="AA54" i="21"/>
  <c r="Z54" i="21"/>
  <c r="Y54" i="21"/>
  <c r="X54" i="21"/>
  <c r="W54" i="21"/>
  <c r="V54" i="21"/>
  <c r="U54" i="21"/>
  <c r="T54" i="21"/>
  <c r="S54" i="21"/>
  <c r="R54" i="21"/>
  <c r="Q54" i="21"/>
  <c r="P54" i="21"/>
  <c r="O54" i="21"/>
  <c r="N54" i="21"/>
  <c r="M54" i="21"/>
  <c r="L54" i="21"/>
  <c r="K54" i="21"/>
  <c r="J54" i="21"/>
  <c r="I54" i="21"/>
  <c r="H54" i="21"/>
  <c r="G54" i="21"/>
  <c r="F54" i="21"/>
  <c r="E54" i="21"/>
  <c r="D54" i="21"/>
  <c r="BM53" i="21"/>
  <c r="BL53" i="21"/>
  <c r="AG53" i="21"/>
  <c r="AF53" i="21"/>
  <c r="AE53" i="21"/>
  <c r="AD53" i="21"/>
  <c r="AC53" i="21"/>
  <c r="AB53" i="21"/>
  <c r="AA53" i="21"/>
  <c r="Z53" i="21"/>
  <c r="Y53" i="21"/>
  <c r="X53" i="21"/>
  <c r="W53" i="21"/>
  <c r="V53" i="21"/>
  <c r="U53" i="21"/>
  <c r="T53" i="21"/>
  <c r="S53" i="21"/>
  <c r="R53" i="21"/>
  <c r="Q53" i="21"/>
  <c r="P53" i="21"/>
  <c r="O53" i="21"/>
  <c r="N53" i="21"/>
  <c r="M53" i="21"/>
  <c r="L53" i="21"/>
  <c r="K53" i="21"/>
  <c r="J53" i="21"/>
  <c r="I53" i="21"/>
  <c r="H53" i="21"/>
  <c r="G53" i="21"/>
  <c r="F53" i="21"/>
  <c r="E53" i="21"/>
  <c r="D53" i="21"/>
  <c r="BM52" i="21"/>
  <c r="BL52" i="21"/>
  <c r="AG52" i="21"/>
  <c r="AF52" i="21"/>
  <c r="AE52" i="21"/>
  <c r="AD52" i="21"/>
  <c r="AC52" i="21"/>
  <c r="AB52" i="21"/>
  <c r="AA52" i="21"/>
  <c r="Z52" i="21"/>
  <c r="Y52" i="21"/>
  <c r="X52" i="21"/>
  <c r="W52" i="21"/>
  <c r="V52" i="21"/>
  <c r="U52" i="21"/>
  <c r="T52" i="21"/>
  <c r="S52" i="21"/>
  <c r="R52" i="21"/>
  <c r="Q52" i="21"/>
  <c r="P52" i="21"/>
  <c r="O52" i="21"/>
  <c r="N52" i="21"/>
  <c r="M52" i="21"/>
  <c r="L52" i="21"/>
  <c r="K52" i="21"/>
  <c r="J52" i="21"/>
  <c r="I52" i="21"/>
  <c r="H52" i="21"/>
  <c r="G52" i="21"/>
  <c r="F52" i="21"/>
  <c r="E52" i="21"/>
  <c r="D52" i="21"/>
  <c r="BM51" i="21"/>
  <c r="BL51" i="21"/>
  <c r="AG51" i="21"/>
  <c r="AF51" i="21"/>
  <c r="AE51" i="21"/>
  <c r="AD51" i="21"/>
  <c r="AC51" i="21"/>
  <c r="AB51" i="21"/>
  <c r="AA51" i="21"/>
  <c r="Z51" i="21"/>
  <c r="Y51" i="21"/>
  <c r="X51" i="21"/>
  <c r="W51" i="21"/>
  <c r="V51" i="21"/>
  <c r="U51" i="21"/>
  <c r="T51" i="21"/>
  <c r="S51" i="21"/>
  <c r="R51" i="21"/>
  <c r="Q51" i="21"/>
  <c r="P51" i="21"/>
  <c r="O51" i="21"/>
  <c r="N51" i="21"/>
  <c r="M51" i="21"/>
  <c r="L51" i="21"/>
  <c r="K51" i="21"/>
  <c r="J51" i="21"/>
  <c r="I51" i="21"/>
  <c r="H51" i="21"/>
  <c r="G51" i="21"/>
  <c r="F51" i="21"/>
  <c r="E51" i="21"/>
  <c r="D51" i="21"/>
  <c r="BM50" i="21"/>
  <c r="BL50" i="21"/>
  <c r="BN50" i="21"/>
  <c r="AG50" i="21"/>
  <c r="AF50" i="21"/>
  <c r="AE50" i="21"/>
  <c r="AD50" i="21"/>
  <c r="AC50" i="21"/>
  <c r="AB50" i="21"/>
  <c r="AA50" i="21"/>
  <c r="Z50" i="21"/>
  <c r="Y50" i="21"/>
  <c r="X50" i="21"/>
  <c r="W50" i="21"/>
  <c r="V50" i="21"/>
  <c r="U50" i="21"/>
  <c r="T50" i="21"/>
  <c r="S50" i="21"/>
  <c r="R50" i="21"/>
  <c r="Q50" i="21"/>
  <c r="P50" i="21"/>
  <c r="O50" i="21"/>
  <c r="N50" i="21"/>
  <c r="M50" i="21"/>
  <c r="L50" i="21"/>
  <c r="K50" i="21"/>
  <c r="J50" i="21"/>
  <c r="I50" i="21"/>
  <c r="H50" i="21"/>
  <c r="G50" i="21"/>
  <c r="F50" i="21"/>
  <c r="E50" i="21"/>
  <c r="D50" i="21"/>
  <c r="BM49" i="21"/>
  <c r="BL49" i="21"/>
  <c r="AG49" i="21"/>
  <c r="AF49" i="21"/>
  <c r="AE49" i="21"/>
  <c r="AD49" i="21"/>
  <c r="AC49" i="21"/>
  <c r="AB49" i="21"/>
  <c r="AA49" i="21"/>
  <c r="Z49" i="21"/>
  <c r="Y49" i="21"/>
  <c r="X49" i="21"/>
  <c r="W49" i="21"/>
  <c r="V49" i="21"/>
  <c r="U49" i="21"/>
  <c r="T49" i="21"/>
  <c r="S49" i="21"/>
  <c r="R49" i="21"/>
  <c r="Q49" i="21"/>
  <c r="P49" i="21"/>
  <c r="O49" i="21"/>
  <c r="N49" i="21"/>
  <c r="M49" i="21"/>
  <c r="L49" i="21"/>
  <c r="K49" i="21"/>
  <c r="J49" i="21"/>
  <c r="I49" i="21"/>
  <c r="H49" i="21"/>
  <c r="G49" i="21"/>
  <c r="F49" i="21"/>
  <c r="E49" i="21"/>
  <c r="D49" i="21"/>
  <c r="BM48" i="21"/>
  <c r="BL48" i="21"/>
  <c r="AG48" i="21"/>
  <c r="AF48" i="21"/>
  <c r="AE48" i="21"/>
  <c r="AD48" i="21"/>
  <c r="AC48" i="21"/>
  <c r="AB48" i="21"/>
  <c r="AA48" i="21"/>
  <c r="Z48" i="21"/>
  <c r="Y48" i="21"/>
  <c r="X48" i="21"/>
  <c r="W48" i="21"/>
  <c r="V48" i="21"/>
  <c r="U48" i="21"/>
  <c r="T48" i="21"/>
  <c r="S48" i="21"/>
  <c r="R48" i="21"/>
  <c r="Q48" i="21"/>
  <c r="P48" i="21"/>
  <c r="O48" i="21"/>
  <c r="N48" i="21"/>
  <c r="M48" i="21"/>
  <c r="L48" i="21"/>
  <c r="K48" i="21"/>
  <c r="J48" i="21"/>
  <c r="I48" i="21"/>
  <c r="H48" i="21"/>
  <c r="G48" i="21"/>
  <c r="F48" i="21"/>
  <c r="E48" i="21"/>
  <c r="D48" i="21"/>
  <c r="BM47" i="21"/>
  <c r="BL47" i="21"/>
  <c r="AG47" i="21"/>
  <c r="AF47" i="21"/>
  <c r="AE47" i="21"/>
  <c r="AD47" i="21"/>
  <c r="AC47" i="21"/>
  <c r="AB47" i="21"/>
  <c r="AA47" i="21"/>
  <c r="Z47" i="21"/>
  <c r="Y47" i="21"/>
  <c r="X47" i="21"/>
  <c r="W47" i="21"/>
  <c r="V47" i="21"/>
  <c r="U47" i="21"/>
  <c r="T47" i="21"/>
  <c r="S47" i="21"/>
  <c r="R47" i="21"/>
  <c r="Q47" i="21"/>
  <c r="P47" i="21"/>
  <c r="O47" i="21"/>
  <c r="N47" i="21"/>
  <c r="M47" i="21"/>
  <c r="L47" i="21"/>
  <c r="K47" i="21"/>
  <c r="J47" i="21"/>
  <c r="I47" i="21"/>
  <c r="H47" i="21"/>
  <c r="G47" i="21"/>
  <c r="F47" i="21"/>
  <c r="E47" i="21"/>
  <c r="D47" i="21"/>
  <c r="BM46" i="21"/>
  <c r="BL46" i="21"/>
  <c r="AG46" i="21"/>
  <c r="AF46" i="21"/>
  <c r="AE46" i="21"/>
  <c r="AD46" i="21"/>
  <c r="AC46" i="21"/>
  <c r="AB46" i="21"/>
  <c r="AA46" i="21"/>
  <c r="Z46" i="21"/>
  <c r="Y46" i="21"/>
  <c r="X46" i="21"/>
  <c r="W46" i="21"/>
  <c r="V46" i="21"/>
  <c r="U46" i="21"/>
  <c r="T46" i="21"/>
  <c r="S46" i="21"/>
  <c r="R46" i="21"/>
  <c r="Q46" i="21"/>
  <c r="P46" i="21"/>
  <c r="O46" i="21"/>
  <c r="N46" i="21"/>
  <c r="M46" i="21"/>
  <c r="L46" i="21"/>
  <c r="K46" i="21"/>
  <c r="J46" i="21"/>
  <c r="I46" i="21"/>
  <c r="H46" i="21"/>
  <c r="G46" i="21"/>
  <c r="F46" i="21"/>
  <c r="E46" i="21"/>
  <c r="D46" i="21"/>
  <c r="BM45" i="21"/>
  <c r="BL45" i="21"/>
  <c r="AG45" i="21"/>
  <c r="AF45" i="21"/>
  <c r="AE45" i="21"/>
  <c r="AD45" i="21"/>
  <c r="AC45" i="21"/>
  <c r="AB45" i="21"/>
  <c r="AA45" i="21"/>
  <c r="Z45" i="21"/>
  <c r="Y45" i="21"/>
  <c r="X45" i="21"/>
  <c r="W45" i="21"/>
  <c r="V45" i="21"/>
  <c r="U45" i="21"/>
  <c r="T45" i="21"/>
  <c r="S45" i="21"/>
  <c r="R45" i="21"/>
  <c r="Q45" i="21"/>
  <c r="P45" i="21"/>
  <c r="O45" i="21"/>
  <c r="N45" i="21"/>
  <c r="M45" i="21"/>
  <c r="L45" i="21"/>
  <c r="K45" i="21"/>
  <c r="J45" i="21"/>
  <c r="I45" i="21"/>
  <c r="H45" i="21"/>
  <c r="G45" i="21"/>
  <c r="F45" i="21"/>
  <c r="E45" i="21"/>
  <c r="D45" i="21"/>
  <c r="BM44" i="21"/>
  <c r="BL44" i="21"/>
  <c r="BN44" i="21"/>
  <c r="AG44" i="21"/>
  <c r="AF44" i="21"/>
  <c r="AE44" i="21"/>
  <c r="AD44" i="21"/>
  <c r="AC44" i="21"/>
  <c r="AB44" i="21"/>
  <c r="AA44" i="21"/>
  <c r="Z44" i="21"/>
  <c r="Y44" i="21"/>
  <c r="X44" i="21"/>
  <c r="W44" i="21"/>
  <c r="V44" i="21"/>
  <c r="U44" i="21"/>
  <c r="T44" i="21"/>
  <c r="S44" i="21"/>
  <c r="R44" i="21"/>
  <c r="Q44" i="21"/>
  <c r="P44" i="21"/>
  <c r="O44" i="21"/>
  <c r="N44" i="21"/>
  <c r="M44" i="21"/>
  <c r="L44" i="21"/>
  <c r="K44" i="21"/>
  <c r="J44" i="21"/>
  <c r="I44" i="21"/>
  <c r="H44" i="21"/>
  <c r="G44" i="21"/>
  <c r="F44" i="21"/>
  <c r="E44" i="21"/>
  <c r="D44" i="21"/>
  <c r="BM43" i="21"/>
  <c r="BL43" i="21"/>
  <c r="AG43" i="21"/>
  <c r="AF43" i="21"/>
  <c r="AE43" i="21"/>
  <c r="AD43" i="21"/>
  <c r="AC43" i="21"/>
  <c r="AB43" i="21"/>
  <c r="AA43" i="21"/>
  <c r="Z43" i="21"/>
  <c r="Y43" i="21"/>
  <c r="X43" i="21"/>
  <c r="W43" i="21"/>
  <c r="V43" i="21"/>
  <c r="U43" i="21"/>
  <c r="T43" i="21"/>
  <c r="S43" i="21"/>
  <c r="R43" i="21"/>
  <c r="Q43" i="21"/>
  <c r="P43" i="21"/>
  <c r="O43" i="21"/>
  <c r="N43" i="21"/>
  <c r="M43" i="21"/>
  <c r="L43" i="21"/>
  <c r="K43" i="21"/>
  <c r="J43" i="21"/>
  <c r="I43" i="21"/>
  <c r="H43" i="21"/>
  <c r="G43" i="21"/>
  <c r="F43" i="21"/>
  <c r="E43" i="21"/>
  <c r="D43" i="21"/>
  <c r="BM42" i="21"/>
  <c r="BL42" i="21"/>
  <c r="BN42" i="21"/>
  <c r="AG42" i="21"/>
  <c r="AF42" i="21"/>
  <c r="AE42" i="21"/>
  <c r="AD42" i="21"/>
  <c r="AC42" i="21"/>
  <c r="AB42" i="21"/>
  <c r="AA42" i="21"/>
  <c r="Z42" i="21"/>
  <c r="Y42" i="21"/>
  <c r="X42" i="21"/>
  <c r="W42" i="21"/>
  <c r="V42" i="21"/>
  <c r="U42" i="21"/>
  <c r="T42" i="21"/>
  <c r="S42" i="21"/>
  <c r="R42" i="21"/>
  <c r="Q42" i="21"/>
  <c r="P42" i="21"/>
  <c r="O42" i="21"/>
  <c r="N42" i="21"/>
  <c r="M42" i="21"/>
  <c r="L42" i="21"/>
  <c r="K42" i="21"/>
  <c r="J42" i="21"/>
  <c r="I42" i="21"/>
  <c r="H42" i="21"/>
  <c r="G42" i="21"/>
  <c r="F42" i="21"/>
  <c r="E42" i="21"/>
  <c r="D42" i="21"/>
  <c r="BM41" i="21"/>
  <c r="BL41" i="21"/>
  <c r="AG41" i="21"/>
  <c r="AF41" i="21"/>
  <c r="AE41" i="21"/>
  <c r="AD41" i="21"/>
  <c r="AC41" i="21"/>
  <c r="AB41" i="21"/>
  <c r="AA41" i="21"/>
  <c r="Z41" i="21"/>
  <c r="Y41" i="21"/>
  <c r="X41" i="21"/>
  <c r="W41" i="21"/>
  <c r="V41" i="21"/>
  <c r="U41" i="21"/>
  <c r="T41" i="21"/>
  <c r="S41" i="21"/>
  <c r="R41" i="21"/>
  <c r="Q41" i="21"/>
  <c r="P41" i="21"/>
  <c r="O41" i="21"/>
  <c r="N41" i="21"/>
  <c r="M41" i="21"/>
  <c r="L41" i="21"/>
  <c r="K41" i="21"/>
  <c r="J41" i="21"/>
  <c r="I41" i="21"/>
  <c r="H41" i="21"/>
  <c r="G41" i="21"/>
  <c r="F41" i="21"/>
  <c r="E41" i="21"/>
  <c r="D41" i="21"/>
  <c r="BM40" i="21"/>
  <c r="BL40" i="21"/>
  <c r="AG40" i="21"/>
  <c r="AF40" i="21"/>
  <c r="AE40" i="21"/>
  <c r="AD40" i="21"/>
  <c r="AC40" i="21"/>
  <c r="AB40" i="21"/>
  <c r="AA40" i="21"/>
  <c r="Z40" i="21"/>
  <c r="Y40" i="21"/>
  <c r="X40" i="21"/>
  <c r="W40" i="21"/>
  <c r="V40" i="21"/>
  <c r="U40" i="21"/>
  <c r="T40" i="21"/>
  <c r="S40" i="21"/>
  <c r="R40" i="21"/>
  <c r="Q40" i="21"/>
  <c r="P40" i="21"/>
  <c r="O40" i="21"/>
  <c r="N40" i="21"/>
  <c r="M40" i="21"/>
  <c r="L40" i="21"/>
  <c r="K40" i="21"/>
  <c r="J40" i="21"/>
  <c r="I40" i="21"/>
  <c r="H40" i="21"/>
  <c r="G40" i="21"/>
  <c r="F40" i="21"/>
  <c r="E40" i="21"/>
  <c r="D40" i="21"/>
  <c r="BM39" i="21"/>
  <c r="BL39" i="21"/>
  <c r="AG39" i="21"/>
  <c r="AF39" i="21"/>
  <c r="AE39" i="21"/>
  <c r="AD39" i="21"/>
  <c r="AC39" i="21"/>
  <c r="AB39" i="21"/>
  <c r="AA39" i="21"/>
  <c r="Z39" i="21"/>
  <c r="Y39" i="21"/>
  <c r="X39" i="21"/>
  <c r="W39" i="21"/>
  <c r="V39" i="21"/>
  <c r="U39" i="21"/>
  <c r="T39" i="21"/>
  <c r="S39" i="21"/>
  <c r="R39" i="21"/>
  <c r="Q39" i="21"/>
  <c r="P39" i="21"/>
  <c r="O39" i="21"/>
  <c r="N39" i="21"/>
  <c r="M39" i="21"/>
  <c r="L39" i="21"/>
  <c r="K39" i="21"/>
  <c r="J39" i="21"/>
  <c r="I39" i="21"/>
  <c r="H39" i="21"/>
  <c r="G39" i="21"/>
  <c r="F39" i="21"/>
  <c r="E39" i="21"/>
  <c r="D39" i="21"/>
  <c r="BM38" i="21"/>
  <c r="BL38" i="21"/>
  <c r="BN38" i="21"/>
  <c r="AG38" i="21"/>
  <c r="AF38" i="21"/>
  <c r="AE38" i="21"/>
  <c r="AD38" i="21"/>
  <c r="AC38" i="21"/>
  <c r="AB38" i="21"/>
  <c r="AA38" i="21"/>
  <c r="Z38" i="21"/>
  <c r="Y38" i="21"/>
  <c r="X38" i="21"/>
  <c r="W38" i="21"/>
  <c r="V38" i="21"/>
  <c r="U38" i="21"/>
  <c r="T38" i="21"/>
  <c r="S38" i="21"/>
  <c r="R38" i="21"/>
  <c r="Q38" i="21"/>
  <c r="P38" i="21"/>
  <c r="O38" i="21"/>
  <c r="N38" i="21"/>
  <c r="M38" i="21"/>
  <c r="L38" i="21"/>
  <c r="K38" i="21"/>
  <c r="J38" i="21"/>
  <c r="I38" i="21"/>
  <c r="H38" i="21"/>
  <c r="G38" i="21"/>
  <c r="F38" i="21"/>
  <c r="E38" i="21"/>
  <c r="D38" i="21"/>
  <c r="BM37" i="21"/>
  <c r="BL37" i="21"/>
  <c r="AG37" i="21"/>
  <c r="AF37" i="21"/>
  <c r="AE37" i="21"/>
  <c r="AD37" i="21"/>
  <c r="AC37" i="21"/>
  <c r="AB37" i="21"/>
  <c r="AA37" i="21"/>
  <c r="Z37" i="21"/>
  <c r="Y37" i="21"/>
  <c r="X37" i="21"/>
  <c r="W37" i="21"/>
  <c r="V37" i="21"/>
  <c r="U37" i="21"/>
  <c r="T37" i="21"/>
  <c r="S37" i="21"/>
  <c r="R37" i="21"/>
  <c r="Q37" i="21"/>
  <c r="P37" i="21"/>
  <c r="O37" i="21"/>
  <c r="N37" i="21"/>
  <c r="M37" i="21"/>
  <c r="L37" i="21"/>
  <c r="K37" i="21"/>
  <c r="J37" i="21"/>
  <c r="I37" i="21"/>
  <c r="H37" i="21"/>
  <c r="G37" i="21"/>
  <c r="F37" i="21"/>
  <c r="E37" i="21"/>
  <c r="D37" i="21"/>
  <c r="BM36" i="21"/>
  <c r="BL36" i="21"/>
  <c r="AG36" i="21"/>
  <c r="AF36" i="21"/>
  <c r="AE36" i="21"/>
  <c r="AD36" i="21"/>
  <c r="AC36" i="21"/>
  <c r="AB36" i="21"/>
  <c r="AA36" i="21"/>
  <c r="Z36" i="21"/>
  <c r="Y36" i="21"/>
  <c r="X36" i="21"/>
  <c r="W36" i="21"/>
  <c r="V36" i="21"/>
  <c r="U36" i="21"/>
  <c r="T36" i="21"/>
  <c r="S36" i="21"/>
  <c r="R36" i="21"/>
  <c r="Q36" i="21"/>
  <c r="P36" i="21"/>
  <c r="O36" i="21"/>
  <c r="N36" i="21"/>
  <c r="M36" i="21"/>
  <c r="L36" i="21"/>
  <c r="K36" i="21"/>
  <c r="J36" i="21"/>
  <c r="I36" i="21"/>
  <c r="H36" i="21"/>
  <c r="G36" i="21"/>
  <c r="F36" i="21"/>
  <c r="E36" i="21"/>
  <c r="D36" i="21"/>
  <c r="BM35" i="21"/>
  <c r="BL35" i="21"/>
  <c r="AG35" i="21"/>
  <c r="AF35" i="21"/>
  <c r="AE35" i="21"/>
  <c r="AD35" i="21"/>
  <c r="AC35" i="21"/>
  <c r="AB35" i="21"/>
  <c r="AA35" i="21"/>
  <c r="Z35" i="21"/>
  <c r="Y35" i="21"/>
  <c r="X35" i="21"/>
  <c r="W35" i="21"/>
  <c r="V35" i="21"/>
  <c r="U35" i="21"/>
  <c r="T35" i="21"/>
  <c r="S35" i="21"/>
  <c r="R35" i="21"/>
  <c r="Q35" i="21"/>
  <c r="P35" i="21"/>
  <c r="O35" i="21"/>
  <c r="N35" i="21"/>
  <c r="M35" i="21"/>
  <c r="L35" i="21"/>
  <c r="K35" i="21"/>
  <c r="J35" i="21"/>
  <c r="I35" i="21"/>
  <c r="H35" i="21"/>
  <c r="G35" i="21"/>
  <c r="F35" i="21"/>
  <c r="E35" i="21"/>
  <c r="D35" i="21"/>
  <c r="BM34" i="21"/>
  <c r="BL34" i="21"/>
  <c r="BN34" i="21"/>
  <c r="AG34" i="21"/>
  <c r="AF34" i="21"/>
  <c r="AE34" i="21"/>
  <c r="AD34" i="21"/>
  <c r="AC34" i="21"/>
  <c r="AB34" i="21"/>
  <c r="AA34" i="21"/>
  <c r="Z34" i="21"/>
  <c r="Y34" i="21"/>
  <c r="X34" i="21"/>
  <c r="W34" i="21"/>
  <c r="V34" i="21"/>
  <c r="U34" i="21"/>
  <c r="T34" i="21"/>
  <c r="S34" i="21"/>
  <c r="R34" i="21"/>
  <c r="Q34" i="21"/>
  <c r="P34" i="21"/>
  <c r="O34" i="21"/>
  <c r="N34" i="21"/>
  <c r="M34" i="21"/>
  <c r="L34" i="21"/>
  <c r="K34" i="21"/>
  <c r="J34" i="21"/>
  <c r="I34" i="21"/>
  <c r="H34" i="21"/>
  <c r="G34" i="21"/>
  <c r="F34" i="21"/>
  <c r="E34" i="21"/>
  <c r="D34" i="21"/>
  <c r="BM33" i="21"/>
  <c r="BL33" i="21"/>
  <c r="AG33" i="21"/>
  <c r="AF33" i="21"/>
  <c r="AE33" i="21"/>
  <c r="AD33" i="21"/>
  <c r="AC33" i="21"/>
  <c r="AB33" i="21"/>
  <c r="AA33" i="21"/>
  <c r="Z33" i="21"/>
  <c r="Y33" i="21"/>
  <c r="X33" i="21"/>
  <c r="W33" i="21"/>
  <c r="V33" i="21"/>
  <c r="U33" i="21"/>
  <c r="T33" i="21"/>
  <c r="S33" i="21"/>
  <c r="R33" i="21"/>
  <c r="Q33" i="21"/>
  <c r="P33" i="21"/>
  <c r="O33" i="21"/>
  <c r="N33" i="21"/>
  <c r="M33" i="21"/>
  <c r="L33" i="21"/>
  <c r="K33" i="21"/>
  <c r="J33" i="21"/>
  <c r="I33" i="21"/>
  <c r="H33" i="21"/>
  <c r="G33" i="21"/>
  <c r="F33" i="21"/>
  <c r="E33" i="21"/>
  <c r="D33" i="21"/>
  <c r="BM32" i="21"/>
  <c r="BL32" i="21"/>
  <c r="AG32" i="21"/>
  <c r="AF32" i="21"/>
  <c r="AE32" i="21"/>
  <c r="AD32" i="21"/>
  <c r="AC32" i="21"/>
  <c r="AB32" i="21"/>
  <c r="AA32" i="21"/>
  <c r="Z32" i="21"/>
  <c r="Y32" i="21"/>
  <c r="X32" i="21"/>
  <c r="W32" i="21"/>
  <c r="V32" i="21"/>
  <c r="U32" i="21"/>
  <c r="T32" i="21"/>
  <c r="S32" i="21"/>
  <c r="R32" i="21"/>
  <c r="Q32" i="21"/>
  <c r="P32" i="21"/>
  <c r="O32" i="21"/>
  <c r="N32" i="21"/>
  <c r="M32" i="21"/>
  <c r="L32" i="21"/>
  <c r="K32" i="21"/>
  <c r="J32" i="21"/>
  <c r="I32" i="21"/>
  <c r="H32" i="21"/>
  <c r="G32" i="21"/>
  <c r="F32" i="21"/>
  <c r="E32" i="21"/>
  <c r="D32" i="21"/>
  <c r="BM31" i="21"/>
  <c r="BL31" i="21"/>
  <c r="AG31" i="21"/>
  <c r="AF31" i="21"/>
  <c r="AE31" i="21"/>
  <c r="AD31" i="21"/>
  <c r="AC31" i="21"/>
  <c r="AB31" i="21"/>
  <c r="AA31" i="21"/>
  <c r="Z31" i="21"/>
  <c r="Y31" i="21"/>
  <c r="X31" i="21"/>
  <c r="W31" i="21"/>
  <c r="V31" i="21"/>
  <c r="U31" i="21"/>
  <c r="T31" i="21"/>
  <c r="S31" i="21"/>
  <c r="R31" i="21"/>
  <c r="Q31" i="21"/>
  <c r="P31" i="21"/>
  <c r="O31" i="21"/>
  <c r="N31" i="21"/>
  <c r="M31" i="21"/>
  <c r="L31" i="21"/>
  <c r="K31" i="21"/>
  <c r="J31" i="21"/>
  <c r="I31" i="21"/>
  <c r="H31" i="21"/>
  <c r="G31" i="21"/>
  <c r="F31" i="21"/>
  <c r="E31" i="21"/>
  <c r="D31" i="21"/>
  <c r="BM30" i="21"/>
  <c r="BL30" i="21"/>
  <c r="AG30" i="21"/>
  <c r="AF30" i="21"/>
  <c r="AE30" i="21"/>
  <c r="AD30" i="21"/>
  <c r="AC30" i="21"/>
  <c r="AB30" i="21"/>
  <c r="AA30" i="21"/>
  <c r="Z30" i="21"/>
  <c r="Y30" i="21"/>
  <c r="X30" i="21"/>
  <c r="W30" i="21"/>
  <c r="V30" i="21"/>
  <c r="U30" i="21"/>
  <c r="T30" i="21"/>
  <c r="S30" i="21"/>
  <c r="R30" i="21"/>
  <c r="Q30" i="21"/>
  <c r="P30" i="21"/>
  <c r="O30" i="21"/>
  <c r="N30" i="21"/>
  <c r="M30" i="21"/>
  <c r="L30" i="21"/>
  <c r="K30" i="21"/>
  <c r="J30" i="21"/>
  <c r="I30" i="21"/>
  <c r="H30" i="21"/>
  <c r="G30" i="21"/>
  <c r="F30" i="21"/>
  <c r="E30" i="21"/>
  <c r="D30" i="21"/>
  <c r="BM29" i="21"/>
  <c r="BL29" i="21"/>
  <c r="AG29" i="21"/>
  <c r="AF29" i="21"/>
  <c r="AE29" i="21"/>
  <c r="AD29" i="21"/>
  <c r="AC29" i="21"/>
  <c r="AB29" i="21"/>
  <c r="AA29" i="21"/>
  <c r="Z29" i="21"/>
  <c r="Y29" i="21"/>
  <c r="X29" i="21"/>
  <c r="W29" i="21"/>
  <c r="V29" i="21"/>
  <c r="U29" i="21"/>
  <c r="T29" i="21"/>
  <c r="S29" i="21"/>
  <c r="R29" i="21"/>
  <c r="Q29" i="21"/>
  <c r="P29" i="21"/>
  <c r="O29" i="21"/>
  <c r="N29" i="21"/>
  <c r="M29" i="21"/>
  <c r="L29" i="21"/>
  <c r="K29" i="21"/>
  <c r="J29" i="21"/>
  <c r="I29" i="21"/>
  <c r="H29" i="21"/>
  <c r="G29" i="21"/>
  <c r="F29" i="21"/>
  <c r="E29" i="21"/>
  <c r="D29" i="21"/>
  <c r="BM28" i="21"/>
  <c r="BL28" i="21"/>
  <c r="BN28" i="21"/>
  <c r="AG28" i="21"/>
  <c r="AF28" i="21"/>
  <c r="AE28" i="21"/>
  <c r="AD28" i="21"/>
  <c r="AC28" i="21"/>
  <c r="AB28" i="21"/>
  <c r="AA28" i="21"/>
  <c r="Z28" i="21"/>
  <c r="Y28" i="21"/>
  <c r="X28" i="21"/>
  <c r="W28" i="21"/>
  <c r="V28" i="21"/>
  <c r="U28" i="21"/>
  <c r="T28" i="21"/>
  <c r="S28" i="21"/>
  <c r="R28" i="21"/>
  <c r="Q28" i="21"/>
  <c r="P28" i="21"/>
  <c r="O28" i="21"/>
  <c r="N28" i="21"/>
  <c r="M28" i="21"/>
  <c r="L28" i="21"/>
  <c r="K28" i="21"/>
  <c r="J28" i="21"/>
  <c r="I28" i="21"/>
  <c r="H28" i="21"/>
  <c r="G28" i="21"/>
  <c r="F28" i="21"/>
  <c r="E28" i="21"/>
  <c r="D28" i="21"/>
  <c r="BM27" i="21"/>
  <c r="BL27" i="21"/>
  <c r="AG27" i="21"/>
  <c r="AF27" i="21"/>
  <c r="AE27" i="21"/>
  <c r="AD27" i="21"/>
  <c r="AC27" i="21"/>
  <c r="AB27" i="21"/>
  <c r="AA27" i="21"/>
  <c r="Z27" i="21"/>
  <c r="Y27" i="21"/>
  <c r="X27" i="21"/>
  <c r="W27" i="21"/>
  <c r="V27" i="21"/>
  <c r="U27" i="21"/>
  <c r="T27" i="21"/>
  <c r="S27" i="21"/>
  <c r="R27" i="21"/>
  <c r="Q27" i="21"/>
  <c r="P27" i="21"/>
  <c r="O27" i="21"/>
  <c r="N27" i="21"/>
  <c r="M27" i="21"/>
  <c r="L27" i="21"/>
  <c r="K27" i="21"/>
  <c r="J27" i="21"/>
  <c r="I27" i="21"/>
  <c r="H27" i="21"/>
  <c r="G27" i="21"/>
  <c r="F27" i="21"/>
  <c r="E27" i="21"/>
  <c r="D27" i="21"/>
  <c r="BM26" i="21"/>
  <c r="BL26" i="21"/>
  <c r="BN26" i="21"/>
  <c r="AG26" i="21"/>
  <c r="AF26" i="21"/>
  <c r="AE26" i="21"/>
  <c r="AD26" i="21"/>
  <c r="AC26" i="21"/>
  <c r="AB26" i="21"/>
  <c r="AA26" i="21"/>
  <c r="Z26" i="21"/>
  <c r="Y26" i="21"/>
  <c r="X26" i="21"/>
  <c r="W26" i="21"/>
  <c r="V26" i="21"/>
  <c r="V56" i="21"/>
  <c r="U26" i="21"/>
  <c r="T26" i="21"/>
  <c r="S26" i="21"/>
  <c r="R26" i="21"/>
  <c r="Q26" i="21"/>
  <c r="P26" i="21"/>
  <c r="O26" i="21"/>
  <c r="N26" i="21"/>
  <c r="M26" i="21"/>
  <c r="L26" i="21"/>
  <c r="K26" i="21"/>
  <c r="J26" i="21"/>
  <c r="I26" i="21"/>
  <c r="H26" i="21"/>
  <c r="G26" i="21"/>
  <c r="F26" i="21"/>
  <c r="E26" i="21"/>
  <c r="D26" i="21"/>
  <c r="BM25" i="21"/>
  <c r="BM56" i="21"/>
  <c r="BL25" i="21"/>
  <c r="AG25" i="21"/>
  <c r="AG56" i="21"/>
  <c r="AF25" i="21"/>
  <c r="AE25" i="21"/>
  <c r="AD25" i="21"/>
  <c r="AC25" i="21"/>
  <c r="AC56" i="21"/>
  <c r="AB25" i="21"/>
  <c r="AA25" i="21"/>
  <c r="Z25" i="21"/>
  <c r="Y25" i="21"/>
  <c r="X25" i="21"/>
  <c r="W25" i="21"/>
  <c r="W56" i="21"/>
  <c r="V25" i="21"/>
  <c r="U25" i="21"/>
  <c r="U56" i="21"/>
  <c r="T25" i="21"/>
  <c r="S25" i="21"/>
  <c r="R25" i="21"/>
  <c r="Q25" i="21"/>
  <c r="Q56" i="21"/>
  <c r="P25" i="21"/>
  <c r="O25" i="21"/>
  <c r="N25" i="21"/>
  <c r="M25" i="21"/>
  <c r="M56" i="21"/>
  <c r="L25" i="21"/>
  <c r="K25" i="21"/>
  <c r="J25" i="21"/>
  <c r="I25" i="21"/>
  <c r="H25" i="21"/>
  <c r="G25" i="21"/>
  <c r="G56" i="21"/>
  <c r="F25" i="21"/>
  <c r="E25" i="21"/>
  <c r="E56" i="21"/>
  <c r="D25" i="21"/>
  <c r="BJ23" i="21"/>
  <c r="BJ58" i="21"/>
  <c r="BJ71" i="21"/>
  <c r="BI23" i="21"/>
  <c r="BI58" i="21"/>
  <c r="BI71" i="21"/>
  <c r="BH23" i="21"/>
  <c r="BH58" i="21"/>
  <c r="BH71" i="21"/>
  <c r="BD23" i="21"/>
  <c r="BD58" i="21"/>
  <c r="BD71" i="21"/>
  <c r="BC23" i="21"/>
  <c r="BC58" i="21"/>
  <c r="BC71" i="21"/>
  <c r="BB23" i="21"/>
  <c r="BB58" i="21"/>
  <c r="BB71" i="21"/>
  <c r="AX23" i="21"/>
  <c r="AX58" i="21"/>
  <c r="AX71" i="21"/>
  <c r="AW23" i="21"/>
  <c r="AW58" i="21"/>
  <c r="AW71" i="21"/>
  <c r="AV23" i="21"/>
  <c r="AV58" i="21"/>
  <c r="AV71" i="21"/>
  <c r="AT23" i="21"/>
  <c r="AT58" i="21"/>
  <c r="AT71" i="21"/>
  <c r="AS23" i="21"/>
  <c r="AS58" i="21"/>
  <c r="AS71" i="21"/>
  <c r="AR23" i="21"/>
  <c r="AR58" i="21"/>
  <c r="AR71" i="21"/>
  <c r="AN23" i="21"/>
  <c r="AN58" i="21"/>
  <c r="AN71" i="21"/>
  <c r="AM23" i="21"/>
  <c r="AM58" i="21"/>
  <c r="AM71" i="21"/>
  <c r="AL23" i="21"/>
  <c r="AL58" i="21"/>
  <c r="AL71" i="21"/>
  <c r="AH23" i="21"/>
  <c r="AH58" i="21"/>
  <c r="AH71" i="21"/>
  <c r="BM22" i="21"/>
  <c r="BL22" i="21"/>
  <c r="AG22" i="21"/>
  <c r="AF22" i="21"/>
  <c r="AE22" i="21"/>
  <c r="AD22" i="21"/>
  <c r="AC22" i="21"/>
  <c r="AB22" i="21"/>
  <c r="AA22" i="21"/>
  <c r="Z22" i="21"/>
  <c r="Y22" i="21"/>
  <c r="X22" i="21"/>
  <c r="W22" i="21"/>
  <c r="V22" i="21"/>
  <c r="U22" i="21"/>
  <c r="T22" i="21"/>
  <c r="S22" i="21"/>
  <c r="R22" i="21"/>
  <c r="Q22" i="21"/>
  <c r="P22" i="21"/>
  <c r="O22" i="21"/>
  <c r="N22" i="21"/>
  <c r="M22" i="21"/>
  <c r="L22" i="21"/>
  <c r="K22" i="21"/>
  <c r="J22" i="21"/>
  <c r="I22" i="21"/>
  <c r="H22" i="21"/>
  <c r="G22" i="21"/>
  <c r="F22" i="21"/>
  <c r="E22" i="21"/>
  <c r="D22" i="21"/>
  <c r="BM21" i="21"/>
  <c r="BL21" i="21"/>
  <c r="AG21" i="21"/>
  <c r="AF21" i="21"/>
  <c r="AE21" i="21"/>
  <c r="AD21" i="21"/>
  <c r="AC21" i="21"/>
  <c r="AB21" i="21"/>
  <c r="AA21" i="21"/>
  <c r="Z21" i="21"/>
  <c r="Y21" i="21"/>
  <c r="X21" i="21"/>
  <c r="W21" i="21"/>
  <c r="V21" i="21"/>
  <c r="U21" i="21"/>
  <c r="T21" i="21"/>
  <c r="S21" i="21"/>
  <c r="R21" i="21"/>
  <c r="Q21" i="21"/>
  <c r="P21" i="21"/>
  <c r="O21" i="21"/>
  <c r="N21" i="21"/>
  <c r="M21" i="21"/>
  <c r="L21" i="21"/>
  <c r="K21" i="21"/>
  <c r="J21" i="21"/>
  <c r="I21" i="21"/>
  <c r="H21" i="21"/>
  <c r="G21" i="21"/>
  <c r="F21" i="21"/>
  <c r="E21" i="21"/>
  <c r="D21" i="21"/>
  <c r="BM20" i="21"/>
  <c r="BL20" i="21"/>
  <c r="AG20" i="21"/>
  <c r="AF20" i="21"/>
  <c r="AE20" i="21"/>
  <c r="AD20" i="21"/>
  <c r="AC20" i="21"/>
  <c r="AB20" i="21"/>
  <c r="AA20" i="21"/>
  <c r="Z20" i="21"/>
  <c r="Y20" i="21"/>
  <c r="X20" i="21"/>
  <c r="W20" i="21"/>
  <c r="V20" i="21"/>
  <c r="U20" i="21"/>
  <c r="T20" i="21"/>
  <c r="S20" i="21"/>
  <c r="R20" i="21"/>
  <c r="Q20" i="21"/>
  <c r="P20" i="21"/>
  <c r="O20" i="21"/>
  <c r="N20" i="21"/>
  <c r="M20" i="21"/>
  <c r="L20" i="21"/>
  <c r="K20" i="21"/>
  <c r="J20" i="21"/>
  <c r="I20" i="21"/>
  <c r="H20" i="21"/>
  <c r="G20" i="21"/>
  <c r="F20" i="21"/>
  <c r="E20" i="21"/>
  <c r="D20" i="21"/>
  <c r="BM19" i="21"/>
  <c r="BL19" i="21"/>
  <c r="BN19" i="21"/>
  <c r="AG19" i="21"/>
  <c r="AF19" i="21"/>
  <c r="AE19" i="21"/>
  <c r="AD19" i="21"/>
  <c r="AC19" i="21"/>
  <c r="AB19" i="21"/>
  <c r="AA19" i="21"/>
  <c r="Z19" i="21"/>
  <c r="Y19" i="21"/>
  <c r="X19" i="21"/>
  <c r="W19" i="21"/>
  <c r="V19" i="21"/>
  <c r="U19" i="21"/>
  <c r="T19" i="21"/>
  <c r="S19" i="21"/>
  <c r="R19" i="21"/>
  <c r="Q19" i="21"/>
  <c r="P19" i="21"/>
  <c r="O19" i="21"/>
  <c r="N19" i="21"/>
  <c r="M19" i="21"/>
  <c r="L19" i="21"/>
  <c r="K19" i="21"/>
  <c r="J19" i="21"/>
  <c r="I19" i="21"/>
  <c r="H19" i="21"/>
  <c r="G19" i="21"/>
  <c r="F19" i="21"/>
  <c r="E19" i="21"/>
  <c r="D19" i="21"/>
  <c r="BK18" i="21"/>
  <c r="BK23" i="21"/>
  <c r="BK58" i="21"/>
  <c r="BK71" i="21"/>
  <c r="BJ18" i="21"/>
  <c r="BI18" i="21"/>
  <c r="BH18" i="21"/>
  <c r="BG18" i="21"/>
  <c r="BG23" i="21"/>
  <c r="BG58" i="21"/>
  <c r="BG71" i="21"/>
  <c r="BF18" i="21"/>
  <c r="BF23" i="21"/>
  <c r="BF58" i="21"/>
  <c r="BF71" i="21"/>
  <c r="BE18" i="21"/>
  <c r="BE23" i="21"/>
  <c r="BE58" i="21"/>
  <c r="BE71" i="21"/>
  <c r="BD18" i="21"/>
  <c r="BC18" i="21"/>
  <c r="BB18" i="21"/>
  <c r="BA18" i="21"/>
  <c r="BA23" i="21"/>
  <c r="BA58" i="21"/>
  <c r="BA71" i="21"/>
  <c r="AZ18" i="21"/>
  <c r="AZ23" i="21"/>
  <c r="AZ58" i="21"/>
  <c r="AZ71" i="21"/>
  <c r="AY18" i="21"/>
  <c r="AY23" i="21"/>
  <c r="AY58" i="21"/>
  <c r="AY71" i="21"/>
  <c r="AX18" i="21"/>
  <c r="AW18" i="21"/>
  <c r="AV18" i="21"/>
  <c r="AU18" i="21"/>
  <c r="AU23" i="21"/>
  <c r="AU58" i="21"/>
  <c r="AU71" i="21"/>
  <c r="AT18" i="21"/>
  <c r="AS18" i="21"/>
  <c r="AR18" i="21"/>
  <c r="AQ18" i="21"/>
  <c r="AQ23" i="21"/>
  <c r="AQ58" i="21"/>
  <c r="AQ71" i="21"/>
  <c r="AP18" i="21"/>
  <c r="AP23" i="21"/>
  <c r="AP58" i="21"/>
  <c r="AP71" i="21"/>
  <c r="AO18" i="21"/>
  <c r="AO23" i="21"/>
  <c r="AO58" i="21"/>
  <c r="AO71" i="21"/>
  <c r="AN18" i="21"/>
  <c r="AM18" i="21"/>
  <c r="AL18" i="21"/>
  <c r="AK18" i="21"/>
  <c r="AK23" i="21"/>
  <c r="AK58" i="21"/>
  <c r="AK71" i="21"/>
  <c r="AJ18" i="21"/>
  <c r="AJ23" i="21"/>
  <c r="AJ58" i="21"/>
  <c r="AJ71" i="21"/>
  <c r="AI18" i="21"/>
  <c r="AI23" i="21"/>
  <c r="AI58" i="21"/>
  <c r="AI71" i="21"/>
  <c r="AH18" i="21"/>
  <c r="Y18" i="21"/>
  <c r="Y23" i="21"/>
  <c r="I18" i="21"/>
  <c r="I23" i="21"/>
  <c r="BM17" i="21"/>
  <c r="BL17" i="21"/>
  <c r="BN17" i="21"/>
  <c r="AG17" i="21"/>
  <c r="AF17" i="21"/>
  <c r="AE17" i="21"/>
  <c r="AD17" i="21"/>
  <c r="AC17" i="21"/>
  <c r="AB17" i="21"/>
  <c r="AA17" i="21"/>
  <c r="Z17" i="21"/>
  <c r="Y17" i="21"/>
  <c r="X17" i="21"/>
  <c r="W17" i="21"/>
  <c r="V17" i="21"/>
  <c r="U17" i="21"/>
  <c r="T17" i="21"/>
  <c r="S17" i="21"/>
  <c r="R17" i="21"/>
  <c r="Q17" i="21"/>
  <c r="P17" i="21"/>
  <c r="O17" i="21"/>
  <c r="N17" i="21"/>
  <c r="M17" i="21"/>
  <c r="L17" i="21"/>
  <c r="K17" i="21"/>
  <c r="J17" i="21"/>
  <c r="I17" i="21"/>
  <c r="H17" i="21"/>
  <c r="G17" i="21"/>
  <c r="F17" i="21"/>
  <c r="E17" i="21"/>
  <c r="D17" i="21"/>
  <c r="BM16" i="21"/>
  <c r="BL16" i="21"/>
  <c r="AG16" i="21"/>
  <c r="AF16" i="21"/>
  <c r="AE16" i="21"/>
  <c r="AD16" i="21"/>
  <c r="AC16" i="21"/>
  <c r="AB16" i="21"/>
  <c r="AA16" i="21"/>
  <c r="Z16" i="21"/>
  <c r="Y16" i="21"/>
  <c r="X16" i="21"/>
  <c r="W16" i="21"/>
  <c r="V16" i="21"/>
  <c r="U16" i="21"/>
  <c r="T16" i="21"/>
  <c r="S16" i="21"/>
  <c r="R16" i="21"/>
  <c r="Q16" i="21"/>
  <c r="P16" i="21"/>
  <c r="O16" i="21"/>
  <c r="N16" i="21"/>
  <c r="M16" i="21"/>
  <c r="L16" i="21"/>
  <c r="K16" i="21"/>
  <c r="J16" i="21"/>
  <c r="I16" i="21"/>
  <c r="H16" i="21"/>
  <c r="G16" i="21"/>
  <c r="F16" i="21"/>
  <c r="E16" i="21"/>
  <c r="D16" i="21"/>
  <c r="BM15" i="21"/>
  <c r="BL15" i="21"/>
  <c r="AG15" i="21"/>
  <c r="AF15" i="21"/>
  <c r="AE15" i="21"/>
  <c r="AD15" i="21"/>
  <c r="AC15" i="21"/>
  <c r="AB15" i="21"/>
  <c r="AA15" i="21"/>
  <c r="Z15" i="21"/>
  <c r="Y15" i="21"/>
  <c r="X15" i="21"/>
  <c r="W15" i="21"/>
  <c r="V15" i="21"/>
  <c r="U15" i="21"/>
  <c r="T15" i="21"/>
  <c r="S15" i="21"/>
  <c r="R15" i="21"/>
  <c r="Q15" i="21"/>
  <c r="P15" i="21"/>
  <c r="O15" i="21"/>
  <c r="N15" i="21"/>
  <c r="M15" i="21"/>
  <c r="L15" i="21"/>
  <c r="K15" i="21"/>
  <c r="J15" i="21"/>
  <c r="I15" i="21"/>
  <c r="H15" i="21"/>
  <c r="G15" i="21"/>
  <c r="F15" i="21"/>
  <c r="E15" i="21"/>
  <c r="D15" i="21"/>
  <c r="BM14" i="21"/>
  <c r="BL14" i="21"/>
  <c r="AG14" i="21"/>
  <c r="AF14" i="21"/>
  <c r="AE14" i="21"/>
  <c r="AD14" i="21"/>
  <c r="AC14" i="21"/>
  <c r="AB14" i="21"/>
  <c r="AA14" i="21"/>
  <c r="Z14" i="21"/>
  <c r="Y14" i="21"/>
  <c r="X14" i="21"/>
  <c r="W14" i="21"/>
  <c r="V14" i="21"/>
  <c r="U14" i="21"/>
  <c r="T14" i="21"/>
  <c r="S14" i="21"/>
  <c r="R14" i="21"/>
  <c r="Q14" i="21"/>
  <c r="P14" i="21"/>
  <c r="O14" i="21"/>
  <c r="N14" i="21"/>
  <c r="M14" i="21"/>
  <c r="L14" i="21"/>
  <c r="K14" i="21"/>
  <c r="J14" i="21"/>
  <c r="I14" i="21"/>
  <c r="H14" i="21"/>
  <c r="G14" i="21"/>
  <c r="F14" i="21"/>
  <c r="E14" i="21"/>
  <c r="D14" i="21"/>
  <c r="BM13" i="21"/>
  <c r="BL13" i="21"/>
  <c r="BN13" i="21"/>
  <c r="AG13" i="21"/>
  <c r="AF13" i="21"/>
  <c r="AE13" i="21"/>
  <c r="AD13" i="21"/>
  <c r="AC13" i="21"/>
  <c r="AB13" i="21"/>
  <c r="AA13" i="21"/>
  <c r="Z13" i="21"/>
  <c r="Y13" i="21"/>
  <c r="X13" i="21"/>
  <c r="W13" i="21"/>
  <c r="V13" i="21"/>
  <c r="U13" i="21"/>
  <c r="T13" i="21"/>
  <c r="S13" i="21"/>
  <c r="R13" i="21"/>
  <c r="Q13" i="21"/>
  <c r="P13" i="21"/>
  <c r="O13" i="21"/>
  <c r="N13" i="21"/>
  <c r="M13" i="21"/>
  <c r="L13" i="21"/>
  <c r="K13" i="21"/>
  <c r="J13" i="21"/>
  <c r="I13" i="21"/>
  <c r="H13" i="21"/>
  <c r="G13" i="21"/>
  <c r="F13" i="21"/>
  <c r="E13" i="21"/>
  <c r="D13" i="21"/>
  <c r="D18" i="21"/>
  <c r="D23" i="21"/>
  <c r="BM12" i="21"/>
  <c r="BM18" i="21"/>
  <c r="BM23" i="21"/>
  <c r="BM58" i="21"/>
  <c r="BL12" i="21"/>
  <c r="BL18" i="21"/>
  <c r="BL23" i="21"/>
  <c r="AG12" i="21"/>
  <c r="AG18" i="21"/>
  <c r="AG23" i="21"/>
  <c r="AF12" i="21"/>
  <c r="AF18" i="21"/>
  <c r="AF23" i="21"/>
  <c r="AE12" i="21"/>
  <c r="AE18" i="21"/>
  <c r="AE23" i="21"/>
  <c r="AD12" i="21"/>
  <c r="AD18" i="21"/>
  <c r="AD23" i="21"/>
  <c r="AC12" i="21"/>
  <c r="AC18" i="21"/>
  <c r="AC23" i="21"/>
  <c r="AC58" i="21"/>
  <c r="AB12" i="21"/>
  <c r="AA12" i="21"/>
  <c r="Z12" i="21"/>
  <c r="Y12" i="21"/>
  <c r="X12" i="21"/>
  <c r="X18" i="21"/>
  <c r="X23" i="21"/>
  <c r="W12" i="21"/>
  <c r="W18" i="21"/>
  <c r="W23" i="21"/>
  <c r="W58" i="21"/>
  <c r="V12" i="21"/>
  <c r="V18" i="21"/>
  <c r="V23" i="21"/>
  <c r="V58" i="21"/>
  <c r="U12" i="21"/>
  <c r="U18" i="21"/>
  <c r="U23" i="21"/>
  <c r="U58" i="21"/>
  <c r="T12" i="21"/>
  <c r="S12" i="21"/>
  <c r="R12" i="21"/>
  <c r="R18" i="21"/>
  <c r="R23" i="21"/>
  <c r="Q12" i="21"/>
  <c r="Q18" i="21"/>
  <c r="Q23" i="21"/>
  <c r="P12" i="21"/>
  <c r="P18" i="21"/>
  <c r="P23" i="21"/>
  <c r="O12" i="21"/>
  <c r="O18" i="21"/>
  <c r="O23" i="21"/>
  <c r="N12" i="21"/>
  <c r="N18" i="21"/>
  <c r="N23" i="21"/>
  <c r="M12" i="21"/>
  <c r="M18" i="21"/>
  <c r="M23" i="21"/>
  <c r="M58" i="21"/>
  <c r="L12" i="21"/>
  <c r="K12" i="21"/>
  <c r="J12" i="21"/>
  <c r="I12" i="21"/>
  <c r="H12" i="21"/>
  <c r="H18" i="21"/>
  <c r="H23" i="21"/>
  <c r="G12" i="21"/>
  <c r="G18" i="21"/>
  <c r="G23" i="21"/>
  <c r="G58" i="21"/>
  <c r="F12" i="21"/>
  <c r="F18" i="21"/>
  <c r="F23" i="21"/>
  <c r="E12" i="21"/>
  <c r="E18" i="21"/>
  <c r="E23" i="21"/>
  <c r="E58" i="21"/>
  <c r="D12" i="21"/>
  <c r="BK8" i="21"/>
  <c r="BJ8" i="21"/>
  <c r="BI8" i="21"/>
  <c r="BH8" i="21"/>
  <c r="BG8" i="21"/>
  <c r="BF8" i="21"/>
  <c r="BE8" i="21"/>
  <c r="BD8" i="21"/>
  <c r="BC8" i="21"/>
  <c r="BB8" i="21"/>
  <c r="BA8" i="21"/>
  <c r="AZ8" i="21"/>
  <c r="AY8" i="21"/>
  <c r="AX8" i="21"/>
  <c r="AW8" i="21"/>
  <c r="AV8" i="21"/>
  <c r="AU8" i="21"/>
  <c r="AT8" i="21"/>
  <c r="AS8" i="21"/>
  <c r="AR8" i="21"/>
  <c r="AQ8" i="21"/>
  <c r="AP8" i="21"/>
  <c r="AO8" i="21"/>
  <c r="AN8" i="21"/>
  <c r="AM8" i="21"/>
  <c r="AL8" i="21"/>
  <c r="AK8" i="21"/>
  <c r="AJ8" i="21"/>
  <c r="AI8" i="21"/>
  <c r="AH8" i="21"/>
  <c r="AG8" i="21"/>
  <c r="AF8" i="21"/>
  <c r="AE8" i="21"/>
  <c r="AD8" i="21"/>
  <c r="AC8" i="21"/>
  <c r="AB8" i="21"/>
  <c r="AA8" i="21"/>
  <c r="Z8" i="21"/>
  <c r="Y8" i="21"/>
  <c r="X8" i="21"/>
  <c r="W8" i="21"/>
  <c r="V8" i="21"/>
  <c r="U8" i="21"/>
  <c r="T8" i="21"/>
  <c r="S8" i="21"/>
  <c r="R8" i="21"/>
  <c r="Q8" i="21"/>
  <c r="P8" i="21"/>
  <c r="O8" i="21"/>
  <c r="N8" i="21"/>
  <c r="M8" i="21"/>
  <c r="L8" i="21"/>
  <c r="K8" i="21"/>
  <c r="J8" i="21"/>
  <c r="I8" i="21"/>
  <c r="H8" i="21"/>
  <c r="G8" i="21"/>
  <c r="F8" i="21"/>
  <c r="E8" i="21"/>
  <c r="D8" i="21"/>
  <c r="B8" i="21"/>
  <c r="B5" i="21"/>
  <c r="A4" i="21"/>
  <c r="P56" i="21"/>
  <c r="AF56" i="21"/>
  <c r="L62" i="21"/>
  <c r="AB62" i="21"/>
  <c r="H66" i="21"/>
  <c r="X66" i="21"/>
  <c r="BN16" i="21"/>
  <c r="E71" i="21"/>
  <c r="N56" i="21"/>
  <c r="N58" i="21"/>
  <c r="N71" i="21"/>
  <c r="Y66" i="21"/>
  <c r="BL56" i="21"/>
  <c r="BL58" i="21"/>
  <c r="BL71" i="21"/>
  <c r="V71" i="21"/>
  <c r="G71" i="21"/>
  <c r="S56" i="21"/>
  <c r="AE62" i="21"/>
  <c r="O62" i="21"/>
  <c r="AD56" i="21"/>
  <c r="S18" i="21"/>
  <c r="S23" i="21"/>
  <c r="BN15" i="21"/>
  <c r="U71" i="21"/>
  <c r="BN20" i="21"/>
  <c r="BN21" i="21"/>
  <c r="BN22" i="21"/>
  <c r="BN27" i="21"/>
  <c r="R56" i="21"/>
  <c r="R58" i="21"/>
  <c r="R71" i="21"/>
  <c r="D56" i="21"/>
  <c r="D58" i="21"/>
  <c r="D71" i="21"/>
  <c r="BN29" i="21"/>
  <c r="BN30" i="21"/>
  <c r="BN32" i="21"/>
  <c r="BN33" i="21"/>
  <c r="H58" i="21"/>
  <c r="BN35" i="21"/>
  <c r="BN36" i="21"/>
  <c r="BN37" i="21"/>
  <c r="F56" i="21"/>
  <c r="F58" i="21"/>
  <c r="F71" i="21"/>
  <c r="BN43" i="21"/>
  <c r="AD66" i="21"/>
  <c r="BN45" i="21"/>
  <c r="BN48" i="21"/>
  <c r="BN49" i="21"/>
  <c r="T18" i="21"/>
  <c r="T23" i="21"/>
  <c r="BN14" i="21"/>
  <c r="W71" i="21"/>
  <c r="Y58" i="21"/>
  <c r="Y71" i="21"/>
  <c r="T56" i="21"/>
  <c r="BN31" i="21"/>
  <c r="BN39" i="21"/>
  <c r="BN40" i="21"/>
  <c r="BN41" i="21"/>
  <c r="BN47" i="21"/>
  <c r="S62" i="21"/>
  <c r="K18" i="21"/>
  <c r="K23" i="21"/>
  <c r="BN55" i="21"/>
  <c r="BN51" i="21"/>
  <c r="BN52" i="21"/>
  <c r="BN60" i="21"/>
  <c r="BN61" i="21"/>
  <c r="AA18" i="21"/>
  <c r="AA23" i="21"/>
  <c r="AA58" i="21"/>
  <c r="AA71" i="21"/>
  <c r="J56" i="21"/>
  <c r="AA56" i="21"/>
  <c r="H56" i="21"/>
  <c r="R66" i="21"/>
  <c r="K56" i="21"/>
  <c r="BN64" i="21"/>
  <c r="BN65" i="21"/>
  <c r="I56" i="21"/>
  <c r="I58" i="21"/>
  <c r="I71" i="21"/>
  <c r="Y56" i="21"/>
  <c r="N66" i="21"/>
  <c r="BN46" i="21"/>
  <c r="J18" i="21"/>
  <c r="J23" i="21"/>
  <c r="Z18" i="21"/>
  <c r="Z23" i="21"/>
  <c r="Z58" i="21"/>
  <c r="Z71" i="21"/>
  <c r="BN53" i="21"/>
  <c r="L18" i="21"/>
  <c r="L23" i="21"/>
  <c r="L58" i="21"/>
  <c r="L71" i="21"/>
  <c r="AB18" i="21"/>
  <c r="AB23" i="21"/>
  <c r="AB58" i="21"/>
  <c r="AB71" i="21"/>
  <c r="Z56" i="21"/>
  <c r="AD58" i="21"/>
  <c r="X56" i="21"/>
  <c r="X58" i="21"/>
  <c r="X71" i="21"/>
  <c r="L56" i="21"/>
  <c r="AB56" i="21"/>
  <c r="O56" i="21"/>
  <c r="O58" i="21"/>
  <c r="O71" i="21"/>
  <c r="AE56" i="21"/>
  <c r="AE58" i="21"/>
  <c r="AE71" i="21"/>
  <c r="K62" i="21"/>
  <c r="AA62" i="21"/>
  <c r="BN68" i="21"/>
  <c r="BN69" i="21"/>
  <c r="K58" i="21"/>
  <c r="K71" i="21"/>
  <c r="M71" i="21"/>
  <c r="AC71" i="21"/>
  <c r="P58" i="21"/>
  <c r="P71" i="21"/>
  <c r="H71" i="21"/>
  <c r="AD71" i="21"/>
  <c r="AF58" i="21"/>
  <c r="AF71" i="21"/>
  <c r="Q58" i="21"/>
  <c r="Q71" i="21"/>
  <c r="AG58" i="21"/>
  <c r="AG71" i="21"/>
  <c r="BM66" i="21"/>
  <c r="BM71" i="21"/>
  <c r="BN25" i="21"/>
  <c r="BN12" i="21"/>
  <c r="T58" i="21"/>
  <c r="T71" i="21"/>
  <c r="BN66" i="21"/>
  <c r="BN62" i="21"/>
  <c r="J58" i="21"/>
  <c r="J71" i="21"/>
  <c r="BN18" i="21"/>
  <c r="BN23" i="21"/>
  <c r="BN56" i="21"/>
  <c r="S58" i="21"/>
  <c r="S71" i="21"/>
  <c r="G11" i="6"/>
  <c r="G25" i="6"/>
  <c r="G104" i="6"/>
  <c r="F11" i="6"/>
  <c r="F25" i="6"/>
  <c r="F104" i="6"/>
  <c r="E11" i="6"/>
  <c r="E25" i="6"/>
  <c r="E104" i="6"/>
  <c r="E5" i="6"/>
  <c r="F5" i="6"/>
  <c r="G5" i="6"/>
  <c r="BN58" i="21"/>
  <c r="BN71" i="21"/>
</calcChain>
</file>

<file path=xl/sharedStrings.xml><?xml version="1.0" encoding="utf-8"?>
<sst xmlns="http://schemas.openxmlformats.org/spreadsheetml/2006/main" count="4058" uniqueCount="1224">
  <si>
    <t>GESTION DES TACHES (attention, plusieurs impressions écrans)</t>
  </si>
  <si>
    <t>Cela correspond à la partie PLANNING ET COMMUNICATION du CDC (voir écran 1).</t>
  </si>
  <si>
    <t>Il est indispensable d'avoir un listing des taches qui soit facilement paramétrable par l'admin.</t>
  </si>
  <si>
    <t>je vais lister toutes les taches, et il faut que je liste toutes les sous-taches et implications. Je vais essayer de faire deux trois exemples (voir tableau 1,2,3,4 et 5).</t>
  </si>
  <si>
    <t>Pour moi : il faudra mettre tous les liens hypertextes qui permettront d'aller sur les pages web : tva, carte CNI, etc.</t>
  </si>
  <si>
    <t>Pour moi : il faut toutes les missions.</t>
  </si>
  <si>
    <t>Pour moi : rajouter les phrases de management et les rappels</t>
  </si>
  <si>
    <t>Ecran 1 :</t>
  </si>
  <si>
    <t>Ecran 2 :</t>
  </si>
  <si>
    <t>Ecran 3 :</t>
  </si>
  <si>
    <t>Tableau 1 :</t>
  </si>
  <si>
    <t>SOUS TYPE</t>
  </si>
  <si>
    <t>DATE</t>
  </si>
  <si>
    <t xml:space="preserve">Règle en fonction de la fiche client </t>
  </si>
  <si>
    <t>Règle qui n'est pas en fontion de la fiche client</t>
  </si>
  <si>
    <t>Conséquence lorsque la tâche est faite</t>
  </si>
  <si>
    <t>MAIL DE PRESENTATION SARL A CRÉER</t>
  </si>
  <si>
    <t>DATE DEBUT DE MISSION</t>
  </si>
  <si>
    <t>Société Créée = Non
Choix Définitif = SARL</t>
  </si>
  <si>
    <t>MAIL DE PRESENTATION SARL DÉJÀ CREEE</t>
  </si>
  <si>
    <t>Société Créée = Oui
Choix Définitif = SARL</t>
  </si>
  <si>
    <t>MAIL DE PRESENTATION SA A CRÉER</t>
  </si>
  <si>
    <t>Société Créée = Non
Choix Définitif = SA</t>
  </si>
  <si>
    <t>MAIL DE PRESENTATION SA DÉJÀ CREEE</t>
  </si>
  <si>
    <t>Société Créée = Oui
Choix Définitif = SA</t>
  </si>
  <si>
    <t>MAIL DE PRESENTATION SNC A CRÉER</t>
  </si>
  <si>
    <t>Société Créée = Non
Choix Définitif = SNC</t>
  </si>
  <si>
    <t>MAIL DE PRESENTATION SNC DÉJÀ CREEE</t>
  </si>
  <si>
    <t>Société Créée = Oui
Choix Définitif = SNC</t>
  </si>
  <si>
    <t>COMPTE EFI</t>
  </si>
  <si>
    <t>Pour tous les clients</t>
  </si>
  <si>
    <t>COMPTE URSSAF EMPLOYEUR</t>
  </si>
  <si>
    <t>pour ceux qui ont des salariés</t>
  </si>
  <si>
    <t>COMPTE URSSAF TNS</t>
  </si>
  <si>
    <t>pour ceux qui sont TNS</t>
  </si>
  <si>
    <t>COMPTE NET ENTREPRISE</t>
  </si>
  <si>
    <t>KBIS</t>
  </si>
  <si>
    <t>STATUTS</t>
  </si>
  <si>
    <t>BG GL N-1 SOUS EXCEL</t>
  </si>
  <si>
    <t>LIASSE FISCALE N-1</t>
  </si>
  <si>
    <t>DEMANDE DOCUMENTS</t>
  </si>
  <si>
    <t>TOUS LES MOIS</t>
  </si>
  <si>
    <t>Pour les clients en saisie</t>
  </si>
  <si>
    <t>SAISIE MENSUELLE</t>
  </si>
  <si>
    <t>POINT EN SUSPENS MENSUEL</t>
  </si>
  <si>
    <t>REPORTING MENSUEL</t>
  </si>
  <si>
    <t>MAIL OPTIMISATION FISCALE</t>
  </si>
  <si>
    <t>LE LENDEMAIN DATE CLOTURE</t>
  </si>
  <si>
    <t>Pour tous les clients à l'IS</t>
  </si>
  <si>
    <t>ACOMPTES</t>
  </si>
  <si>
    <t>SOLDE</t>
  </si>
  <si>
    <t>3 MOIS APRES DATE CLOTURE</t>
  </si>
  <si>
    <t>ACOMPTE TVA</t>
  </si>
  <si>
    <t>Pour les clients en tva réel simplifié</t>
  </si>
  <si>
    <t>SOLDE CA12</t>
  </si>
  <si>
    <t>TVA MINI REEL MENSUELLE</t>
  </si>
  <si>
    <t>pour les clients en tva réel trimestriel</t>
  </si>
  <si>
    <t>TVA MINI REEL TRIMESTRIELLE</t>
  </si>
  <si>
    <t>TOUS LES 3 MOIS</t>
  </si>
  <si>
    <t>pour les clients en tva réel mensuel</t>
  </si>
  <si>
    <t>TVA REEL NORMAL MENSUELLE</t>
  </si>
  <si>
    <t>TVA REEL NORMAL TRIMESTRIELLE</t>
  </si>
  <si>
    <t>FRANCHISE DE TVA</t>
  </si>
  <si>
    <t>NEANT</t>
  </si>
  <si>
    <t>pour les franchisés de TVA</t>
  </si>
  <si>
    <t>NON ASSUJETTI</t>
  </si>
  <si>
    <t>Pour les non assujettis</t>
  </si>
  <si>
    <t>PAIES MENSUELLES</t>
  </si>
  <si>
    <t>CONTRAT</t>
  </si>
  <si>
    <t>DATE EMBAUCHE</t>
  </si>
  <si>
    <t>action lors d'une embauche</t>
  </si>
  <si>
    <t>Nouvelle embauche sur un client =&gt; ajoute les infos dans le planning (sur la date égale au moment du clic )</t>
  </si>
  <si>
    <t>DPAE</t>
  </si>
  <si>
    <t>DOCUMENTS : PIECE IDENTITE ETC….</t>
  </si>
  <si>
    <t>INTERESSEMENT</t>
  </si>
  <si>
    <t>DECLARATIONS TRIMESTRIELLES</t>
  </si>
  <si>
    <t>pour ceux qui ont des salariés / déclarations trimestrielles</t>
  </si>
  <si>
    <t>DECLARATIONS MENSUELLES</t>
  </si>
  <si>
    <t>REMUNERATION A DECLARER</t>
  </si>
  <si>
    <t>FIN MAI</t>
  </si>
  <si>
    <t>DEB MENSUELLE</t>
  </si>
  <si>
    <t>le 11 de tous les mois</t>
  </si>
  <si>
    <t>DES MENSUELLE</t>
  </si>
  <si>
    <t>LIASSE FISCALE IMPOT SUR LE REVENU REEL SIMPLIFIE</t>
  </si>
  <si>
    <t>Pour les clients à l'IR réel simplifié</t>
  </si>
  <si>
    <t>LIASSE FISCALE IMPOT SUR LE REVENU REEL NORMAL</t>
  </si>
  <si>
    <t>Pour les clients à l'IR réel normal</t>
  </si>
  <si>
    <t>LIASSE FISCALE IMPOT SUR LES SOCIETES REEL SIMPLIFIE</t>
  </si>
  <si>
    <t>Pour les clients à l'IS réel simplifié</t>
  </si>
  <si>
    <t>LIASSE FISCALE IMPOT SUR LES SOCIETES REEL NORMAL</t>
  </si>
  <si>
    <t>Pour les clients à l'IS réel normal</t>
  </si>
  <si>
    <t>AGA ANNUEL</t>
  </si>
  <si>
    <t>????</t>
  </si>
  <si>
    <t>Pour les clients à l'IR</t>
  </si>
  <si>
    <t>DSI</t>
  </si>
  <si>
    <t>Pour tous les TNS</t>
  </si>
  <si>
    <t>DAS2 ANNUELLE</t>
  </si>
  <si>
    <t>TA ANNUELLE</t>
  </si>
  <si>
    <t>FPC ANNUELLE</t>
  </si>
  <si>
    <t>EC ANNUELLE</t>
  </si>
  <si>
    <t>IFU ANNUEL</t>
  </si>
  <si>
    <t>RAS RCM MENSUEL</t>
  </si>
  <si>
    <t>ACOMPTE CVAE</t>
  </si>
  <si>
    <t>SOLDE CVAE</t>
  </si>
  <si>
    <t>FIN AVRIL</t>
  </si>
  <si>
    <t>ACOMPTE CFE</t>
  </si>
  <si>
    <t>DECLARATION DEBUT CFE</t>
  </si>
  <si>
    <t>FIN DECEMBRE L ANNEE DE CREATION</t>
  </si>
  <si>
    <t>CFE ANNUELLE</t>
  </si>
  <si>
    <t>TVS ANNUELLE</t>
  </si>
  <si>
    <t>FIN NOVEMBRE</t>
  </si>
  <si>
    <t>DADS ANNUELLE</t>
  </si>
  <si>
    <t>AGO ANNUELLE ANNUELLE</t>
  </si>
  <si>
    <t>Pour toutes les sociétés</t>
  </si>
  <si>
    <t>AGE CAPITAUX PROPRES INFERIEURS A CAPITAL SOCIAL ANNUELLE</t>
  </si>
  <si>
    <t>REDACTION STATUTS</t>
  </si>
  <si>
    <t>pour les nouvelles sociétés</t>
  </si>
  <si>
    <t>DEPOT CPTES ANNUELLE</t>
  </si>
  <si>
    <t>demande du client</t>
  </si>
  <si>
    <t>IMMATRICULATION ANNUELLE</t>
  </si>
  <si>
    <t>AUGMENTATION DE CAPITAL ANNUELLE</t>
  </si>
  <si>
    <t>CESSION DE PARTS ANNUELLE</t>
  </si>
  <si>
    <t>TRANSFERT DE SIEGE ANNUELLE</t>
  </si>
  <si>
    <t>DISSOLUTION LIQUIDATION ANNUELLE</t>
  </si>
  <si>
    <t>MODIFICATION OBJET SOCIAL</t>
  </si>
  <si>
    <t>MODIFICATION DATE CLOTURE</t>
  </si>
  <si>
    <t>CHEQUES CADEAUX</t>
  </si>
  <si>
    <t>1 fois par trimestre</t>
  </si>
  <si>
    <t>CHEQUES VACANCES</t>
  </si>
  <si>
    <t>PEI PERCO</t>
  </si>
  <si>
    <t>CHEQUES CADEAUX SALARIES</t>
  </si>
  <si>
    <t>CESU</t>
  </si>
  <si>
    <t>CREDIT IMPOT FAMILLE</t>
  </si>
  <si>
    <t>DONS</t>
  </si>
  <si>
    <t>EKONEWS</t>
  </si>
  <si>
    <t>EKOCONSEIL</t>
  </si>
  <si>
    <t>COLLABORATRICE 1</t>
  </si>
  <si>
    <t xml:space="preserve">Ajouté de manière manuelle au jour le jour </t>
  </si>
  <si>
    <t>COLLABORATRICE 2</t>
  </si>
  <si>
    <t>COLLABORATRICE 3</t>
  </si>
  <si>
    <t>Tableau 2</t>
  </si>
  <si>
    <t>Date de clôture</t>
  </si>
  <si>
    <t>Date</t>
  </si>
  <si>
    <t>deadline</t>
  </si>
  <si>
    <t>réccurence</t>
  </si>
  <si>
    <t>ordre</t>
  </si>
  <si>
    <t>Commentaires</t>
  </si>
  <si>
    <t>collaboratrice</t>
  </si>
  <si>
    <t>Temps estimé</t>
  </si>
  <si>
    <t>TOUTES</t>
  </si>
  <si>
    <t>DEB</t>
  </si>
  <si>
    <t>mensuelle</t>
  </si>
  <si>
    <t>pour les entreprises réalisant des opérations communautaires &gt; 150.000 euros par an</t>
  </si>
  <si>
    <t>COMPTA</t>
  </si>
  <si>
    <t>LIGNE DEB / IFU DIVISE PAR 2</t>
  </si>
  <si>
    <t>DES</t>
  </si>
  <si>
    <t>pour les entreprises fournissant des prestations de services à des entreprises situées en UE</t>
  </si>
  <si>
    <t>Clôture annuelle (DT, liasse, EF, etc.)</t>
  </si>
  <si>
    <t>annuelle</t>
  </si>
  <si>
    <t>pour les entreprises dont la clôture est au 30/09</t>
  </si>
  <si>
    <t>ligne 6, 8, 9 mission comptable + ligne liasse fiscale + ligne télédéclarations</t>
  </si>
  <si>
    <t>Das2</t>
  </si>
  <si>
    <t>LIGNE DAS2T</t>
  </si>
  <si>
    <t>Solde IS</t>
  </si>
  <si>
    <t>Ligne 4 IMPOT SUR LES SOCIETES</t>
  </si>
  <si>
    <t>RAS RCM</t>
  </si>
  <si>
    <t>pour les sociétés qui versent des dividendes au cours du mois précédent</t>
  </si>
  <si>
    <t>ligne 6 retenue à la source dividendes</t>
  </si>
  <si>
    <t>TVA (mensuelle)</t>
  </si>
  <si>
    <t>pour toutes les entreprises au régime de TVA mensuelle - date approximative</t>
  </si>
  <si>
    <t>ligne 2 TVA REELLE</t>
  </si>
  <si>
    <t>DADS</t>
  </si>
  <si>
    <t>pour les entreprises ayant des salariés en 2017</t>
  </si>
  <si>
    <t>SOCIAL</t>
  </si>
  <si>
    <t>30 mn</t>
  </si>
  <si>
    <t>Juridique annuel</t>
  </si>
  <si>
    <t>pour les entreprises dont la clôture est au 31/07</t>
  </si>
  <si>
    <t>JURID</t>
  </si>
  <si>
    <t>Ligne PV AGO + ligne PV AGE</t>
  </si>
  <si>
    <t>Paies</t>
  </si>
  <si>
    <t>pour les entreprises ayant des salariés</t>
  </si>
  <si>
    <t>SOCIALE</t>
  </si>
  <si>
    <t>TVA (annuelle)</t>
  </si>
  <si>
    <t>pour les entreprises au régime de TVA simplifié dont la clôture est au 31/10</t>
  </si>
  <si>
    <t>Ligne TVA REELLE</t>
  </si>
  <si>
    <t>DSN</t>
  </si>
  <si>
    <t>pour les entreprises ayant des salariés en janvier 2017</t>
  </si>
  <si>
    <t>pour les entreprises dont la clôture est au 31/10</t>
  </si>
  <si>
    <t>pour les entreprises dont la clôture est au 31/08</t>
  </si>
  <si>
    <t>pour les entreprises au régime de TVA simplifié dont la clôture est au 30/11</t>
  </si>
  <si>
    <t>pour les entreprises ayant des salariés en février 2017</t>
  </si>
  <si>
    <t>Acompte IS</t>
  </si>
  <si>
    <t>trimestrielle</t>
  </si>
  <si>
    <t>pour les entreprises à l'IS</t>
  </si>
  <si>
    <t>ligne 3 ACOMPTE IS</t>
  </si>
  <si>
    <t>pour les entreprises dont la clôture est au 30/11</t>
  </si>
  <si>
    <t>pour les entreprises au régime de TVA simplifié dont la clôture est au 31/12 (mais repoussée au 30/04)</t>
  </si>
  <si>
    <t>pour les entreprises ayant des salariés en mars 2017</t>
  </si>
  <si>
    <t>pour les entreprises dont la clôture est au 31/12 (mais repoussée au 15/05)</t>
  </si>
  <si>
    <t>TVA (trimestrielle)</t>
  </si>
  <si>
    <t>pour toutes les entreprises au régime de TVA réel trimestriel - date approximative</t>
  </si>
  <si>
    <t>CVAE</t>
  </si>
  <si>
    <t>pour toutes les entreprises</t>
  </si>
  <si>
    <t>ligne CVAE FISCAL</t>
  </si>
  <si>
    <t>pour les entreprises au régime de TVA simplifié dont la clôture est au 31/01</t>
  </si>
  <si>
    <t>pour les entreprises ayant des salariés en avril 2017</t>
  </si>
  <si>
    <t>pour les entreprises dont la clôture est au 31/01</t>
  </si>
  <si>
    <t>pour tous les travailleurs non-salariés (gérant majoritaires, professions libérales, chef d'entreprises)</t>
  </si>
  <si>
    <t>15 mn</t>
  </si>
  <si>
    <t>IRPP</t>
  </si>
  <si>
    <t>pour les entreprises au régime de TVA simplifié dont la clôture est au 28/02</t>
  </si>
  <si>
    <t>pour les entreprises ayant des salariés en mai 2017</t>
  </si>
  <si>
    <t>Acompte CFE</t>
  </si>
  <si>
    <t>si CFE annuelle &gt; 3.000 euros</t>
  </si>
  <si>
    <t>ligne CFE mission fiscale / 2</t>
  </si>
  <si>
    <t>pour les entreprises dont la clôture est au 28/02</t>
  </si>
  <si>
    <t>pour les entreprises dont la clôture est au 31/12</t>
  </si>
  <si>
    <t>pour les entreprises au régime de TVA simplifié dont la clôture est au 31/03</t>
  </si>
  <si>
    <t>pour les entreprises ayant des salariés en juin 2017</t>
  </si>
  <si>
    <t>pour les entreprises dont la clôture est au 31/03</t>
  </si>
  <si>
    <t>TVA acompte n°1</t>
  </si>
  <si>
    <t>pour toutes les entreprises au régime de TVA réel simplifié - date approximative</t>
  </si>
  <si>
    <t>ligne 1 ACOMPTE TVA</t>
  </si>
  <si>
    <t>pour les entreprises au régime de TVA simplifié dont la clôture est au 30/04</t>
  </si>
  <si>
    <t>pour les entreprises ayant des salariés en juillet 2017</t>
  </si>
  <si>
    <t>pour les entreprises dont la clôture est au 30/04</t>
  </si>
  <si>
    <t>pour les entreprises au régime de TVA simplifié dont la clôture est au 31/05</t>
  </si>
  <si>
    <t>pour les entreprises ayant des salariés en aout 2017</t>
  </si>
  <si>
    <t>pour les entreprises dont la clôture est au 31/05</t>
  </si>
  <si>
    <t>pour les entreprises au régime de TVA simplifié dont la clôture est au 30/06</t>
  </si>
  <si>
    <t>pour les entreprises ayant des salariés en septembre 2017</t>
  </si>
  <si>
    <t>pour les entreprises dont la clôture est au 30/06</t>
  </si>
  <si>
    <t>pour les entreprises au régime de TVA simplifié dont la clôture est au 31/07</t>
  </si>
  <si>
    <t>pour les entreprises ayant des salariés en octobre 2017</t>
  </si>
  <si>
    <t>pour les entreprises au régime de TVA simplifié dont la clôture est au 31/08</t>
  </si>
  <si>
    <t>TVS</t>
  </si>
  <si>
    <t>pour toutes les entreprises possédant un véhicule de tourisme</t>
  </si>
  <si>
    <t>ligne 5 TVS</t>
  </si>
  <si>
    <t>pour les entreprises ayant des salariés en novembre 2017</t>
  </si>
  <si>
    <t>Solde CFE</t>
  </si>
  <si>
    <t>TVA acompte n°2</t>
  </si>
  <si>
    <t>pour les entreprises au régime de TVA simplifié dont la clôture est au 30/09</t>
  </si>
  <si>
    <t>Saisie mensuelle</t>
  </si>
  <si>
    <t>pour la ligne saisie des pièces</t>
  </si>
  <si>
    <t>ligne 1 à 5 mission comptable</t>
  </si>
  <si>
    <t>Tableau 3</t>
  </si>
  <si>
    <t>ETAPE</t>
  </si>
  <si>
    <t>MISSIONS</t>
  </si>
  <si>
    <t>TYPE</t>
  </si>
  <si>
    <t>DESCRIPTION</t>
  </si>
  <si>
    <t>ACCESS (INTERFACE COLLABORATEUR)</t>
  </si>
  <si>
    <t>APPLICATION MOBILE (INTERFACE CLIENT)</t>
  </si>
  <si>
    <t>COMMERCIAL</t>
  </si>
  <si>
    <t>CONTACT CLIENT</t>
  </si>
  <si>
    <t>Le prospect est à la recherche d'un EC, CAC, ou GP et contacte le cabinet</t>
  </si>
  <si>
    <t>ACCESS envoie un mail de confirmation de rdv, fixe le rdv dans outlook et envoie une fiche patrimoniale</t>
  </si>
  <si>
    <t>RDV COMMERCIAL</t>
  </si>
  <si>
    <t>l'associé fait le rdv commercial avec le client</t>
  </si>
  <si>
    <t>L'associé remplit la fiche commerciale et envoie le devis au client par mail</t>
  </si>
  <si>
    <t>L'associé remplit la fiche commerciale et envoie le devis au client par notification</t>
  </si>
  <si>
    <t>DEVIS</t>
  </si>
  <si>
    <t>l'associé relance le devis tous les mois</t>
  </si>
  <si>
    <t>Relance du devis par mail</t>
  </si>
  <si>
    <t>Relance du devis par notification</t>
  </si>
  <si>
    <t>le prospect valide le devis</t>
  </si>
  <si>
    <t>le prospect valide le devis sur l'application : signature électronique, il indique son RIB pour le prélèvement</t>
  </si>
  <si>
    <t>le prospect devient client sur ACCESS</t>
  </si>
  <si>
    <t>le prospect refuse le devis</t>
  </si>
  <si>
    <t>le prospect refuse le devis : l'application ne relance plus, mais conserve les données =&gt; liste déroulant pour différents motifs</t>
  </si>
  <si>
    <t>le prospect devient DEAD sur ACCESS</t>
  </si>
  <si>
    <t>FACTURE</t>
  </si>
  <si>
    <t>la validation du devis lance la facture</t>
  </si>
  <si>
    <t>Calcul de la facture sur ACCESS</t>
  </si>
  <si>
    <t>l'application envoie la facture au client</t>
  </si>
  <si>
    <t>PAIEMENT DE LA FACTURE</t>
  </si>
  <si>
    <t>Paramétrage du paiement de la facture</t>
  </si>
  <si>
    <t>Paramétrage des prélèvements mensuels et export dans le logicel de prélèvement TURBO</t>
  </si>
  <si>
    <t>Notification d'une relance de facture si paiement par virement</t>
  </si>
  <si>
    <t>ADMINISTRATIF</t>
  </si>
  <si>
    <t>PLANNING</t>
  </si>
  <si>
    <t>Paramétrage du planning</t>
  </si>
  <si>
    <t>ACCESS paramètre le planning du client . Le collaborateur reçoit une alerte pour le valider.</t>
  </si>
  <si>
    <t>MAIL DE PRESENTATION</t>
  </si>
  <si>
    <t>le client reçoit un mail de présentation avec les procédures et modèles de fichiers</t>
  </si>
  <si>
    <t>l'application envoie une notification (6 différents) avec les pièces jointes ; le client dit qu'il a compris ou non, ou pose des questions ; il reçoit également les liens pour télécharger les pièces ; il reçoit la notification également par mail.</t>
  </si>
  <si>
    <t>Mise à jour de l'interface planning du collaborateur dans ACCESS</t>
  </si>
  <si>
    <t>CREATION COMPTE EFI</t>
  </si>
  <si>
    <t>le client reçoit un mail / notification pour le compte EFI</t>
  </si>
  <si>
    <t>l'application demande au client si le client a un compte EFI. Si oui, l'application demande les codes ; si non, le collaborateur va créer les codes.</t>
  </si>
  <si>
    <t>le client reçoit un mail / notification pour le compte URSSAF EMPLOYEUR</t>
  </si>
  <si>
    <t>l'application demande au client si le client a un compte URSSAF EMPLOYEUR Si oui, l'application demande les codes ; si non, le collaborateur va créer les codes.</t>
  </si>
  <si>
    <t>le client reçoit un mail / notification pour le compte URSSAF TNS</t>
  </si>
  <si>
    <t>l'application demande au client si le client a un compte URSSAF TNS. Si oui, l'application demande les codes ; si non, le collaborateur va créer les codes.</t>
  </si>
  <si>
    <t>le client reçoit un mail / notification pour le compte NET ENTREPRISE</t>
  </si>
  <si>
    <t>l'application demande au client si le client a un compte NET ENTREPRISE. Si oui, l'application demande les codes ; si non, le collaborateur va créer les codes.</t>
  </si>
  <si>
    <t>si société déjà créée, le client reçoit un lien pour déposer le KBIS de la société</t>
  </si>
  <si>
    <t>si le client dépose le document dans le lien alors plus de relances mails / notifications de relances (classement automatique dans dossier) (le collaborateur reçoit une alerte pour dire que les pièces sont déposées et pour vérifier)</t>
  </si>
  <si>
    <t>si société déjà créée, le client reçoit un lien pour déposer le statuts de la société</t>
  </si>
  <si>
    <t>si société déjà créée, le client reçoit un lien pour déposer les BG et GL n-1 de la société</t>
  </si>
  <si>
    <t>si société déjà créée, le client reçoit un lien pour déposer la liasse fiscale de la société</t>
  </si>
  <si>
    <t>LETTRE DE DISPENSE</t>
  </si>
  <si>
    <t>La client souhaite une lettre de dispense</t>
  </si>
  <si>
    <t>Le client souhaite une lettre de dispenses et précise sa demande.</t>
  </si>
  <si>
    <t>Le collarateur traite la demande le client et envoie la lettre de dispense par notification au client (il la reçoit par notification)</t>
  </si>
  <si>
    <t>ATTESTATION DE NON REMUNERATION</t>
  </si>
  <si>
    <t>La client souhaite une attestation de non rémunération</t>
  </si>
  <si>
    <t>Le client souhaite une attestation et précise sa demande.</t>
  </si>
  <si>
    <t>Le collarateur traite la demande le client et envoie l'attestation  par notification au client (il la reçoit par notification)</t>
  </si>
  <si>
    <t>ATTESTATION DE COTISATIONS A JOUR</t>
  </si>
  <si>
    <t>La client souhaite une attestation de cotisations à jour</t>
  </si>
  <si>
    <t>AUTRE ATTESTATION</t>
  </si>
  <si>
    <t>Le client souhaite une attestation</t>
  </si>
  <si>
    <t>PREVISIONNEL / MINI PREVISIONNEL</t>
  </si>
  <si>
    <t>le client souhaite un prévisionnel (mini ou détaillé)</t>
  </si>
  <si>
    <t>le client souhaite un mini prévisionnel, et saisie les données financières dans l'application. Puis demande la validation au cabinet.</t>
  </si>
  <si>
    <t>le collaborateur analyse le prévisionnel et le termine. Il envoie la notification au client pour qu'il reçoive son prévisionnel.</t>
  </si>
  <si>
    <t>AUTRE DOCUMENT</t>
  </si>
  <si>
    <t>société déjà créée ou non, le collaborateur demande un document X</t>
  </si>
  <si>
    <t>le client a besoin d'un document, il paramètre la demande sur ACCESS</t>
  </si>
  <si>
    <t>si le client dépose le document dans le lien alors plus de relances mails / notifications de relances (classement automatique dans dossier : lien choisi par le collaborateur) (le collaborateur reçoit une alerte pour dire que les pièces sont déposées et pour vérifier)</t>
  </si>
  <si>
    <t>(classement automatique dans dossier) (le collaborateur reçoit une alerte pour dire que les pièces sont déposées et pour vérifier)</t>
  </si>
  <si>
    <t>ATTESTATION REGULARITE</t>
  </si>
  <si>
    <t>le client souhaite une attestation de régularité fiscale ou une attestation de vigilance</t>
  </si>
  <si>
    <t xml:space="preserve">le client reçoit la notification présentant un tuto pour </t>
  </si>
  <si>
    <t>COMPTABILITE</t>
  </si>
  <si>
    <t>DEMANDE PIECES COMPTABLES</t>
  </si>
  <si>
    <t>le client reçoit un lien tous les mois pour déposer les pièces comptables (avec relance automatique tous les x jours)</t>
  </si>
  <si>
    <t>si le client prend des photos de ses justificatifs et l'application les classent et déposent ces documents alors plus de relances mails / notifications de relances (classement automatique dans dossier) (le collaborateur reçoit une alerte pour dire que les pièces sont déposées et pour vérifier) (comptabilisation des écritures automatiques?)</t>
  </si>
  <si>
    <t>NDF</t>
  </si>
  <si>
    <t>le client prend une photo de sa NDF et indique le type de NDF parmie une liste déroulante</t>
  </si>
  <si>
    <t>si le client prend des photos de ses justificatifs NDF, et qualifie la NDF parmi une liste déroulante ; après validation définitive, l'application les classent et déposent ces documents alors plus de relances mails / notifications de relances (classement automatique dans dossier) (le collaborateur reçoit une alerte pour dire que les pièces sont déposées et pour vérifier) (comptabilisation des écritures automatiques?)</t>
  </si>
  <si>
    <t>FACTURES DE VENTE</t>
  </si>
  <si>
    <t>Le client traite ses factures de ventes sur l'application</t>
  </si>
  <si>
    <t>le client saisit ses factures de ventes sur l'application, et l'application les envoies automatiquement  par mail au client. Les factures clients sont interfacées automatiquement avec la comptabilité. Le client peut indiquer quand la facture de vente est payée ou non.</t>
  </si>
  <si>
    <t>none</t>
  </si>
  <si>
    <t>Le collaborateur reçoit une alerte pour saisir tel ou tel dossier selon deadline ou urgence (avec relance tous les x jours)</t>
  </si>
  <si>
    <t>Saisie ou validation des écritures sur ACCESS</t>
  </si>
  <si>
    <t>Après la saisie, le collaborateur doit envoyer la liste des points en suspens au client via l'application (relance tous les x jours) : notification par mail et par app</t>
  </si>
  <si>
    <t>Préparation des points en suspens sur ACCESS</t>
  </si>
  <si>
    <t>Notification des points en suspens au client : le client réponds point par point à plusieurs option : il joint un justificatif, il donne une réponse, il coche un choix, etc.</t>
  </si>
  <si>
    <t>Après les points en suspens, le collaborateur valide un reporting mensuel (relance tous les x jours) : notification par mail et par app</t>
  </si>
  <si>
    <t>Préparation du reporting mensuel sur ACCESS</t>
  </si>
  <si>
    <t>Notification du reporting mensuel au client : le client dis oui ou pose des questions</t>
  </si>
  <si>
    <t>(classement automatique dans dossier) (le collaborateur reçoit une alerte pour dire que les pièces sont déposées et pour vérifier). De plus, le collaboratrice doit répondre au client.</t>
  </si>
  <si>
    <t>CONSEIL</t>
  </si>
  <si>
    <t>QUESTIONS MAIL SANS FICHIER</t>
  </si>
  <si>
    <t>Le client pose une question par mail : le client a une copie en doublon sur son application ; le collaborateur reçoit le mail, en copie son chef, et son supérieur, etc..le destinataire du mail est relancé tous les 24 heures tant que le mail n'a pas été accusé en réception. puis relances tous les x jours tant que le mail n'est pas traité (ticket ouvert). Le collaborateur répond à partir de son outlook =&gt; le client reçoit la réponse par mail et par notification app. https://www.blogdumoderateur.com/inboxzero-application-mobile-mieux-gerer-emails/</t>
  </si>
  <si>
    <t>ACCESS recense le mail a traiter</t>
  </si>
  <si>
    <t>Copie de la demande sur APPLICATION</t>
  </si>
  <si>
    <t>QUESTIONS MAIL AVEC FICHIER</t>
  </si>
  <si>
    <t>Le client pose une question par mail : le client a une copie en doublon sur son application ; le collaborateur reçoit le mail, en copie son chef, et son supérieur, etc..le destinataire du mail est relancé tous les 24 heures tant que le mail n'a pas été accusé en réception. puis relances tous les x jours tant que le mail n'est pas traité (ticket ouvert). Le collaborateur répond à partir de son outlook =&gt; le client reçoit la réponse par mail et par notification app (avec le lien hypertexte pour la pièce) https://www.google.fr/search?q=comment+joindre+un+lien+dans+un+mail&amp;rlz=1C1CHBF_frFR770FR770&amp;oq=comment+joindre+un+lie&amp;aqs=chrome.1.69i57j0l5.10133j0j8&amp;sourceid=chrome&amp;ie=UTF-8</t>
  </si>
  <si>
    <t>QUESTIONS APPLICATION SANS FICHIER</t>
  </si>
  <si>
    <t>Le client pose une question par app : le client a une copie en doublon sur son mail ; le collaborateur reçoit le mail, en copie son chef, et son supérieur, etc..le destinataire du mail est relancé tous les 24 heures tant que le mail n'a pas été accusé en réception. puis relances tous les x jours tant que le mail n'est pas traité (ticket ouvert). Le collaborateur répond à partir de son outlook =&gt; le client reçoit la réponse par mail et par notification app.</t>
  </si>
  <si>
    <t>Ticket ouvert sur APPLICATION</t>
  </si>
  <si>
    <t>QUESTIONS APPLICATION AVEC FICHIER</t>
  </si>
  <si>
    <t>Le client pose une question par app : le client a une copie en doublon sur son mail ; le collaborateur reçoit le mail, en copie son chef, et son supérieur, etc..le destinataire du mail est relancé tous les 24 heures tant que le mail n'a pas été accusé en réception. puis relances tous les x jours tant que le mail n'est pas traité (ticket ouvert). la pièce est consultable à partir d'un lien hypertexte. Le collaborateur répond à partir de son outlook =&gt; le client reçoit la réponse par mail et par notification app.</t>
  </si>
  <si>
    <t>IMPOT SUR LES SOCIETES</t>
  </si>
  <si>
    <t>Le client reçoit un mail relatif à la clôture : demande des factures en cours, mise à jour de la fiche patrimoniale, demande des stocks</t>
  </si>
  <si>
    <t>Préparation de ce mail sur ACCESS</t>
  </si>
  <si>
    <t>Le client reçoit une notification relatif à la clôture : demande des factures en cours, mise à jour de la fiche patrimoniale, demande des stocks</t>
  </si>
  <si>
    <t>Le client reçoit un mail et notification indiquant le montant d'acompte sur les sociétés qui doit être payé (avec déclaration pdf) (4 fois par an) (calculé par ACCESS)</t>
  </si>
  <si>
    <t>Préparation de l'acompte sur ACCESS</t>
  </si>
  <si>
    <t>Le client reçoit une notification. Le client dit oui ou non ou pose une question. Si oui, la collaboratrice déclare, si non, échange.</t>
  </si>
  <si>
    <t>Si oui, validation de l'acompte sur ACCESS via ALERTE</t>
  </si>
  <si>
    <t>Le client reçoit un mail et notification indiquant le montant du solde d'impôts sur les sociétés qui doit être payé (avec déclaration pdf) (4 fois par an) (calculé par ACCESS)</t>
  </si>
  <si>
    <t>Préparation du solde IS sur ACCESS</t>
  </si>
  <si>
    <t>Si oui, validation du SOLDE IS sur ACCESS via ALERTE</t>
  </si>
  <si>
    <t>TVA</t>
  </si>
  <si>
    <t>Le client reçoit un mail et notification indiquant le montant d'acompte de TVA qui doit être payé  (avec déclaration pdf) (2 fois par an) (calculé par ACCESS)</t>
  </si>
  <si>
    <t>Préparation de l'acompte TVA sur ACCESS</t>
  </si>
  <si>
    <t>Si oui, validation de l'ACOMPTE TVA sur ACCESS via ALERTE</t>
  </si>
  <si>
    <t>Le client reçoit un mail et notification indiquant le montant de solde de TVA qui doit être payé  (avec déclaration pdf) (1 fois par an) (calculé par ACCESS)</t>
  </si>
  <si>
    <t>Préparation de SOLDE CA12 sur ACCESS</t>
  </si>
  <si>
    <t>Si oui, validation de SOLDE CA12 sur ACCESS via ALERTE</t>
  </si>
  <si>
    <t>Le client reçoit un mail et notification indiquant le montant de TVA mensuelle qui doit être payé (avec déclaration pdf) (12 fois par an) (calculé par ACCESS)</t>
  </si>
  <si>
    <t>Préparation de TVA MINI REEL MENSUELLE sur ACCESS</t>
  </si>
  <si>
    <t>Si oui, validation de TVA MINI REEL MENSUELLE sur ACCESS via ALERTE</t>
  </si>
  <si>
    <t>Le client reçoit un mail et notification indiquant le montant de TVA trimestrielle qui doit être payé (avec déclaration pdf) (4 fois par an) (calculé par ACCESS)</t>
  </si>
  <si>
    <t>Préparation de TVA MINI REEL TRIMESTRIELLE sur ACCESS</t>
  </si>
  <si>
    <t>Si oui, validation de TVA MINI REEL TRIMESTRIELLE sur ACCESS via ALERTE</t>
  </si>
  <si>
    <t>Préparation de TVA REEL NORMAL MENSUELLE sur ACCESS</t>
  </si>
  <si>
    <t>Si oui, validation de TVA REEL NORMAL MENSUELLE sur ACCESS via ALERTE</t>
  </si>
  <si>
    <t>Préparation de TVA REEL NORMAL TRIMESTRIELLE sur ACCESS</t>
  </si>
  <si>
    <t>Si oui, validation de TVA REEL NORMAL TRIMESTRIELLE sur ACCESS via ALERTE</t>
  </si>
  <si>
    <t>PAIES</t>
  </si>
  <si>
    <t>Le client veut nous mandater pour faire des paies. La base doit comporter tel ou tel éléments pour faire un contrat : le collaborateur est relancé tous les x jours, tant qu'il ne les as pas</t>
  </si>
  <si>
    <t>la chargée de paie paramétre la demande de pièces</t>
  </si>
  <si>
    <t>le client reçoit une notification de demande des pièces. si le client dépose le document dans le lien alors plus de relances mails / notifications de relances (classement automatique dans dossier) (le collaborateur reçoit une alerte pour dire que les pièces sont déposées et pour vérifier)</t>
  </si>
  <si>
    <t>Le client reçoit un mail et notification avec une demande des éléments pour établir le contrat de travail</t>
  </si>
  <si>
    <t>la chargée de paie paramètre le contrat.</t>
  </si>
  <si>
    <t>Le client remplit les informations sur l'application ou mail. Une fois le contrat rédigé à l'aide d'ACCESS, le client reçoit le projet par notification. Il valide ou pas. Il doit envoyer une version signée à déposer sur la base (que le collaborateur doit checker).</t>
  </si>
  <si>
    <t>Si le client nous mandate pour la DPAE, alors le collaborateur doit faire la DPAE : doit être relancé tous les x jours</t>
  </si>
  <si>
    <t>la chargée de paie indique que la DPAE est faite.</t>
  </si>
  <si>
    <t>Notification au client de la DPAE</t>
  </si>
  <si>
    <t>Le client reçoit un mail et notification avec une demande des variables de paies  (12 fois par an)</t>
  </si>
  <si>
    <t>Préparation du mail d'envoie de variable</t>
  </si>
  <si>
    <t>Est il possible d importer les variables sur SYLAE en masse?</t>
  </si>
  <si>
    <t>AIDE A L EMBAUCHE</t>
  </si>
  <si>
    <t>Si le client nous mandate pour une aide à l'embauche, alors le collaborateur doit faire le dossier : doit être relancé tous les x jours</t>
  </si>
  <si>
    <t>Préparation du dossier d'AIDE A L EMBAUCHE</t>
  </si>
  <si>
    <t>l'app envoie une notification en proposant de faire ce dossier : le client accepte, ne veut pas, échange. Dés acceptation, alerte lancé auprès du collaborateur</t>
  </si>
  <si>
    <t>DOSSIER PE MANDATAIRE SOCIAL</t>
  </si>
  <si>
    <t>Si le client nous mandate pour un dossier de mandataire social, alors le collaborateur doit faire le dossier : doit être relancé tous les x jours</t>
  </si>
  <si>
    <t>Préparation du dossier MANDATAIRE SOCIAL</t>
  </si>
  <si>
    <t>CHARGES SOCIALES</t>
  </si>
  <si>
    <t>Le collaborateur reçoit une alerte sur ACCESS pour déclarer les charges sociales trimestrielles</t>
  </si>
  <si>
    <t>notification au client du montant des charges qu'il va payer?</t>
  </si>
  <si>
    <t>Le collaborateur reçoit une alerte sur ACCESS pour déclarer les charges sociales mensuelles</t>
  </si>
  <si>
    <t>REVISION DES ECHEANCIERS</t>
  </si>
  <si>
    <t>Le client reçoit un lien pour qu'il dépose ses échanciers urssaf, assurance maladie, et retraite. Après le dépôt, le collaborateur a une alerte pour vérifier ces échéanciers.</t>
  </si>
  <si>
    <t>Paramétrage des échéanciers sur ACCESS</t>
  </si>
  <si>
    <t>NOTIFICATION DES APPELS PERIODIQUES</t>
  </si>
  <si>
    <t>Le client reçoit une notification en indiquant qu'il va recevoir un appel de cotisation de tel montant.</t>
  </si>
  <si>
    <t>Le collaborateur recense les éléments à déclarer en IRPP au client.</t>
  </si>
  <si>
    <t>Paramétrage de l'IRPP que le client doit déclarer</t>
  </si>
  <si>
    <t>le client reçoit une notification avec les montants à déclarer en IRPP : le client dis ok ou discute.</t>
  </si>
  <si>
    <t>Le client reçoit un mail et notification indiquant la DEB qui doit être déclarée  (avec déclaration pdf) (12 fois par an) (calculé par ACCESS)</t>
  </si>
  <si>
    <t>Paramétrage de la DEB sur ACCESS</t>
  </si>
  <si>
    <t>Le client dit oui ou non ou pose une question. Si oui, la collaboratrice déclare, si non, échange.</t>
  </si>
  <si>
    <t>Le client reçoit un mail et notification indiquant la DES qui doit être déclarée  (avec déclaration pdf) (12 fois par an) (calculé par ACCESS)</t>
  </si>
  <si>
    <t>Paramétrage de la DES sur ACCESS</t>
  </si>
  <si>
    <t>LIASSE FISCALE</t>
  </si>
  <si>
    <t>Le client reçoit un mail et notification indiquant la liasse fiscale qui doit être déclarée  (avec déclaration pdf) (1 fois par an) (calculé par ACCESS)</t>
  </si>
  <si>
    <t>Paramétrage de la LIASSE sur ACCESS</t>
  </si>
  <si>
    <t>OGA</t>
  </si>
  <si>
    <t>OGA ANNUEL</t>
  </si>
  <si>
    <t>Le client assujetti à l'IRPP reçoit un rappel pour l'adhésion à un OGA (une fois par an).</t>
  </si>
  <si>
    <t>Paramétrage de l'obligation OGA sur ACCESS</t>
  </si>
  <si>
    <t>Le client dit OK ou sinon relance</t>
  </si>
  <si>
    <t>Le client reçoit un mail et notification indiquant la DSI qui doit être déclarée  (avec déclaration pdf) (1 fois par an) (calculé par ACCESS)</t>
  </si>
  <si>
    <t>Paramétrage de la DSI sur ACCESS</t>
  </si>
  <si>
    <t>DAS2</t>
  </si>
  <si>
    <t>Le client reçoit un mail et notification indiquant la DAS2 qui doit être déclarée  (avec déclaration pdf) (1 fois par an) (calculé par ACCESS)</t>
  </si>
  <si>
    <t>Paramétrage de la DAS2 sur ACCESS</t>
  </si>
  <si>
    <t>TA</t>
  </si>
  <si>
    <t>Le client reçoit un mail et notification indiquant la TA qui doit être déclarée  (avec déclaration pdf) (1 fois par an) (calculé par ACCESS)</t>
  </si>
  <si>
    <t>Paramétrage de la TA sur ACCESS</t>
  </si>
  <si>
    <t>FPC</t>
  </si>
  <si>
    <t>Le client reçoit un mail et notification indiquant la FPC qui doit être déclarée  (avec déclaration pdf) (1 fois par an) (calculé par ACCESS)</t>
  </si>
  <si>
    <t>Paramétrage de la FPC sur ACCESS</t>
  </si>
  <si>
    <t>EC</t>
  </si>
  <si>
    <t>Le client reçoit un mail et notification indiquant la EC qui doit être déclarée  (avec déclaration pdf) (1 fois par an) (calculé par ACCESS)</t>
  </si>
  <si>
    <t>Paramétrage de EC sur ACCESS</t>
  </si>
  <si>
    <t>Le client reçoit un mail et notification indiquant la RAS RCM qui doit être déclarée (avec déclaration pdf) (12 fois par an) (calculé par ACCESS)</t>
  </si>
  <si>
    <t>Paramétrage de RAS RCM sur ACCESS</t>
  </si>
  <si>
    <t>Le client reçoit un mail et notification indiquant l'acompte de CVAE qui doit être déclarée (avec déclaration pdf) (2 fois par an) (calculé par ACCESS)</t>
  </si>
  <si>
    <t>Paramétrage de ACOMPTE CVAE sur ACCESS</t>
  </si>
  <si>
    <t>Le client reçoit un mail et notification indiquant le solde de CVAE qui doit être déclarée (avec déclaration pdf) (1 fois par an) (calculé par ACCESS)</t>
  </si>
  <si>
    <t>Paramétrage de SOLDE CVAE sur ACCESS</t>
  </si>
  <si>
    <t>CFE</t>
  </si>
  <si>
    <t>Le client reçoit un mail et notification indiquant l'acompte de CFE qui doit être déclarée (avec déclaration pdf) (2 fois par an) (calculé par ACCESS)</t>
  </si>
  <si>
    <t>Paramétrage de ACOMPTE CFE sur ACCESS</t>
  </si>
  <si>
    <t>Le client reçoit un mail et notification indiquant la déclaration provisoire de CFE qui doit être déclarée (avec déclaration pdf) (1 fois par an) (calculé par ACCESS)</t>
  </si>
  <si>
    <t>Paramétrage de DECLARATION DEBUT CFE sur ACCESS</t>
  </si>
  <si>
    <t>Le client reçoit un mail et notification indiquant le solde de CFE qui doit être déclarée (avec déclaration pdf) (1 fois par an) (calculé par ACCESS)</t>
  </si>
  <si>
    <t>Paramétrage de CFE ANNUELLE sur ACCESS</t>
  </si>
  <si>
    <t>Le client reçoit un mail et notification indiquant le solde de TVS qui doit être déclarée (avec déclaration pdf) (1 fois par an) (calculé par ACCESS)</t>
  </si>
  <si>
    <t>Paramétrage de TVS ANNUELLE sur ACCESS</t>
  </si>
  <si>
    <t>AGO ANNUELLE</t>
  </si>
  <si>
    <t>Le client reçoit un mail et notification indiquant l'assemblée générale qui doit être publiée (avec déclaration pdf) (1 fois par an) (calculé par ACCESS)</t>
  </si>
  <si>
    <t>Paramétrage de AGO ANNUELLE sur ACCESS</t>
  </si>
  <si>
    <t>AGE CAPITAUX PROPRES INFERIEURS A CAPITAL SOCIAL</t>
  </si>
  <si>
    <t>Paramétrage de AGE CP sur ACCESS</t>
  </si>
  <si>
    <t>Si le client nous mandate, alors la collaboratrice rédige les statuts sur ACCESS. Le client reçoit un mail et notification indiquant l'assemblée générale qui doit être publiée (avec déclaration pdf) (1 fois par an) (calculé par ACCESS)</t>
  </si>
  <si>
    <t>Paramétrage de STATUTS sur ACCESS</t>
  </si>
  <si>
    <t>DEPOT CPTES</t>
  </si>
  <si>
    <t>Si le client nous mandate, le formaliste reçoit une alerte pour faire cette formalité, et l'associé reçoit une alerte pour lancer le prélèvement</t>
  </si>
  <si>
    <t>Paramétrage de DEPOTS COMPTES sur ACCESS</t>
  </si>
  <si>
    <t>IMMATRICULATION</t>
  </si>
  <si>
    <t>Paramétrage de IMMATRICULATION sur ACCESS</t>
  </si>
  <si>
    <t>AUGMENTATION DE CAPITAL</t>
  </si>
  <si>
    <t>Paramétrage de AUGMENTATION DE CAPITAL sur ACCESS</t>
  </si>
  <si>
    <t>CESSION DE PARTS</t>
  </si>
  <si>
    <t>Paramétrage de CESSION DE PARTS sur ACCESS</t>
  </si>
  <si>
    <t>TRANSFERT DE SIEGE</t>
  </si>
  <si>
    <t>Paramétrage de TRANSFERT DE SIEGE sur ACCESS</t>
  </si>
  <si>
    <t>DISSOLUTION LIQUIDATION</t>
  </si>
  <si>
    <t>Paramétrage de DISSOLUTION LIQUIDATION sur ACCESS</t>
  </si>
  <si>
    <t>Paramétrage de MODIFICATION OBJET SOCIAL sur ACCESS</t>
  </si>
  <si>
    <t>Paramétrage de MODIFICATION DATE CLOTUR sur ACCESS</t>
  </si>
  <si>
    <t>FORMALITES</t>
  </si>
  <si>
    <t>FORMALITES PAR ACTE JURIDIQUE</t>
  </si>
  <si>
    <t>Le client mandate le client et autorise le prélèvement de la formalité</t>
  </si>
  <si>
    <t>la chargée de formalité reçoit l'alerte sur ACCESS puis traite la formalité</t>
  </si>
  <si>
    <t>le client est tenu informé de l'avancement de sa formalité.</t>
  </si>
  <si>
    <t>La chargée de collaboratrice envoie le récépissé de la formalité effectuée. ACCESS paramètre le paiement par prélèvement dans TURBO.</t>
  </si>
  <si>
    <t>le client reçoit une notifiation pour mettre en place ce dispositif avec explication.</t>
  </si>
  <si>
    <t>Paramétrage de CHEQUES CADEAUX sur ACCESS</t>
  </si>
  <si>
    <t>Le client dis oui, non ou discute, ou relance</t>
  </si>
  <si>
    <t>Paramétrage de dispositif sur ACCESS</t>
  </si>
  <si>
    <t>AUDIT PATRIMONIAL</t>
  </si>
  <si>
    <t>Rdv patrimonial avec le client</t>
  </si>
  <si>
    <t>PARTICIPATION</t>
  </si>
  <si>
    <t>RCP</t>
  </si>
  <si>
    <t>MUTUELLE SANTE</t>
  </si>
  <si>
    <t>MUTUELLE PREVOYANCE</t>
  </si>
  <si>
    <t>RETRAITE MADELIN</t>
  </si>
  <si>
    <t>RETRAITE ART 83</t>
  </si>
  <si>
    <t>PERP</t>
  </si>
  <si>
    <t>IMMOBILIER MEUBLE</t>
  </si>
  <si>
    <t>IMMOBILIER PINEL</t>
  </si>
  <si>
    <t>Paramétrage de EKOCONSEIL sur ACCESS</t>
  </si>
  <si>
    <t>NA</t>
  </si>
  <si>
    <t>PUBLICITE</t>
  </si>
  <si>
    <t>A chaque fois que le client reçoit une notification, il y a une publicité</t>
  </si>
  <si>
    <t>ACCESS possède les données du client et les communique à l'agence de publicité</t>
  </si>
  <si>
    <t>L'APPLICATION cible les publicités que le client doit recevoir par notification.</t>
  </si>
  <si>
    <t>Tableau 4</t>
  </si>
  <si>
    <t>MISSION</t>
  </si>
  <si>
    <t>COMMENTAIRE</t>
  </si>
  <si>
    <t>EXEMPLE?</t>
  </si>
  <si>
    <t>CREATION COMPTE</t>
  </si>
  <si>
    <t>DOCUMENTS</t>
  </si>
  <si>
    <t>COMPTABLE</t>
  </si>
  <si>
    <t>SAISIE</t>
  </si>
  <si>
    <t>FISCALE</t>
  </si>
  <si>
    <t>ADHESION MUTUELLES ET PREVOYANCES</t>
  </si>
  <si>
    <t>11 DU MOIS SUIVANT</t>
  </si>
  <si>
    <t>AGA</t>
  </si>
  <si>
    <t>IFU</t>
  </si>
  <si>
    <t>JURIDIQUE</t>
  </si>
  <si>
    <t>FORMATION INTERNE</t>
  </si>
  <si>
    <t>MODULE 1</t>
  </si>
  <si>
    <t>MODULE 2</t>
  </si>
  <si>
    <t>POINT AVANT CHAQUE ECHEANCE</t>
  </si>
  <si>
    <t>EQUIPE 1</t>
  </si>
  <si>
    <t>EQUIPE 2</t>
  </si>
  <si>
    <t>Tableau 5</t>
  </si>
  <si>
    <t>DESTINATAIRE MAIL</t>
  </si>
  <si>
    <t>Mission</t>
  </si>
  <si>
    <t>Type</t>
  </si>
  <si>
    <t>Sous_Type</t>
  </si>
  <si>
    <t>Periodicite</t>
  </si>
  <si>
    <t>Param_Date_Fixe_Jour</t>
  </si>
  <si>
    <t>Param_Date_Fixe_Mois</t>
  </si>
  <si>
    <t>Param_Formule_Date_Type</t>
  </si>
  <si>
    <t>Param_Formule_Date_Signe</t>
  </si>
  <si>
    <t>Param_Formule_Date_Jours</t>
  </si>
  <si>
    <t>Param_Commun_Client</t>
  </si>
  <si>
    <t>Param_Criteres</t>
  </si>
  <si>
    <t>DOIT PARTIR D ACCESS</t>
  </si>
  <si>
    <t>CLIENT</t>
  </si>
  <si>
    <t>Une seule fois</t>
  </si>
  <si>
    <t/>
  </si>
  <si>
    <t>Société Créée = Non
Type de société = SARL</t>
  </si>
  <si>
    <t>Société Créée = Oui
Type de société = SARL</t>
  </si>
  <si>
    <t>Société Créée = Non
Type de société = SA</t>
  </si>
  <si>
    <t>Société Créée = Oui
Type de société = SA</t>
  </si>
  <si>
    <t>Société Créée = Non
Type de société = SNC</t>
  </si>
  <si>
    <t>Société Créée = Oui
Type de société = SNC</t>
  </si>
  <si>
    <t>Salariés = Oui</t>
  </si>
  <si>
    <t>TNS = Oui</t>
  </si>
  <si>
    <t>Société Créée = Oui</t>
  </si>
  <si>
    <t>DOIT PARTIR AUTOMATIQUEMENT SANS CONFIRMATION COLLABORATRICE</t>
  </si>
  <si>
    <t>Mensuel</t>
  </si>
  <si>
    <t>Mode de transmission = Scan</t>
  </si>
  <si>
    <t>RELANCE AUTOMATIQUE</t>
  </si>
  <si>
    <t>COLLABORATRICE</t>
  </si>
  <si>
    <t>Annuel</t>
  </si>
  <si>
    <t>DATE CLOTURE</t>
  </si>
  <si>
    <t>+</t>
  </si>
  <si>
    <t>Régime Impôts = Impôt sur les sociétés – réel simplifié
Régime Impôts = Impôt sur les sociétés – réel normal</t>
  </si>
  <si>
    <t>DOIT PARTIR DU DT</t>
  </si>
  <si>
    <t>ACOMPTES IS</t>
  </si>
  <si>
    <t>Trimestriel</t>
  </si>
  <si>
    <t>Régime TVA = TVA réel simplifié</t>
  </si>
  <si>
    <t>Régime TVA = TVA mini réel mensuel</t>
  </si>
  <si>
    <t>Régime TVA = TVA mini réel trimestriel</t>
  </si>
  <si>
    <t>Régime TVA = TVA réel normal mensuel</t>
  </si>
  <si>
    <t>Régime TVA = TVA réel normal trimestriel</t>
  </si>
  <si>
    <t>Régime Impôts = Impôt sur le revenu – réel simplifié</t>
  </si>
  <si>
    <t>Régime Impôts = Impôt sur le revenu – réel normal</t>
  </si>
  <si>
    <t>Régime Impôts = Impôt sur les sociétés – réel simplifié</t>
  </si>
  <si>
    <t>Régime Impôts = Impôt sur les sociétés – réel normal</t>
  </si>
  <si>
    <t>Régime Impôts = Non assujetti</t>
  </si>
  <si>
    <t>Régime Impôts = Impôt sur le revenu – réel simplifié
Régime Impôts = Impôt sur le revenu – réel normal</t>
  </si>
  <si>
    <t>Type de société = EURL
Type de société = SARL
Type de société = SAS
Type de société = SASU
Type de société = SA</t>
  </si>
  <si>
    <t>A la demande du client</t>
  </si>
  <si>
    <t>ANNEXE</t>
  </si>
  <si>
    <t>ETAPE SUIVANTE</t>
  </si>
  <si>
    <t>QUI?</t>
  </si>
  <si>
    <t>Prise de contact</t>
  </si>
  <si>
    <t>Prise de RDV dans le calendrier MODDUS</t>
  </si>
  <si>
    <t>Le commercial clique va sur le calendrier MODDUS et clique sur un bouton pour ouvrir un rdv prospect</t>
  </si>
  <si>
    <t>Prise d'informations</t>
  </si>
  <si>
    <t>Le commercial pose des questions sur la nature du rdv, les besoins, etc…</t>
  </si>
  <si>
    <t>Après validation du RDV, MODDUS enverra un lien web pour accéder à son espace privé (espace allégé) et pour télécharger l'application mobile.</t>
  </si>
  <si>
    <t>Ainsi il pourra remplir sa fiche client client sur le web ou le mobile.</t>
  </si>
  <si>
    <t>Mention du RDV dans le calendrier et dans le DASHBOARD</t>
  </si>
  <si>
    <t>Le rdv fixé avec le prospect apparait dans le calendrier et dans le DASHBOARD</t>
  </si>
  <si>
    <t>Le prospect est à la recherche d'un EC, CAC, ou GP et contacte le cabinet par sms, tel, mail, etc… Le commercial (en général l'expert-comptable) fixe un RDV avec lui.</t>
  </si>
  <si>
    <t>Le prospect</t>
  </si>
  <si>
    <t>Fiche prospect</t>
  </si>
  <si>
    <t>envoie d'une fiche contact à remplir</t>
  </si>
  <si>
    <t>FICHE OPTIMISATION FISCALE ET SOCIALE</t>
  </si>
  <si>
    <t>Exercices comptables</t>
  </si>
  <si>
    <t>Votre entreprise :</t>
  </si>
  <si>
    <t xml:space="preserve"> commentaires</t>
  </si>
  <si>
    <t>CA prévisionnel ?</t>
  </si>
  <si>
    <t>Achats et frais généraux prévisionnel</t>
  </si>
  <si>
    <t>Bénéfice prévisionnel?</t>
  </si>
  <si>
    <t>Combien y a-t-il de salariés</t>
  </si>
  <si>
    <t>Années civiles</t>
  </si>
  <si>
    <t>Votre foyer :</t>
  </si>
  <si>
    <t>Quelle est votre situation maritale?</t>
  </si>
  <si>
    <t>Si marié : régime matrimonial ?</t>
  </si>
  <si>
    <r>
      <t>Si marié au régime de la communauté universelle, a</t>
    </r>
    <r>
      <rPr>
        <sz val="11"/>
        <color indexed="63"/>
        <rFont val="Palatino Linotype"/>
        <family val="1"/>
      </rPr>
      <t xml:space="preserve">vec clause d'attribution </t>
    </r>
    <r>
      <rPr>
        <sz val="11"/>
        <color indexed="63"/>
        <rFont val="Palatino Linotype"/>
        <family val="1"/>
      </rPr>
      <t>intégrale?</t>
    </r>
  </si>
  <si>
    <r>
      <t xml:space="preserve">Avez-vous effectué une </t>
    </r>
    <r>
      <rPr>
        <sz val="11"/>
        <color indexed="63"/>
        <rFont val="Palatino Linotype"/>
        <family val="1"/>
      </rPr>
      <t>donation au dernier vivant (DDV)?</t>
    </r>
  </si>
  <si>
    <t>Avez-vous rédigé un testament (indispensable pour les partenaires de PACS)?</t>
  </si>
  <si>
    <t>La société est elle un bien propre ou souhaitez-vous que la société reste un bien propre? (penser aux remplois de fonds et à la donation)</t>
  </si>
  <si>
    <t>Quel est le nombre d'enfants?</t>
  </si>
  <si>
    <t>Nombre de parts fiscales</t>
  </si>
  <si>
    <t>Quel montant exceptionnel devez-vous prendre de la société en plus? (travaux, vacances, autre?)</t>
  </si>
  <si>
    <t>Avez-vous reçus ou allez vous faire des donations ou des legs? Si oui, combien?</t>
  </si>
  <si>
    <t>Avez-vous réalisées ou allez-vous faire des donations ou des legs?  Si oui, combien?</t>
  </si>
  <si>
    <t>Les membres du foyer sont-ils tous couverts par une mutuelle santé et prévoyance?</t>
  </si>
  <si>
    <t>Si vous avez touché le pôle emploi (dispositif ACCRE) :</t>
  </si>
  <si>
    <t>Si vous avez opté pour le maintien des rentes pôle emploi, merci d'indiquer les montants perçus ou à percevoir svp</t>
  </si>
  <si>
    <t>Date de la première rente de pôle emploi</t>
  </si>
  <si>
    <t>Date de la dernière rente de pôle emploi</t>
  </si>
  <si>
    <t>Si vous avez touché le capital ARCE, merci d'indiquer le montant perçu et à percevoir</t>
  </si>
  <si>
    <t>VOTRE PATRIMOINE</t>
  </si>
  <si>
    <t>PATRIMOINE IMMOBILIER</t>
  </si>
  <si>
    <t>Bien immobilier</t>
  </si>
  <si>
    <t>Répartition détenteur</t>
  </si>
  <si>
    <t>Mode de détention</t>
  </si>
  <si>
    <t>Prix d'acquisition</t>
  </si>
  <si>
    <t>Valeur actuelle</t>
  </si>
  <si>
    <t>Investissement locatif</t>
  </si>
  <si>
    <t>Disposition fiscale retenue</t>
  </si>
  <si>
    <t>Loyers annuels</t>
  </si>
  <si>
    <r>
      <rPr>
        <sz val="8"/>
        <color indexed="63"/>
        <rFont val="Palatino Linotype"/>
        <family val="1"/>
      </rPr>
      <t xml:space="preserve">Charges </t>
    </r>
    <r>
      <rPr>
        <sz val="8"/>
        <color indexed="63"/>
        <rFont val="Palatino Linotype"/>
        <family val="1"/>
      </rPr>
      <t>Annuelles</t>
    </r>
  </si>
  <si>
    <r>
      <rPr>
        <sz val="8"/>
        <color indexed="63"/>
        <rFont val="Palatino Linotype"/>
        <family val="1"/>
      </rPr>
      <t>Résultats Comptable</t>
    </r>
  </si>
  <si>
    <t>Emprunts sur biens immobiliers</t>
  </si>
  <si>
    <t>Montant emprunté</t>
  </si>
  <si>
    <t>Capital restant du</t>
  </si>
  <si>
    <t>Durée restante (mois)</t>
  </si>
  <si>
    <r>
      <rPr>
        <sz val="8"/>
        <color indexed="63"/>
        <rFont val="Palatino Linotype"/>
        <family val="1"/>
      </rPr>
      <t>Mensualité</t>
    </r>
  </si>
  <si>
    <t>Taux en %</t>
  </si>
  <si>
    <t>assurance décès %</t>
  </si>
  <si>
    <t>Placements fonciers (Terrains, GFA, Forêts)</t>
  </si>
  <si>
    <t>Assurances Vie</t>
  </si>
  <si>
    <t>Type de contrat</t>
  </si>
  <si>
    <t>Valeur de dépôt</t>
  </si>
  <si>
    <t>Valeur de rachat</t>
  </si>
  <si>
    <t>Date de souscription</t>
  </si>
  <si>
    <t>Bénéficiaire</t>
  </si>
  <si>
    <t>Profil</t>
  </si>
  <si>
    <t>Valeurs mobilières (OPVM, actions, obligations, FCPI, PEA, PEE, …)</t>
  </si>
  <si>
    <t>Type de produit</t>
  </si>
  <si>
    <t>Montants des revenus annuels</t>
  </si>
  <si>
    <t>Liquidités (PEL, PEP bancaire, Livret A, LDD, etc.)</t>
  </si>
  <si>
    <t>Placement</t>
  </si>
  <si>
    <t>Autre Entreprise (droits sociaux, fonds de commerce)</t>
  </si>
  <si>
    <t>Type détention</t>
  </si>
  <si>
    <r>
      <rPr>
        <sz val="8"/>
        <color indexed="63"/>
        <rFont val="Palatino Linotype"/>
        <family val="1"/>
      </rPr>
      <t>Secteur d</t>
    </r>
    <r>
      <rPr>
        <sz val="8"/>
        <color indexed="23"/>
        <rFont val="Palatino Linotype"/>
        <family val="1"/>
      </rPr>
      <t>'</t>
    </r>
    <r>
      <rPr>
        <sz val="8"/>
        <color indexed="63"/>
        <rFont val="Palatino Linotype"/>
        <family val="1"/>
      </rPr>
      <t>activité</t>
    </r>
  </si>
  <si>
    <t>Holding</t>
  </si>
  <si>
    <t>Valeur des droits sociaux détenus ou du fonds de commerce</t>
  </si>
  <si>
    <t>Forme juridique</t>
  </si>
  <si>
    <t>Dividendes annuels ou résultats annuels</t>
  </si>
  <si>
    <t>Emprunts sur outils professionnels</t>
  </si>
  <si>
    <r>
      <rPr>
        <sz val="8"/>
        <color indexed="63"/>
        <rFont val="Palatino Linotype"/>
        <family val="1"/>
      </rPr>
      <t>Objet du Financ</t>
    </r>
    <r>
      <rPr>
        <sz val="8"/>
        <color indexed="63"/>
        <rFont val="Palatino Linotype"/>
        <family val="1"/>
      </rPr>
      <t>ement</t>
    </r>
  </si>
  <si>
    <t>VOTRE IMPOSITION FISCALE</t>
  </si>
  <si>
    <t>Quelle est la profession de votre conjoint ou partenaire de PACS?</t>
  </si>
  <si>
    <t>Quels sont les revenus salariés du conjoint</t>
  </si>
  <si>
    <t>Quels sont les autres revenus nets du foyer?</t>
  </si>
  <si>
    <t>Montant de votre train de vie minimum à respecter (annuités d'emprunt, charges d'éducation, charges courantes, impôts locaux, etc..) :</t>
  </si>
  <si>
    <t>Montant des déductions fiscales sur l'impôt sur le revenu :</t>
  </si>
  <si>
    <t>Montant des réductions fiscales sur l'impôt sur le revenu :</t>
  </si>
  <si>
    <t>Montant des crédits d'impôts sur l'impôt sur le revenu :</t>
  </si>
  <si>
    <t>Montant de l'impôt sur le revenu</t>
  </si>
  <si>
    <t>Montant de l'impôt sur la fortune immobilière</t>
  </si>
  <si>
    <t>VOS OBJECTIFS PATRIMONIAUX</t>
  </si>
  <si>
    <t>Parmi ces objectifs patrimoniaux, quels sont les prioritaires ?  (à hiérarchiser)</t>
  </si>
  <si>
    <t>Constituer ou valoriser un patrimoine (mettre 1-2-3-4 ou 5)</t>
  </si>
  <si>
    <t>Préparer sa retraite ou Recherche de revenus complémentaires  (mettre 1-2-3-4 ou 5)</t>
  </si>
  <si>
    <t>Préparer la transmission ou la cession de l'entreprise (mettre 1-2-3-4 ou 5)</t>
  </si>
  <si>
    <t>Optimisation fiscale (mettre 1-2-3-4 ou 5)</t>
  </si>
  <si>
    <t>Prévoyance (mettre 1-2-3-4 ou 5)</t>
  </si>
  <si>
    <t>Vos autres objectifs personnels et importants :</t>
  </si>
  <si>
    <r>
      <rPr>
        <sz val="11"/>
        <color indexed="63"/>
        <rFont val="Palatino Linotype"/>
        <family val="1"/>
      </rPr>
      <t xml:space="preserve">Objectif 1 : </t>
    </r>
    <r>
      <rPr>
        <sz val="10"/>
        <color indexed="63"/>
        <rFont val="Palatino Linotype"/>
        <family val="1"/>
      </rPr>
      <t/>
    </r>
  </si>
  <si>
    <r>
      <rPr>
        <sz val="11"/>
        <color indexed="63"/>
        <rFont val="Palatino Linotype"/>
        <family val="1"/>
      </rPr>
      <t xml:space="preserve">Objectif 2 : </t>
    </r>
    <r>
      <rPr>
        <sz val="10"/>
        <color indexed="63"/>
        <rFont val="Palatino Linotype"/>
        <family val="1"/>
      </rPr>
      <t/>
    </r>
  </si>
  <si>
    <r>
      <rPr>
        <sz val="11"/>
        <color indexed="63"/>
        <rFont val="Palatino Linotype"/>
        <family val="1"/>
      </rPr>
      <t xml:space="preserve">Objectif 3 : </t>
    </r>
    <r>
      <rPr>
        <sz val="10"/>
        <color indexed="63"/>
        <rFont val="Palatino Linotype"/>
        <family val="1"/>
      </rPr>
      <t/>
    </r>
  </si>
  <si>
    <t>Moddus</t>
  </si>
  <si>
    <t>Relance fiche prospect</t>
  </si>
  <si>
    <t>Tous les jours, tant que le prospect n'a pas rempli sa fiche prospect, moddus envoie une notification et un mail noreply de relance (avec smileys et mots gentils?)</t>
  </si>
  <si>
    <t>Associé</t>
  </si>
  <si>
    <t>Rdv avec le prospect</t>
  </si>
  <si>
    <t>L'associé fait le rdv avec le prospect. Lui pose les questions de l'onglet Entrée en relation.</t>
  </si>
  <si>
    <t>L'associé détermine un devis avec le prospect sur l'onglet devis, puis envoie la lettre de mission.</t>
  </si>
  <si>
    <t>L'associé envoie la lettre de mission via un mail noreply et notification mobile.</t>
  </si>
  <si>
    <t>aujourd'hui :</t>
  </si>
  <si>
    <t>L'associé fait le rdv de prise de connaissance avec le prospect et envoie la lettre de mission</t>
  </si>
  <si>
    <t>Signature du contrat</t>
  </si>
  <si>
    <t>Relance de la proposition de mission</t>
  </si>
  <si>
    <t>Moddus relance le prospect au bout de 30 jours l</t>
  </si>
  <si>
    <t>Relance du prospect</t>
  </si>
  <si>
    <t>Moddus relance automatiquement le prospect au bout de 30 jours (durée paramétrage?) via un mail noreply ou sur la notification mobile.</t>
  </si>
  <si>
    <t>Le prospect peut refuser la proposition de mission ; dans ce cas il l'indiquera sur son interface web ou sur son application, et donc Moddus ne le relancera plus.</t>
  </si>
  <si>
    <t>Le prospect peut ne pas répondre, et ainsi Moddus relancera au maximum 3 fois.</t>
  </si>
  <si>
    <t>Le prospect peut demander à ce qu'on le relance dans 6 mois (par exemple), et donc Moddus el relancera dans 6 mois.</t>
  </si>
  <si>
    <t>Le prospect peut accepter et cela entrainera l'acceptation du devis (autre étape).</t>
  </si>
  <si>
    <t>Il faut un suivi des relances.</t>
  </si>
  <si>
    <t>5 OU 6</t>
  </si>
  <si>
    <t>6 OU RIEN</t>
  </si>
  <si>
    <t>Le prospect accepte la proposition de mission et clique sur VALIDER. Il reçoit un sms pour signer électroniquement la proposition de mission.</t>
  </si>
  <si>
    <t>Le prospect peut remplir la fiche de prospection sur son espace web ou mobile. Il devra télécharger sa carte d'identité. Elle ira se classer dans son dossier prospect.</t>
  </si>
  <si>
    <t>A défiler jusqu'en bas</t>
  </si>
  <si>
    <t>Le client télécharge son RIB (personnel ou professionnel) (sur son espace web ou mobile), et moddus génère le mandat créancier (il faut suivre RIB personnel ou professionnel).</t>
  </si>
  <si>
    <t>car si RIB personnel, il faudra relancer le client dans 30 jours pour avoir le RIB professionnel (durée paramétrable?)</t>
  </si>
  <si>
    <t>Moddus génère le mandat créancier pour que le client l'imprime.</t>
  </si>
  <si>
    <t>Le prospect remplit le mandat créancier</t>
  </si>
  <si>
    <t>Le prospect signe le mandat créancier et le télécharge sur application mobile ou interface web.</t>
  </si>
  <si>
    <t>Le client valide la proposition de mission en cliquant sur VALIDER (en dessous de signature client)</t>
  </si>
  <si>
    <t>Le client reçoit un sms et doit entrer le code reçu pour valider la lettre de mission.</t>
  </si>
  <si>
    <t xml:space="preserve">Pour activer la mission : </t>
  </si>
  <si>
    <t>Dans 30 jours (durée paramétrable), le client recevra un mail noreply ou une notification pour qu'il télécharge son RIB professionnel (message paramétrable).</t>
  </si>
  <si>
    <t>a nouveau il y aura un mandat créancier à imprimer et à télécharger sur moddus pour la prise en charge du nouveau RIB.</t>
  </si>
  <si>
    <t>il faudra suivre l'historique des changements de RIB (date, rib personnel, rib professionnel, etc.).</t>
  </si>
  <si>
    <t>Le prospect devra cliquer en indiquant qu'il s'engage à envoyer le mandat créancier dans les 3 jours (suivre date de confirmation).</t>
  </si>
  <si>
    <t>Idem, le prospect devra cliquer en indiquant qu'il s'engage à envoyer le mandat créancier dans les 3 jours (suivre date de confirmation).</t>
  </si>
  <si>
    <t>Paramétrage de la mission</t>
  </si>
  <si>
    <t>l'associé paramètre la mission et affecte les différentes missions aux différents collaborateurs.</t>
  </si>
  <si>
    <t>ce paramétrage pourra être modifié au cours de la vie de la mission (il faut suivre les modifications).</t>
  </si>
  <si>
    <t>Ensuite, l'associé envoie la facture au client</t>
  </si>
  <si>
    <t>elle est envoyée via un mail noreply et en notification mobile.</t>
  </si>
  <si>
    <t>L'apporteur qui a nous a recommandé obtient une remise (paramétrage en montant et en oui/non). Je n'ai que l'exemple du mail à vous envoyer, mais je vous enverrai un autre exemple plus tard.</t>
  </si>
  <si>
    <t>l'associé est averti dans le DASHBOARD que la lettre de mission est signée. Il peut paramétrer la mission. Après le paramétrage, cela entraine la génération de la facture.</t>
  </si>
  <si>
    <t>elle est classée automatiquement dans le dossier client.</t>
  </si>
  <si>
    <t>Si mode de paiement par prélèvement :</t>
  </si>
  <si>
    <t>Moddus met à jour la liste des prélevements mensuel à effectuer tous les mois.</t>
  </si>
  <si>
    <t>Moddus prépare les factures des 3 exercices suivants afin de gérer le prévisionnel du cabinet</t>
  </si>
  <si>
    <t>prevoir nouvelle facture, rejet, penser la mission sur 10 ans</t>
  </si>
  <si>
    <t>dés que le paiement est fait, la mission est activée.</t>
  </si>
  <si>
    <r>
      <rPr>
        <u/>
        <sz val="11"/>
        <color theme="1"/>
        <rFont val="Calibri"/>
        <family val="2"/>
        <scheme val="minor"/>
      </rPr>
      <t>Si le paiement est par télépaiement</t>
    </r>
    <r>
      <rPr>
        <sz val="11"/>
        <color theme="1"/>
        <rFont val="Calibri"/>
        <family val="2"/>
        <scheme val="minor"/>
      </rPr>
      <t>, le client reçoit un lien pour effectuer le paiement par CB (% de la facture en fonction du paramétrage).</t>
    </r>
  </si>
  <si>
    <t>La mission est activée.</t>
  </si>
  <si>
    <t>Le client est relancée tous les X jours (paramétrable?), tant que le télépaiement n'est pas fait. Sans paiement, pas d'activation de mission.</t>
  </si>
  <si>
    <t>Collaborateur</t>
  </si>
  <si>
    <t>le collaborateur est averti dans le DASHBOARD qu'une mission lui a été affectée.</t>
  </si>
  <si>
    <t>le collaborateur comptable remplit toutes les informations manquantes sur la fiche prospect qui est devenue une fiche client.</t>
  </si>
  <si>
    <t>attention la fiche contact ci-dessous sera modifiée :</t>
  </si>
  <si>
    <t>le collaborateur est averti sur le DASHBOARD qu'une mission lui est affectée.</t>
  </si>
  <si>
    <t>tant qu'il ne remplit pas, il est relancé par le DASHBOARD (tous les X jours? Durée paramétrable?)</t>
  </si>
  <si>
    <t>Il remplit au mieux la fiche client</t>
  </si>
  <si>
    <t>pour info. La présentation n'est pas forcément celle-ci.</t>
  </si>
  <si>
    <t xml:space="preserve">relance des infos des fiches générales à remplir </t>
  </si>
  <si>
    <t>le collaborateur devra cliquer sur un bouton confirmation pour indiquer qu'il a pris connaissances du dossier et des points d'audit.</t>
  </si>
  <si>
    <t>Après avoir que le collaborateur a rempli au mieux et regarder la fiche client, moddus paramètre le planning. Et les taches se déversent dans le DASHBOARD</t>
  </si>
  <si>
    <t>Envoie du mail de présentation</t>
  </si>
  <si>
    <t>Moddus envoie un mail de présentation avec les procédures et modèles de fichiers</t>
  </si>
  <si>
    <t>MODDUS envoie un mail de présentation (6 différents selon les cas) avec les pièces jointes ; le client dit qu'il a compris ou non, ou pose des questions ; il reçoit également les liens pour télécharger les pièces ; il reçoit la notification également par mail.</t>
  </si>
  <si>
    <t>le client affirme prendre connaissance en cliquant sur un bouton.</t>
  </si>
  <si>
    <t>il est relancé gentiment tous les jours tant que la prise de connaissance n'est pas validée.</t>
  </si>
  <si>
    <t>ECHEANCIER</t>
  </si>
  <si>
    <t>IL FAUDRA RAJOUTER ICI TOUTES LES TACHES ET FONCTION DU MODULE</t>
  </si>
  <si>
    <t>Chef</t>
  </si>
  <si>
    <t>Point sur le dossier</t>
  </si>
  <si>
    <t>Le chef est averti sur le DASHBOARD qu'il doit faire un point sur le dossier avec le collaborateur. Le lien l'emmene sur les notes prises par l'associé, et celui-ci doit faire un point sur les points d'audit et valider. L'associé sera alors averti sur le DASHBOARD pour donner son avis sur ce point d'audit.</t>
  </si>
  <si>
    <t>10 ET 11</t>
  </si>
  <si>
    <t>le mail ci-dessous sera adapté à MODDUS.</t>
  </si>
  <si>
    <t>Moddus envoie un mail noreply et une notification au client pour demander s'il a un compte EFI. (relance tous les X jours) (demande sur le DASHBOARD). Le client répond par oui / non / commentaires. Si oui, le client indique ses codes. les codes sont stockées dans l'objet codes d'accès de la fiche client. Le collaborateur est averti de la réponse sur le DASHBOARD. Si le client a clique NON, alors le collaborateur est averti sur le DASHBOARD qu'il doit créer le compte EFI (relance tous les X jours). les liens internet seront sur la page web. ensuite, le collaborateur clique sur le bouton qui va permettre que MODDUS envoie un mail noreply et une notification pour dire au client qu'il va recevoir un mot de passe.</t>
  </si>
  <si>
    <t>Si c'est une société créée = &gt; Demande Kbis, statuts, BG n-1, FEC N-1, liasse fiscale N-1, etc…</t>
  </si>
  <si>
    <t>Si c'est une enteprise créée = &gt; Demande extrait K, BG n-1, FEC N-1, liasse fiscale N-1, etc…</t>
  </si>
  <si>
    <t>Moddus envoie un mail noreply et une notification pour demander le kbis de la société, les statuts, BG n-1, FEC N-1, liasse fiscale N-1, etc…. Relance tous les X jours. Le client télécharge le kbis sur un lien, et les statuts sur un lien, etc...ces documents sont classés automatisuement dans le dossier. si le client ne dispose pas du document, il clique sur DOCUMENT NON DISPONIBLE. Le collaborateur est informé du téléchargement sur le DASHBOARD, et clique sur le lien pour aller vérifier. il valide ou relance le client.</t>
  </si>
  <si>
    <t>Moddus envoie un mail noreply et une notification pour demander l'extrait K de l'entreprise, BG n-1, FEC N-1, liasse fiscale N-1, etc…. Relance tous les X jours. Le client télécharge l'extrait k, , etc...ces documents sont classés automatisuement dans le dossier. si le client ne dispose pas du document, il clique sur DOCUMENT NON DISPONIBLE. Le collaborateur est informé du téléchargement sur le DASHBOARD, et clique sur le lien pour aller vérifier. il valide ou relance le client.</t>
  </si>
  <si>
    <t>l'objectif est de limiter tout le processus de A à Z, et le collaborateur n'aura qu'à cliquer sur des BOUTONS, LIENS pour traiter toutes les étapes du dossier.</t>
  </si>
  <si>
    <t>Si entité créée =&gt; Création compte EFI</t>
  </si>
  <si>
    <t>Si l'entité a des salariés, alors MODDUS lui demande s'il souhaite que nous nous chargions des paies. si oui, Moddus envoie un mail noreply et une notification au client pour demander s'il a un compte URSSAF employeur. (relance tous les X jours) (demande sur le DASHBOARD). Le client répond par oui / non / commentaires. Si oui, le client indique ses codes. les codes sont stockées dans l'objet codes d'accès de la fiche client. Le collaborateur est averti de la réponse sur le DASHBOARD. Si le client a clique NON, alors MODDUS de lui créer son compte URSSAF EMPLOYEUR pour un montant de XX euros HT. si le client accepte, alors le collaborateur SOCIAL est averti sur le DASHBOARD qu'il doit créer le compte URSSAF EMPLOYEUR (relance tous les X jours). cela entraine un rajout à la prochaine facturation. les liens internet seront sur la page web. Si le client refuse, alors MODDUS le relancera tous les X jours pour avoir les codes. si le client ne souhaite pas nous confier les paies, sa réponse est noté dans MODDUS (conserver historique).</t>
  </si>
  <si>
    <t>Si entité créée et que le mandataire social est TNS =&gt; création comptes TNS</t>
  </si>
  <si>
    <t>Si entité créée et qu'il y a des salariés =&gt; création compte urssaf employeur</t>
  </si>
  <si>
    <t xml:space="preserve">Si le mandataire social est TNS (travailleur non salarié), alors Moddus envoie un mail noreply et une notification au client pour demander s'il a des comptes TNS (SSI, URSSAF, RAM, CIPAV, etc...). (relance tous les X jours) (demande sur le DASHBOARD). Le client répond par oui / non / commentaires. Si oui, le client indique ses codes. les codes sont stockées dans l'objet codes d'accès de la fiche client. Le collaborateur est averti de la réponse sur le DASHBOARD. Si le client a clique NON, alors MODDUS de lui créer ses comptes TNS pour un montant de XX euros HT. si le client accepte, alors le collaborateur COMPTABLE est averti sur le DASHBOARD qu'il doit créer les comptes TNS  (relance tous les X jours). cela entraine un rajout à la prochaine facturation. les liens internet seront sur la page web. Si le client refuse, alors MODDUS le relancera tous les X jours pour avoir les codes. </t>
  </si>
  <si>
    <t>Si entité créée et qu'il y a des salariés =&gt; création compte net entreprise</t>
  </si>
  <si>
    <t xml:space="preserve">12 ET 13 ET 14 ET 15 ET 16 </t>
  </si>
  <si>
    <t>Si entité créée et que le mandataire social est TNS =&gt; création comptes NET ENTREPRISE</t>
  </si>
  <si>
    <t xml:space="preserve"> Si le compte NET ENTREPRISE n'est pas rempli sur l ONGLET CODES CLIENTS, le collaborateur SOCIAL est averti sur le DASHBOARD qu'il doit créer un compte NET ENTREPRISE pour le client. Relance tous les X jours.</t>
  </si>
  <si>
    <t xml:space="preserve"> Si le compte NET ENTREPRISE n'est pas rempli sur l ONGLET CODES CLIENTS, le collaborateur COMPTABLE est averti sur le DASHBOARD qu'il doit créer un compte NET ENTREPRISE pour le client. Relance tous les X jours.</t>
  </si>
  <si>
    <t>Client</t>
  </si>
  <si>
    <t>Lettre de dispense</t>
  </si>
  <si>
    <t>Lettre de dispense (deux modèles)</t>
  </si>
  <si>
    <t>Le client fait une demande de lettre de dispense sur son espace. Le collaborateur COMPTABLE est averti sur le DASHBOARD. Relance tous les X jours. Il clique que le lien pour accéder sur la page web de la lettre de dispense. Il valide la lettre de dispense, et le client reçoit cette lettre par mail noreply et notification. cela rajoute une facturation de XX euros. le statut de la tache est fermé.</t>
  </si>
  <si>
    <t>Attestation de non rémunération</t>
  </si>
  <si>
    <t>attestation de non rémunération</t>
  </si>
  <si>
    <t>Attestation de rémunération</t>
  </si>
  <si>
    <t>Le client fait une demande d'attestation de rémunération sur son espace. Le collaborateur COMPTABLE est averti sur le DASHBOARD. Relance tous les X jours. Il clique que le lien pour accéder sur la page web de l'attestation de rémunération. Il valide l'attestation de rémunération, et le client reçoit L'attestation par mail noreply et notification. cela rajoute une facturation de XX euros. le statut de la tache est fermé.</t>
  </si>
  <si>
    <t>Le client fait une demande d'attestation de non rémunération sur son espace. Le collaborateur COMPTABLE est averti sur le DASHBOARD. Relance tous les X jours. Il clique que le lien pour accéder sur la page web de l'attestation de non rémunération. Il valide l'attestation de non rémunération, et le client reçoit L'attestation par mail noreply et notification. cela rajoute une facturation de XX euros. le statut de la tache est fermé.</t>
  </si>
  <si>
    <t>Attestation de cotisations sans salarié</t>
  </si>
  <si>
    <t>Attestation de cotisations à jour</t>
  </si>
  <si>
    <t>Attestation mini prévisionnel</t>
  </si>
  <si>
    <t>Le client fait une demande d'ATTESTATION DE COTISATIONS A JOUR SANS SALARIE sur son espace. Le collaborateur COMPTABLE est averti sur le DASHBOARD. Relance tous les X jours. Il clique que le lien pour accéder sur la page web de l'ATTESTATION DE COTISATIONS A JOUR SANS SALARIE. Il valide l'ATTESTATION DE COTISATIONS A JOUR SANS SALARIE, et le client reçoit L'attestation par mail noreply et notification. cela rajoute une facturation de XX euros. le statut de la tache est fermé.</t>
  </si>
  <si>
    <t>Le client fait une demande d'ATTESTATION DE COTISATIONS A JOUR  sur son espace. Le collaborateur COMPTABLE est averti sur le DASHBOARD. Relance tous les X jours. Il clique que le lien pour accéder sur la page web de l'ATTESTATION DE COTISATIONS A JOUR  Il valide l'ATTESTATION DE COTISATIONS A JOUR, et le client reçoit L'attestation par mail noreply et notification. cela rajoute une facturation de XX euros. le statut de la tache est fermé.</t>
  </si>
  <si>
    <t>Le client fait une demande d'ATTESTATION DE MINI PREVISIONNEL  sur son espace. Le collaborateur COMPTABLE est averti sur le DASHBOARD. Relance tous les X jours. Il clique que le lien pour accéder sur la page web de l'ATTESTATION DE MINI PREVISIONNEL  Il valide l'ATTESTATION DE MINI PREVISIONNEL, et le client reçoit L'attestation par mail noreply et notification. cela rajoute une facturation de XX euros. le statut de la tache est fermé.</t>
  </si>
  <si>
    <t>Autre attestation</t>
  </si>
  <si>
    <t>Le client fait une demande d'attestation quelconque  sur son espace. Le collaborateur COMPTABLE est averti sur le DASHBOARD. Relance tous les X jours. Il clique que le lien pour accéder sur la page web de l'attestation vierge  Il rédige l'attestation, et le client reçoit L'attestation par mail noreply et notification. cela rajoute une facturation de XX euros. le statut de la tache est fermé.</t>
  </si>
  <si>
    <t>Attestation de régularité</t>
  </si>
  <si>
    <t>Attestation de vigilance</t>
  </si>
  <si>
    <t>Attestation de non fourniture d'attestation de vigilance</t>
  </si>
  <si>
    <t>Le client fait une demande d'ATTESTATION DE REGULARITE. Le collaborateur COMPTABLE est averti sur le DASHBOARD. Relance tous les X jours. Il clique sur le BOUTON lui permettant d'envoyer au client le TUTO afin de celui télécharge son attestation. le statut de la tache est fermé.</t>
  </si>
  <si>
    <t>Le client fait une demande d'ATTESTATION DE VIGILANCE. Le collaborateur COMPTABLE est averti sur le DASHBOARD. Relance tous les X jours. Si le collaborateur ne peut pas bénéficier de l'attestation de vigilance en l'absence de salarié, Il clique sur le BOUTON lui permettant d'envoyer au client le TUTO afin que le client demande une attestation sur son espace privé. le statut de la tache est fermé.</t>
  </si>
  <si>
    <t>Le client fait une demande d'ATTESTATION DE VIGILANCE Le collaborateur COMPTABLE est averti sur le DASHBOARD. Relance tous les X jours. si le client a des salariés, le collaborateur SOCIAL clique sur le BOUTON lui permettant d'envoyer au client le TUTO afin de celui télécharge son attestation. le statut de la tache est fermé.</t>
  </si>
  <si>
    <t>DES QUE LA SOCITE EST CREE LE COLLABORATEUR DIRA QUE L ENTITE EXISTE ET CELA REVIENT AUX PREMIERES ETAPES</t>
  </si>
  <si>
    <t>Si entreprise créée = &gt; collecte bancaire</t>
  </si>
  <si>
    <t xml:space="preserve">Le collaborateur est averti sur le DASHBOARD que la collecte bancaire M-1 a été faite. Le collaborateur clique sur le lien pour traiter la collecte bancaire. dés que toutes les écritures de collecte bancaires sont traitées, le statut est terminé. sinon, le collaborateur est relancé tous les X jours pour la suite. </t>
  </si>
  <si>
    <t>Si entreprise créée = &gt; Collecte bancaire</t>
  </si>
  <si>
    <t>Le client envoie  un nouveau RIB car il a changé de banque. Le collaborateur doit enregistrer le nouveau dans l'onglet INFORMATIONS BANCAIRES, et il y aura donc un nouveau mandat de collecte bancaire à créer, et le collaborateur devra mettre à jour les coordonnées bancaires sur impots.gouv, urssaf, etc...a mettre sur DASHBOARD. L'associé devra modifier le paramétrage des prélèvements.</t>
  </si>
  <si>
    <t>si la banque du client le permet, Moddus averti le collaborateur COMPTABLE pour que celui-ci créée le mandat de collecte bancaire. (relance tous les X jours). Dés création, le collaborateur l'envoie au client via mail noreply et notification mobile. Le client doit le signer et l'envoyer sur son espace privé et à sa banque (relance tous les X jours). si le client refuse, le collaborateur transmet la réponse à l'associé. seul l'associé pourra mettre le statut en FERME.</t>
  </si>
  <si>
    <t>Si entreprise créée = &gt; Demande de pièces comptables (achats)</t>
  </si>
  <si>
    <t>Si entreprise créée = &gt; demande de Notes de frais</t>
  </si>
  <si>
    <t>Si entreprise créée = &gt; création de factures de vente</t>
  </si>
  <si>
    <t>Si entreprise créée = &gt; demande de factures de vente</t>
  </si>
  <si>
    <t xml:space="preserve">Moddus envoie un mail noreply ou une notification pour que le client puisse remplir ses notes de frais (remplissage du tableau avec menu déroulant et prise de photo). (avec relance automatique tous les x jours). suivi sur le DASHBOARD. Important : le message comprendra déjà les factures de vente existante afin de préciser que le client doit rajouter les factures manquantes. Le client établit ses notes de frais sur le lien, et indique s'il a terminé . classement automatique des NDF dans le dossier A TRAITER. uen écriture comptable est proposée au collaborateur pour vérification. si tout est établit, le collaborateur est averti sur le DASHBOARD. Il vérifie et peut mettre le statut en FERMER ou poser des questions au client. si tout n'est pas téléchargé/photoscanné, le client est relancé tous les X jours pour la suite. </t>
  </si>
  <si>
    <t>Le client va sur son espace afin de créer ses factures de ventes. Plusieurs modèles seront proposés. En début du mois suivant, le collaborateur est averti sur DASHBOARD que des factures de vente ont été créées par le client. Une écriture comptable est proposée. le collaborateur vérifie l'écriture et valide (relance tous les X jours).</t>
  </si>
  <si>
    <t>Si entreprise créée = &gt; demande de points en suspens</t>
  </si>
  <si>
    <t>Points en suspens</t>
  </si>
  <si>
    <t>Si entreprise créée = &gt; reporting mensuel</t>
  </si>
  <si>
    <t xml:space="preserve">Moddus averti le collaborateur qu'il doit pointer les comptes afin d'envoyer le reporting mensuel au client. Relance tous les X jours. Il clique sur le lien pour accéder sur les comptes et préparer le reporting. Il doit envoyer le reporting au client. relance tous les X jours. le client reçoit le reporting via mail noreply et notification mobile. il peut le valider ou poser des questions. relance tous les X jours. si le client valide, statut FERME. si le client pose des questions, le collaborateur est averti sur le DASHBOARD. le collaborateur doit traiter les questions. relance tous les X jours. </t>
  </si>
  <si>
    <t>Question</t>
  </si>
  <si>
    <t>Le collaborateur (ou un autre membre du cabinet) pose une question via un mail noreply ou notification mobile. Suivi sur DASHBOARD. Le client est relancé tous les X jours à défaut de réponse.</t>
  </si>
  <si>
    <t>Le client pose une question par mail. Le collaborateur la transpose sur MODDUS. Suivi sur DASHBOARD. Il doit répondre à cette question. Relance tous les X jours.</t>
  </si>
  <si>
    <t>FISCAL</t>
  </si>
  <si>
    <t xml:space="preserve">Le collaborateur est averti sur le DASHBOARD qu'il doit établir l'acompte d'IS. Il clique sur le lien pour aller sur la page WEB de la gestion des IS. Il calcule l'acompte, et clique sur envoyer pour envoyer au client le mail noreply et notification du montant de l'acompte à payer (avec détail de calcul) (avec les échéances passées et suivantes : avec un autre lien). relance du client tous les X jours. si le client clique sur VALIDER, alors le collaborateur est averti sur DASHBOARD. relance tous les X jours. le collaborateur clique sur le lien pour valider l'acompte. il le déclare sur impots.gouv et envoie l'accusé de réception au client. si le client refuse et souhaite changer le montant, alors le collaborateur est averti sur DASHBOARD. relance tous les X jours. le collaborateur clique sur le lien pour valider l'acompte. il le déclare sur impots.gouv et envoie l'accusé de réception au client </t>
  </si>
  <si>
    <t>Si entité à l'IS créée = &gt; Acomptes IS</t>
  </si>
  <si>
    <t>Si entité à la TVA réel simplifiée créée = &gt; Acomptes TVA réel simplifié</t>
  </si>
  <si>
    <t xml:space="preserve">Le collaborateur est averti sur le DASHBOARD qu'il doit établir l'acompte de TVA. Il clique sur le lien pour aller sur la page WEB de la gestion des TVA.  Il calcule l'acompte, et clique sur envoyer pour envoyer au client le mail noreply et notification du montant de l'acompte à payer (avec détail de calcul) (avec les échéances passées et suivantes : avec un autre lien). relance du client tous les X jours. si le client clique sur VALIDER, alors le collaborateur est averti sur DASHBOARD. relance tous les X jours. le collaborateur clique sur le lien pour valider l'acompte. il le déclare sur impots.gouv et envoie l'accusé de réception au client. si le client refuse et souhaite changer le montant, alors le collaborateur est averti sur DASHBOARD. relance tous les X jours. le collaborateur clique sur le lien pour valider l'acompte. il le déclare sur impots.gouv et envoie l'accusé de réception au client </t>
  </si>
  <si>
    <t xml:space="preserve">Le collaborateur est averti sur le DASHBOARD qu'il doit établir la TVA mensuelle. Il clique sur le lien pour aller sur la page WEB de la gestion des TVA.  Il calcule l'acompte, et clique sur envoyer pour envoyer au client le mail noreply et notification du montant de l'acompte à payer (avec détail de calcul) (avec les échéances passées et suivantes : avec un autre lien). relance du client tous les X jours. si le client clique sur VALIDER, alors le collaborateur est averti sur DASHBOARD. relance tous les X jours. le collaborateur clique sur le lien pour valider l'acompte. il le déclare sur impots.gouv et envoie l'accusé de réception au client. si le client refuse et souhaite changer le montant, alors le collaborateur est averti sur DASHBOARD. relance tous les X jours. le collaborateur clique sur le lien pour valider l'acompte. il le déclare sur impots.gouv et envoie l'accusé de réception au client </t>
  </si>
  <si>
    <t xml:space="preserve">Le collaborateur est averti sur le DASHBOARD qu'il doit établir la TVA trimestrielle Il clique sur le lien pour aller sur la page WEB de la gestion des TVA.  Il calcule l'acompte, et clique sur envoyer pour envoyer au client le mail noreply et notification du montant de l'acompte à payer (avec détail de calcul) (avec les échéances passées et suivantes : avec un autre lien). relance du client tous les X jours. si le client clique sur VALIDER, alors le collaborateur est averti sur DASHBOARD. relance tous les X jours. le collaborateur clique sur le lien pour valider l'acompte. il le déclare sur impots.gouv et envoie l'accusé de réception au client. si le client refuse et souhaite changer le montant, alors le collaborateur est averti sur DASHBOARD. relance tous les X jours. le collaborateur clique sur le lien pour valider l'acompte. il le déclare sur impots.gouv et envoie l'accusé de réception au client </t>
  </si>
  <si>
    <t>Si entité à la TVA réel mensuelle créée = &gt; TVA mensuelle</t>
  </si>
  <si>
    <t>Si entité à la TVA réel trimestrielle créée = &gt; TVA trimestrielle</t>
  </si>
  <si>
    <t>Compte</t>
  </si>
  <si>
    <t>Intitulé</t>
  </si>
  <si>
    <t>Journal</t>
  </si>
  <si>
    <t>Pièce</t>
  </si>
  <si>
    <t>Libellé</t>
  </si>
  <si>
    <t>Débit</t>
  </si>
  <si>
    <t>Crédit</t>
  </si>
  <si>
    <t>MONTANT PROPOSE</t>
  </si>
  <si>
    <t>PERIODE TVA</t>
  </si>
  <si>
    <t>PERIODE</t>
  </si>
  <si>
    <t>4456030</t>
  </si>
  <si>
    <t>T.V.A. déductible 19.6%</t>
  </si>
  <si>
    <t>AN</t>
  </si>
  <si>
    <t>30-11-2015 NDF 2015</t>
  </si>
  <si>
    <t>CA3 JANVIER</t>
  </si>
  <si>
    <t>15-08-2015 INTEL</t>
  </si>
  <si>
    <t>CA3 FEVRIER</t>
  </si>
  <si>
    <t>29-08-2015 DARTY</t>
  </si>
  <si>
    <t>CA3 MARS</t>
  </si>
  <si>
    <t>15-01-2015 EKO</t>
  </si>
  <si>
    <t>CA3 AVRIL</t>
  </si>
  <si>
    <t>EKO</t>
  </si>
  <si>
    <t>CA3 MAI</t>
  </si>
  <si>
    <t>MICROSOFT</t>
  </si>
  <si>
    <t>CA3 JUIN</t>
  </si>
  <si>
    <t>TVA 12-2015</t>
  </si>
  <si>
    <t>CA3 JUILLET</t>
  </si>
  <si>
    <t>EDENRED</t>
  </si>
  <si>
    <t>CA3 AOUT</t>
  </si>
  <si>
    <t>AC</t>
  </si>
  <si>
    <t>AC003</t>
  </si>
  <si>
    <t>AMAZON</t>
  </si>
  <si>
    <t>CA3 SEPTEMBRE</t>
  </si>
  <si>
    <t>CA3 OCTOBRE</t>
  </si>
  <si>
    <t>AC002</t>
  </si>
  <si>
    <t>NEVEU</t>
  </si>
  <si>
    <t>CA3 NOVEMBRE</t>
  </si>
  <si>
    <t>OD</t>
  </si>
  <si>
    <t>TVA 01-2016</t>
  </si>
  <si>
    <t>CA3 DECEMBRE</t>
  </si>
  <si>
    <t>AC004</t>
  </si>
  <si>
    <t>QUANTIXX</t>
  </si>
  <si>
    <t>AC005</t>
  </si>
  <si>
    <t>MALONGO</t>
  </si>
  <si>
    <t>AC006</t>
  </si>
  <si>
    <t>DECL TVA 02 2016</t>
  </si>
  <si>
    <t>AC007</t>
  </si>
  <si>
    <t>AC008</t>
  </si>
  <si>
    <t>AC009</t>
  </si>
  <si>
    <t>DECL TVA 03 2016</t>
  </si>
  <si>
    <t>équilibre lettrage compte 445603</t>
  </si>
  <si>
    <t>AC010</t>
  </si>
  <si>
    <t>AC014</t>
  </si>
  <si>
    <t>AC011</t>
  </si>
  <si>
    <t>AC013</t>
  </si>
  <si>
    <t>AC031</t>
  </si>
  <si>
    <t>OFFICE DEPOT</t>
  </si>
  <si>
    <t>AC012</t>
  </si>
  <si>
    <t>TVA 05 2016</t>
  </si>
  <si>
    <t>AC016</t>
  </si>
  <si>
    <t>AC017</t>
  </si>
  <si>
    <t>TVA 06 2016</t>
  </si>
  <si>
    <t>AC020</t>
  </si>
  <si>
    <t>MCAFEE</t>
  </si>
  <si>
    <t>AC019</t>
  </si>
  <si>
    <t>AC28</t>
  </si>
  <si>
    <t>TVA 08 2016</t>
  </si>
  <si>
    <t>AC21</t>
  </si>
  <si>
    <t>GREFE</t>
  </si>
  <si>
    <t>AC26</t>
  </si>
  <si>
    <t>DARTY</t>
  </si>
  <si>
    <t>AC23</t>
  </si>
  <si>
    <t>PHONENATIC</t>
  </si>
  <si>
    <t>AC27</t>
  </si>
  <si>
    <t>AC25</t>
  </si>
  <si>
    <t>TVA 09 2016</t>
  </si>
  <si>
    <t>AC30</t>
  </si>
  <si>
    <t>AC29</t>
  </si>
  <si>
    <t>TVA 10 2016</t>
  </si>
  <si>
    <t>TVA 11 2016</t>
  </si>
  <si>
    <t>AC033</t>
  </si>
  <si>
    <t>ANCV</t>
  </si>
  <si>
    <t>AC032</t>
  </si>
  <si>
    <t>NDF 2015/2016</t>
  </si>
  <si>
    <t>4456700</t>
  </si>
  <si>
    <t>CREDIT DE TVA</t>
  </si>
  <si>
    <t>équilibre lettrage compte 445670</t>
  </si>
  <si>
    <t>4457300</t>
  </si>
  <si>
    <t>T.V.A. collectée 19.6%</t>
  </si>
  <si>
    <t>VT018</t>
  </si>
  <si>
    <t>04-11-2015 AER CONSULTING</t>
  </si>
  <si>
    <t>VT</t>
  </si>
  <si>
    <t>VT 019</t>
  </si>
  <si>
    <t>AER CONSULTING</t>
  </si>
  <si>
    <t>équilibre lettrage compte 445730</t>
  </si>
  <si>
    <t>VT001</t>
  </si>
  <si>
    <t>VT002</t>
  </si>
  <si>
    <t>VT003</t>
  </si>
  <si>
    <t>VT004</t>
  </si>
  <si>
    <t>VT005</t>
  </si>
  <si>
    <t>VT006</t>
  </si>
  <si>
    <t>VT007</t>
  </si>
  <si>
    <t>VT008</t>
  </si>
  <si>
    <t>VT10</t>
  </si>
  <si>
    <t>VT010</t>
  </si>
  <si>
    <t>VT011</t>
  </si>
  <si>
    <t>PREPARATION TVA</t>
  </si>
  <si>
    <t>42-43</t>
  </si>
  <si>
    <t>Si entreprise créée = &gt; Rapprochement bancaire</t>
  </si>
  <si>
    <t xml:space="preserve">Moddus averti le collaborateur qu'il doit pointer établir le rapprochement bancaire. Relance tous les X jours. Il clique sur le lien pour accéder sur la page web de rapprochement bancaire.  </t>
  </si>
  <si>
    <t>Période</t>
  </si>
  <si>
    <t>Ecriture débit</t>
  </si>
  <si>
    <t>Ecriture Crédit</t>
  </si>
  <si>
    <t>Préparer la TVA</t>
  </si>
  <si>
    <t>Envoyer la TVA</t>
  </si>
  <si>
    <t>Passer l'écriture</t>
  </si>
  <si>
    <t>Taxes sur le chiffre daffaires à décaisser</t>
  </si>
  <si>
    <t>A DEFILER JUSQU EN BAS</t>
  </si>
  <si>
    <t>REPORTING</t>
  </si>
  <si>
    <t>Arrêté au :</t>
  </si>
  <si>
    <t>Afficher pour :</t>
  </si>
  <si>
    <t>juillet 2014</t>
  </si>
  <si>
    <t>Compte de référence</t>
  </si>
  <si>
    <t>Prévisionnel ajusté</t>
  </si>
  <si>
    <t>Prévisionnel</t>
  </si>
  <si>
    <t>Disponible</t>
  </si>
  <si>
    <t>les comptes 7 et 6 utilisés apparaissent</t>
  </si>
  <si>
    <t>Chiffre d'affaires</t>
  </si>
  <si>
    <t>Produits</t>
  </si>
  <si>
    <t>de 700 à 703</t>
  </si>
  <si>
    <t>Travaux</t>
  </si>
  <si>
    <t>Etudes</t>
  </si>
  <si>
    <t>Prestations de services</t>
  </si>
  <si>
    <t>Marchandises</t>
  </si>
  <si>
    <t>Autres produits</t>
  </si>
  <si>
    <t>de 708 à 709</t>
  </si>
  <si>
    <t>Total chiffre d'affaires</t>
  </si>
  <si>
    <t>total C11 à C16</t>
  </si>
  <si>
    <t>Variation des en-cours de production</t>
  </si>
  <si>
    <t>Subventions</t>
  </si>
  <si>
    <t>de 740 à 749</t>
  </si>
  <si>
    <t>de 750 à 759</t>
  </si>
  <si>
    <t>Reprise amort, prov et transfert de charges</t>
  </si>
  <si>
    <t>781 et 791</t>
  </si>
  <si>
    <t>Produits d'exploitation</t>
  </si>
  <si>
    <t>total C17 à C21</t>
  </si>
  <si>
    <t>Achat de matières premières</t>
  </si>
  <si>
    <t>Matières et fournitures consommables</t>
  </si>
  <si>
    <t>Variation de stocks</t>
  </si>
  <si>
    <t>Achat etudes et prestations de services</t>
  </si>
  <si>
    <t>Achat matériel, equip. Et travaux</t>
  </si>
  <si>
    <t>Achat de marchandises</t>
  </si>
  <si>
    <t>Fournitures diverses</t>
  </si>
  <si>
    <t>Sous-traitance général</t>
  </si>
  <si>
    <t>Crédit Bail</t>
  </si>
  <si>
    <t>Locations</t>
  </si>
  <si>
    <t>Charges de copropriété</t>
  </si>
  <si>
    <t>Entretiens et maintenances</t>
  </si>
  <si>
    <t>Assurance</t>
  </si>
  <si>
    <t>Etudes et recherches</t>
  </si>
  <si>
    <t>Autres charges externes</t>
  </si>
  <si>
    <t>Rabais, remises, ristournes</t>
  </si>
  <si>
    <t>Personnel extérieur à l'entreprise</t>
  </si>
  <si>
    <t>Rémunérations d'intermédiaires et honoraires</t>
  </si>
  <si>
    <t>Publicité, publications, relations publiques</t>
  </si>
  <si>
    <t>Transports de biens et transports collectifs du personnel</t>
  </si>
  <si>
    <t>Déplacements, missions et réceptions</t>
  </si>
  <si>
    <t>Frais postaux et de télécommunications</t>
  </si>
  <si>
    <t>Services bancaires et assimilés</t>
  </si>
  <si>
    <t>Impôts et taxes</t>
  </si>
  <si>
    <t>de 630 à 639</t>
  </si>
  <si>
    <t>Rémunération du personnel</t>
  </si>
  <si>
    <t>de 640 à 643</t>
  </si>
  <si>
    <t>Rémunération du gérant</t>
  </si>
  <si>
    <t>Charges sociales sur personnel et exploitant</t>
  </si>
  <si>
    <t>de 645 à 649</t>
  </si>
  <si>
    <t>Autres charges</t>
  </si>
  <si>
    <t>de 650 à 659</t>
  </si>
  <si>
    <t>Dotations Amortissements et provisions</t>
  </si>
  <si>
    <t>Charges d'exploitation</t>
  </si>
  <si>
    <t>total C24 à C54</t>
  </si>
  <si>
    <t>Résultat d'exploitation</t>
  </si>
  <si>
    <t>C22 - C55</t>
  </si>
  <si>
    <t>Produits financiers</t>
  </si>
  <si>
    <t>de 760 à 769 et 786</t>
  </si>
  <si>
    <t>Charges financières</t>
  </si>
  <si>
    <t>de 660 à 669 et 686</t>
  </si>
  <si>
    <t>Résultat financier</t>
  </si>
  <si>
    <t>C59 - C60</t>
  </si>
  <si>
    <t>Produits exceptionnels</t>
  </si>
  <si>
    <t>de 770 à 779 et 787</t>
  </si>
  <si>
    <t>Charges exceptionnelles</t>
  </si>
  <si>
    <t>de 670 à 679 et 687</t>
  </si>
  <si>
    <t>Résultat exceptionnel</t>
  </si>
  <si>
    <t>C63 - C64</t>
  </si>
  <si>
    <t>Participation salariale</t>
  </si>
  <si>
    <t>Impôts sur les bénéfices</t>
  </si>
  <si>
    <t>690 et de 692 à 699</t>
  </si>
  <si>
    <t>Résultat comptable</t>
  </si>
  <si>
    <t>C57 - C61 - C65 - C67 - C68</t>
  </si>
  <si>
    <t>COMPTE</t>
  </si>
  <si>
    <t>5121000</t>
  </si>
  <si>
    <t>Compte à sélectionner</t>
  </si>
  <si>
    <t>Solde bancaire</t>
  </si>
  <si>
    <t>saisie manuelle</t>
  </si>
  <si>
    <t>Solde comptable</t>
  </si>
  <si>
    <t>from comptabilité</t>
  </si>
  <si>
    <t>Ecart théorique</t>
  </si>
  <si>
    <t>calcul</t>
  </si>
  <si>
    <t>Insérer une écriture bancaire non comptabilisée</t>
  </si>
  <si>
    <t>Bouton de rajout</t>
  </si>
  <si>
    <t>Ecart justifié</t>
  </si>
  <si>
    <t>From VERT</t>
  </si>
  <si>
    <t>VIREMENT EKO</t>
  </si>
  <si>
    <t>saisie manuelle qui se rajoute dans la partie droite (ligne 20 dans notre exemple)</t>
  </si>
  <si>
    <t>Nouvel écart</t>
  </si>
  <si>
    <t>Ecritures comptables</t>
  </si>
  <si>
    <t>Passée en banque?</t>
  </si>
  <si>
    <t>Ecritures bancaires</t>
  </si>
  <si>
    <t>Solde progressif</t>
  </si>
  <si>
    <t>oui?</t>
  </si>
  <si>
    <t>BANQUE 2</t>
  </si>
  <si>
    <t>AN20170001</t>
  </si>
  <si>
    <t>AN NOUVEAUX</t>
  </si>
  <si>
    <t>oui</t>
  </si>
  <si>
    <t>BQ20170010</t>
  </si>
  <si>
    <t>HONORAIRES</t>
  </si>
  <si>
    <t>BQ20170011</t>
  </si>
  <si>
    <t>FRAIS BANCAIRES</t>
  </si>
  <si>
    <t>BQ20170012</t>
  </si>
  <si>
    <t>FRAIS BANCAIRE</t>
  </si>
  <si>
    <t>BQ20170013</t>
  </si>
  <si>
    <t>HONO ABS</t>
  </si>
  <si>
    <t>BQ20170014</t>
  </si>
  <si>
    <t>Si le client nous confie la rédaction du contrat</t>
  </si>
  <si>
    <t>Si l'entité a des salariés =&gt; demande mission sociale</t>
  </si>
  <si>
    <t>Moddus envoie un mail noreply et notification au client afin de savoir s'il souhaite nous confier les paies. Relance tous les X jours. Si le client clique sur NON, statut FERME. S'il clique sur OUI, moddus lui envoie un mail/notification pour lui demander les documents nécessaires (contrats, déclarations sociales N-1, paies N-1, etc...). relance tous les X jours. le client télécharge ou photoscanne les documents demandés. classement automatique. le collaborateur est averti sur le DASHBOARD que les pièces sont téléchargées, et il clique sur le lien pour les vérifier. relance tous les x jours. s'il valide, statut FERME. sinon, il pose des questions, et le statut reste ouvert.</t>
  </si>
  <si>
    <t>Le client nous envoie un message pour nous confier la rédaction d'un contrat. Le collaborateur est averti sur DASHBOARD. Relance tous les X jours. Le collaborateur SOCIAL clique sur le bouton afin de demander les documents nécessaires à la rédaction du contrat. relance tous les x jours. le client télécharge/photoscanne les documents. classement automatique de ces documents. le collaborateur est averti sur le DASHBOARD pour les vérifier. si les documents sont valides il clique sur le lien lui permettant d'aller sur la page web des modèles des contrats et rédige le contrat de travail. il envoie le contrat de travail au client par mail noreply et notification. le client doit valider le contrat. relance tous les X jours. s'il valide, cela entraine une facturation. statut FERME. si ne valide pas, il dit pourquoi au collaborateur. ce dernier est avertir sur le DASHBOARD, qui doit répondre (relance tous les x jours). si les documents ne sont pas valides, il pose des questions au client. le statut reste ouvert.</t>
  </si>
  <si>
    <t>Apres que le contrat soit validé, Moddus averti le collaborateur que le contrat a été validé. Il doit donc faire la DPAE. Relance tous les X jours. Quand la DPAE est faite, envoie de la DPAE au client pour information. Il doit accuser réception (relance tous les x jours).</t>
  </si>
  <si>
    <t>Si le client nous confie les paies</t>
  </si>
  <si>
    <t>Si le client nous confie les paies, tous les mois, moddus envoie un mail noreply/notification au client pour qu'il puisse saisir ses variables. Relance tous les x jours. Le client remplit les variables, et clique sur ENVOYER. Le collaborateur est averti sur le DASHBOARD. il doit traiter les paies (relance tous les x jours). les variables saisies sont importées en masse sur le logiciel de paie SYLAE. dés que les paies sont établies, il envoie un mail noreply/notification au client avec les paies. le client doit accuser réception. relance tous les x jours.</t>
  </si>
  <si>
    <t>client</t>
  </si>
  <si>
    <t>Aide à l'embauche</t>
  </si>
  <si>
    <t>Le client demande une aide à l'embauche. Indication sur le DASHBOARD. Relance tous les X jours. Le collaborateur SOCIAL clique sur le bouton permettant d'envoyer par noreply/noticiation la procédure pour effectuer une demande d'embauche et propose un budget de XX euros. si le client refuse, le statut est FERME, si le client accepte, le collaborateur est averti sur le DASHBOARD. relance tous les x jours. dés que l'aide à l'embauche est faite, le collaborateur paie valide la tache et l'envoie au client par noreply/notification. le client doit en accuser réception. relance tous les x jours. cela entraine une facturation de xx euros.</t>
  </si>
  <si>
    <t>Dossier pôle emploi</t>
  </si>
  <si>
    <t>Le client demande un dossier de pôle emploi pour le mandataire social . Indication sur le DASHBOARD. Relance tous les X jours. Le collaborateur SOCIAL clique sur le bouton permettant d'envoyer par noreply/noticiation la procédure pour effectuer demande de dossier de pôle emploi pour le mandataire social et propose un budget de XX euros. si le client refuse, le statut est FERME, si le client accepte, le collaborateur est averti sur le DASHBOARD. relance tous les x jours. dés que le dossier de pôle emploi pour le mandataire social est faite, le collaborateur paie valide la tache et l'envoie au client par noreply/notification. le client doit en accuser réception. relance tous les x jours. cela entraine une facturation de xx euros.</t>
  </si>
  <si>
    <t>Déclarations sociales</t>
  </si>
  <si>
    <t>Après avoir établi une paie, le collaborateur est averti sur le DASHBOARD qu'il doit faire la déclaration de charges sociales DSN. Relance tous les x jours. Le collaborateur SOCIAL envoie un accusé des déclarations de charges sociales au client. le reply/notification doit présenter les échéances passées et suivantes. Il doit en accuser réception. relance tous les x jours.</t>
  </si>
  <si>
    <t>Moddus envoie un noreply/notification au client afin que celui-ci dépose l'échéancier qu'il a reçu. Relance tous les x jours. Le client télécharge/photoscan et le document est classé. Le collaborateur est averti sur le DASHBOARD. Relance tous les x jours. le collaborateur valide, et atteri sur la page web de gestion des cotisations TNS. le collaborateur saisi l'échéancier, ce qui permettra au client d'être informé des futures échéances. si le collaborateur ne valide pas, il le dit au client. relance tous les x jours.</t>
  </si>
  <si>
    <t>Si un contact est TNS =&gt; demande des échéanciers URSSAF, CIPAV, etc…</t>
  </si>
  <si>
    <t>Si un contact est TNS =&gt; avertissement échéance URSSAF, CIPAV, etc…</t>
  </si>
  <si>
    <t>X jours avant chaque échéance, moddus envoie au client un noreply/notification indiquant qu'il va recevoir un appel de cotisation de tel organisme avec tel montant. Il doit en accuser réception. Relance tous les x jours. Suivi sur le DASHBOARD.</t>
  </si>
  <si>
    <t>Déclarations échanges de biens</t>
  </si>
  <si>
    <t>36 ET 54 ET 55</t>
  </si>
  <si>
    <t>Déclarations échanges de services</t>
  </si>
  <si>
    <t>Le collaborateur est averti sur le DASHBOARD qu'il doit établir la DEB. Relance tous les x jours. Il attérit sur la page des DEB et établit les DEB. Il clique et cela envoie la DEB via noreply/notification au client. Le client doit valider. Relance tous les x jours. s'il valide, le collaborateur est informé sur le DASHBOARD pour qu'il valide. relance tous les x jours. si le client ne valide pas et pose des questions, le collaborateur est informé sur le DASHBOARD, et doit résoudre/corriger la DEB. relance tous les x jours,</t>
  </si>
  <si>
    <t>Le collaborateur est averti sur le DASHBOARD qu'il doit établir la DES. Relance tous les x jours. Il attérit sur la page des DES et établit les DES. Il clique et cela envoie la DES via noreply/notification au client. Le client doit valider. Relance tous les x jours. s'il valide, le collaborateur est informé sur le DASHBOARD pour qu'il valide. relance tous les x jours. si le client ne valide pas et pose des questions, le collaborateur est informé sur le DASHBOARD, et doit résoudre/corriger la DES. relance tous les x jours,</t>
  </si>
  <si>
    <t>Le collaborateur est averti sur le DASHBOARD qu'il doit établir l'acompte de CVAE. Relance tous les x jours. Il attérit sur la page des CVAE et établit l'acompte de CVAE. Il clique et cela envoie l'acompte de CVAE via noreply/notification au client. Le client doit valider. Relance tous les x jours. s'il valide, le collaborateur est informé sur le DASHBOARD pour qu'il valide. relance tous les x jours. si le client ne valide pas et pose des questions, le collaborateur est informé sur le DASHBOARD, et doit résoudre/corriger l'acompte de CVAE. relance tous les x jours,</t>
  </si>
  <si>
    <t>Le collaborateur est averti sur le DASHBOARD qu'il doit établir l'acompte de CFE Relance tous les x jours. Il attérit sur la page des CFE et établit l'acompte de CFE Il clique et cela envoie l'acompte de CFE via noreply/notification au client. Le client doit valider. Relance tous les x jours. s'il valide, le collaborateur est informé sur le DASHBOARD pour qu'il valide. relance tous les x jours. si le client ne valide pas et pose des questions, le collaborateur est informé sur le DASHBOARD, et doit résoudre/corriger l'acompte de CFE. relance tous les x jours,</t>
  </si>
  <si>
    <t>Acompte CVAE</t>
  </si>
  <si>
    <t>Solde CVAE</t>
  </si>
  <si>
    <t>Le collaborateur est averti sur le DASHBOARD qu'il doit établir le solde de CVAE. Relance tous les x jours. Il attérit sur la page des CVAE et établit le solde de CVAE. Il clique et cela envoie le solde de CVAE via noreply/notification au client. Le client doit valider. Relance tous les x jours. s'il valide, le collaborateur est informé sur le DASHBOARD pour qu'il valide. relance tous les x jours. si le client ne valide pas et pose des questions, le collaborateur est informé sur le DASHBOARD, et doit résoudre/corriger le solde de CVAE. relance tous les x jours,</t>
  </si>
  <si>
    <t>Le collaborateur est averti sur le DASHBOARD qu'il doit établir le solde de CFE Relance tous les x jours. Il attérit sur la page des CFE et établit le solde de CFE Il clique et cela envoie le solde de CFE via noreply/notification au client. Le client doit valider. Relance tous les x jours. s'il valide, le collaborateur est informé sur le DASHBOARD pour qu'il valide. relance tous les x jours. si le client ne valide pas et pose des questions, le collaborateur est informé sur le DASHBOARD, et doit résoudre/corriger le solde de CFE. relance tous les x jours.</t>
  </si>
  <si>
    <t>Déclaration CFE premier exercice (pour le premier exercice seulement)</t>
  </si>
  <si>
    <t>Le collaborateur est averti sur le DASHBOARD qu'il doit établir la déclaration initale de CFE. Relance tous les x jours. Il attérit sur la page des CFE et établit la déclaration initale de CFE. Il clique et cela envoie  la déclaration initale de CFE via noreply/notification au client. Le client doit valider. Relance tous les x jours. s'il valide, le collaborateur est informé sur le DASHBOARD pour qu'il valide. relance tous les x jours. si le client ne valide pas et pose des questions, le collaborateur est informé sur le DASHBOARD, et doit résoudre/corriger  la déclaration initale de CFE. relance tous les x jours.</t>
  </si>
  <si>
    <t>Organisme de gestion agréé (pour les entités soumises à l'IRPP)</t>
  </si>
  <si>
    <t>Tous les ans, Moddus envoie un noreply/notification au client afin que celui-ci adhère à un Organisme de gestion agréé (association de gestion agréé ou centre de gestion agréé). Le client doit en accuser réception. Relance tous les x jours. Il faut un suivi des réponses dans la page OGA.</t>
  </si>
  <si>
    <t>Déclaration Sociale des indépendants (pour les TNS)</t>
  </si>
  <si>
    <t>Le collaborateur est averti sur le DASHBOARD qu'il doit établir la DSI. Relance tous les x jours. Il attérit sur la page des DSI et établit la DSI. Il clique et cela envoie  la DSI via noreply/notification au client. Le client doit valider. Relance tous les x jours. s'il valide, le collaborateur est informé sur le DASHBOARD pour qu'il valide. relance tous les x jours. si le client ne valide pas et pose des questions, le collaborateur est informé sur le DASHBOARD, et doit résoudre/corriger  la DSI. relance tous les x jours.</t>
  </si>
  <si>
    <t>Le collaborateur est averti sur le DASHBOARD qu'il doit établir la DADS2. Relance tous les x jours. Il attérit sur la page des DADS2 et établit la DADS2. Il clique et cela envoie  la DADS2 via noreply/notification au client. Le client doit valider. Relance tous les x jours. s'il valide, le collaborateur est informé sur le DASHBOARD pour qu'il valide. relance tous les x jours. si le client ne valide pas et pose des questions, le collaborateur est informé sur le DASHBOARD, et doit résoudre/corriger  la DADS2. relance tous les x jours.</t>
  </si>
  <si>
    <t>DAS2 annuelle</t>
  </si>
  <si>
    <t>Taxe d'apprentissage</t>
  </si>
  <si>
    <t>Formation professionnelle continue</t>
  </si>
  <si>
    <t>Effort construction</t>
  </si>
  <si>
    <t>Si entité à la Taxe sur les salaires créée = &gt; déclaration annuelle</t>
  </si>
  <si>
    <t xml:space="preserve">Le collaborateur est averti sur le DASHBOARD qu'il doit établir la déclaration annuelle de TSS. Il clique sur le lien pour aller sur la page WEB de la gestion des TSS.  Il calcule la déclaration et clique sur envoyer pour envoyer au client le mail noreply et notification du montant de la TSS à payer (avec détail de calcul) (avec les échéances passées et suivantes : avec un autre lien). relance du client tous les X jours. si le client clique sur VALIDER, alors le collaborateur est averti sur DASHBOARD. relance tous les X jours. le collaborateur clique sur le lien pour valider la déclaration. il le déclare sur impots.gouv et envoie l'accusé de réception au client. si le client refuse et souhaite changer le montant, alors le collaborateur est averti sur DASHBOARD. relance tous les X jours. le collaborateur clique sur le lien pour valider la déclaration. il le déclare sur impots.gouv et envoie l'accusé de réception au client </t>
  </si>
  <si>
    <t>Si entité à la Taxe sur les salaires créée = &gt; déclaration trimestrielle</t>
  </si>
  <si>
    <t>Si entité à la Taxe sur les salaires créée = &gt; déclaration mensuelle</t>
  </si>
  <si>
    <t xml:space="preserve">Le collaborateur est averti sur le DASHBOARD qu'il doit établir la TSS mensuelle. Il clique sur le lien pour aller sur la page WEB de la gestion des TSS.  Il calcule la TSS et clique sur envoyer pour envoyer au client le mail noreply et notification du montant de TSS à payer (avec détail de calcul) (avec les échéances passées et suivantes : avec un autre lien). relance du client tous les X jours. si le client clique sur VALIDER, alors le collaborateur est averti sur DASHBOARD. relance tous les X jours. le collaborateur clique sur le lien pour valider la TSS. il le déclare sur impots.gouv et envoie l'accusé de réception au client. si le client refuse et souhaite changer le montant, alors le collaborateur est averti sur DASHBOARD. relance tous les X jours. le collaborateur clique sur le lien pour valider la TSS. il le déclare sur impots.gouv et envoie l'accusé de réception au client </t>
  </si>
  <si>
    <t xml:space="preserve">Le collaborateur est averti sur le DASHBOARD qu'il doit établir la TSS trimestrielle. Il clique sur le lien pour aller sur la page WEB de la gestion des TSS.  Il calcule la TSS et clique sur envoyer pour envoyer au client le mail noreply et notification du montant de TSS à payer (avec détail de calcul) (avec les échéances passées et suivantes : avec un autre lien). relance du client tous les X jours. si le client clique sur VALIDER, alors le collaborateur est averti sur DASHBOARD. relance tous les X jours. le collaborateur clique sur le lien pour valider la TSS. il le déclare sur impots.gouv et envoie l'accusé de réception au client. si le client refuse et souhaite changer le montant, alors le collaborateur est averti sur DASHBOARD. relance tous les X jours. le collaborateur clique sur le lien pour valider la TSS. il le déclare sur impots.gouv et envoie l'accusé de réception au client </t>
  </si>
  <si>
    <t>Le collaborateur est averti sur le DASHBOARD qu'il doit établir la TA. Relance tous les x jours. Il attérit sur la page des TA et établit la TA. Il clique et cela envoie  la TA via noreply/notification au client. Le client doit valider. Relance tous les x jours. s'il valide, le collaborateur est informé sur le DASHBOARD pour qu'il valide. relance tous les x jours. si le client ne valide pas et pose des questions, le collaborateur est informé sur le DASHBOARD, et doit résoudre/corriger  la TA. relance tous les x jours.</t>
  </si>
  <si>
    <t>Le collaborateur est averti sur le DASHBOARD qu'il doit établir la FPC. Relance tous les x jours. Il attérit sur la page des FPC et établit la FPC. Il clique et cela envoie  la FPC via noreply/notification au client. Le client doit valider. Relance tous les x jours. s'il valide, le collaborateur est informé sur le DASHBOARD pour qu'il valide. relance tous les x jours. si le client ne valide pas et pose des questions, le collaborateur est informé sur le DASHBOARD, et doit résoudre/corriger  la FPC. relance tous les x jours.</t>
  </si>
  <si>
    <t>Le collaborateur est averti sur le DASHBOARD qu'il doit établir la EC. Relance tous les x jours. Il attérit sur la page des EC et établit la EC. Il clique et cela envoie  la EC via noreply/notification au client. Le client doit valider. Relance tous les x jours. s'il valide, le collaborateur est informé sur le DASHBOARD pour qu'il valide. relance tous les x jours. si le client ne valide pas et pose des questions, le collaborateur est informé sur le DASHBOARD, et doit résoudre/corriger  la EC. relance tous les x jours.</t>
  </si>
  <si>
    <t>Le collaborateur est averti sur le DASHBOARD qu'il doit établir la TVS. Relance tous les x jours. Il attérit sur la page des TVS et établit la TVS. Il clique et cela envoie  la TVS via noreply/notification au client. Le client doit valider. Relance tous les x jours. s'il valide, le collaborateur est informé sur le DASHBOARD pour qu'il valide. relance tous les x jours. si le client ne valide pas et pose des questions, le collaborateur est informé sur le DASHBOARD, et doit résoudre/corriger  la TVS. relance tous les x jours.</t>
  </si>
  <si>
    <t>Tous les mois, Le collaborateur est averti sur le DASHBOARD qu'il doit établir la RAS RCM. Relance tous les x jours. Il attérit sur la page des RAS RCM et établit la RAS RCM. Il clique et cela envoie  la RAS RCM via noreply/notification au client. Le client doit valider. Relance tous les x jours. s'il valide, le collaborateur est informé sur le DASHBOARD pour qu'il valide. relance tous les x jours. si le client ne valide pas et pose des questions, le collaborateur est informé sur le DASHBOARD, et doit résoudre/corriger  la RAS RCM. relance tous les x jours.</t>
  </si>
  <si>
    <t>Véhicule</t>
  </si>
  <si>
    <t>Moddus envoie un noreply/notification au client pour lui conseiller sur le VEHICULE. Il client doit soit accepter de consulter le conseil, soit demander à consulter le conseil dans X jours, soit refuser le conseil. Relance tous les x jours. Si le client accepte, il atterit sur la page conseil VOITURE (pour voir la doc, simultations, etc.). il faut un suivi des consultations. si le client veut consulter le conseil plus tard, il sélectionne le nombre de jours dans lequel il sera relancé. indiqué dans son DASHBOARD. s'il refuse, il sera relancé dans un an. important, si le client pose une question sur ce type de conseil à tout moment, le collaborateur peut cliquer sur un BOUTON pour envoyer le lien de la page web de ce conseil.</t>
  </si>
  <si>
    <t>Chèques cadeaux clients</t>
  </si>
  <si>
    <t>Moddus envoie un noreply/notification au client pour lui conseiller sur les CHEQUES CADEAUX CLIENTS. Il client doit soit accepter de consulter le conseil, soit demander à consulter le conseil dans X jours, soit refuser le conseil. Relance tous les x jours. Si le client accepte, il atterit sur la page conseil CHEQUES CADEAUX CLIENTS (pour voir la doc, simultations, etc.). il faut un suivi des consultations. si le client veut consulter le conseil plus tard, il sélectionne le nombre de jours dans lequel il sera relancé. indiqué dans son DASHBOARD. s'il refuse, il sera relancé dans un an. important, si le client pose une question sur ce type de conseil à tout moment, le collaborateur peut cliquer sur un BOUTON pour envoyer le lien de la page web de ce conseil.</t>
  </si>
  <si>
    <t>Chèques vacances</t>
  </si>
  <si>
    <t>Moddus envoie un noreply/notification au client pour lui conseiller sur les CHEQUES VACANCES. Il client doit soit accepter de consulter le conseil, soit demander à consulter le conseil dans X jours, soit refuser le conseil. Relance tous les x jours. Si le client accepte, il atterit sur la page conseil CHEQUES VACANCES (pour voir la doc, simultations, etc.). il faut un suivi des consultations. si le client veut consulter le conseil plus tard, il sélectionne le nombre de jours dans lequel il sera relancé. indiqué dans son DASHBOARD. s'il refuse, il sera relancé dans un an. important, si le client pose une question sur ce type de conseil à tout moment, le collaborateur peut cliquer sur un BOUTON pour envoyer le lien de la page web de ce conseil.</t>
  </si>
  <si>
    <t>Chèques cadeaux salariés</t>
  </si>
  <si>
    <t>Moddus envoie un noreply/notification au client pour lui conseiller sur les CHEQUES CADEAUX SALARIES. Il client doit soit accepter de consulter le conseil, soit demander à consulter le conseil dans X jours, soit refuser le conseil. Relance tous les x jours. Si le client accepte, il atterit sur la page conseil CHEQUES CADEAUX SALARIES (pour voir la doc, simultations, etc.). il faut un suivi des consultations. si le client veut consulter le conseil plus tard, il sélectionne le nombre de jours dans lequel il sera relancé. indiqué dans son DASHBOARD. s'il refuse, il sera relancé dans un an. important, si le client pose une question sur ce type de conseil à tout moment, le collaborateur peut cliquer sur un BOUTON pour envoyer le lien de la page web de ce conseil.</t>
  </si>
  <si>
    <t>Moddus envoie un noreply/notification au client pour lui conseiller sur les CESU. Il client doit soit accepter de consulter le conseil, soit demander à consulter le conseil dans X jours, soit refuser le conseil. Relance tous les x jours. Si le client accepte, il atterit sur la page conseil CESU (pour voir la doc, simultations, etc.). il faut un suivi des consultations. si le client veut consulter le conseil plus tard, il sélectionne le nombre de jours dans lequel il sera relancé. indiqué dans son DASHBOARD. s'il refuse, il sera relancé dans un an. important, si le client pose une question sur ce type de conseil à tout moment, le collaborateur peut cliquer sur un BOUTON pour envoyer le lien de la page web de ce conseil.</t>
  </si>
  <si>
    <t>Moddus envoie un noreply/notification au client pour lui conseiller sur les CREDIT IMPOT FAMILLE. Il client doit soit accepter de consulter le conseil, soit demander à consulter le conseil dans X jours, soit refuser le conseil. Relance tous les x jours. Si le client accepte, il atterit sur la page conseil CREDIT IMPOT FAMILLE (pour voir la doc, simultations, etc.). il faut un suivi des consultations. si le client veut consulter le conseil plus tard, il sélectionne le nombre de jours dans lequel il sera relancé. indiqué dans son DASHBOARD. s'il refuse, il sera relancé dans un an. important, si le client pose une question sur ce type de conseil à tout moment, le collaborateur peut cliquer sur un BOUTON pour envoyer le lien de la page web de ce conseil.</t>
  </si>
  <si>
    <t>Crédit impôt famille</t>
  </si>
  <si>
    <t>Moddus envoie un noreply/notification au client pour lui conseiller sur les DONS. Il client doit soit accepter de consulter le conseil, soit demander à consulter le conseil dans X jours, soit refuser le conseil. Relance tous les x jours. Si le client accepte, il atterit sur la page conseil DONS (pour voir la doc, simultations, etc.). il faut un suivi des consultations. si le client veut consulter le conseil plus tard, il sélectionne le nombre de jours dans lequel il sera relancé. indiqué dans son DASHBOARD. s'il refuse, il sera relancé dans un an. important, si le client pose une question sur ce type de conseil à tout moment, le collaborateur peut cliquer sur un BOUTON pour envoyer le lien de la page web de ce conseil.</t>
  </si>
  <si>
    <t>PATRIMOINE</t>
  </si>
  <si>
    <t>Fête</t>
  </si>
  <si>
    <t>Anniversaire</t>
  </si>
  <si>
    <t>Moddus envoie au client un noreply/notification pour lui souhaiter une bonne fête. Le client pour commenter. Pas de relance.</t>
  </si>
  <si>
    <t>Moddus envoie au client un noreply/notification pour lui souhaiter une bon anniversaire. Le client pour commenter. Pas de relance.</t>
  </si>
  <si>
    <t>Fiche client</t>
  </si>
  <si>
    <t>Moddus relance le collaborateur afin qu'il remplisse les infromations manquantes de la fiche client. Relance tous les X jours. Dés qu'il a rempli, le chef de mission est informé sur le DASHBOARD. Seul le supérieur peut mettre le statut FERME sur les relances de ce type.</t>
  </si>
  <si>
    <t>Dons</t>
  </si>
  <si>
    <t>Charges locatives</t>
  </si>
  <si>
    <t>Moddus envoie un noreply/notification au client pour lui conseiller sur les CHARGES LOCATIVES. Il client doit soit accepter de consulter le conseil, soit demander à consulter le conseil dans X jours, soit refuser le conseil. Relance tous les x jours. Si le client accepte, il atterit sur la page conseil CHARGES LOCATIVES (pour voir la doc, simultations, etc.). il faut un suivi des consultations. si le client veut consulter le conseil plus tard, il sélectionne le nombre de jours dans lequel il sera relancé. indiqué dans son DASHBOARD. s'il refuse, il sera relancé dans un an. important, si le client pose une question sur ce type de conseil à tout moment, le collaborateur peut cliquer sur un BOUTON pour envoyer le lien de la page web de ce conseil.</t>
  </si>
  <si>
    <t>Ekoconseil</t>
  </si>
  <si>
    <t>Moddus envoie un noreply/notification au client pour lui conseiller sur les EKOCONSEIL. Il client doit soit accepter de consulter le conseil, soit demander à consulter le conseil dans X jours, soit refuser le conseil. Relance tous les x jours. Si le client accepte, il atterit sur la page conseil EKOCONSEIL (pour voir la doc, simultations, etc.). il faut un suivi des consultations. si le client veut consulter le conseil plus tard, il sélectionne le nombre de jours dans lequel il sera relancé. indiqué dans son DASHBOARD. s'il refuse, il sera relancé dans un an. important, si le client pose une question sur ce type de conseil à tout moment, le collaborateur peut cliquer sur un BOUTON pour envoyer le lien de la page web de ce conseil.</t>
  </si>
  <si>
    <t>Augmentation de capital</t>
  </si>
  <si>
    <t>Cession d'actions</t>
  </si>
  <si>
    <t>Cession de parts sociales</t>
  </si>
  <si>
    <t>Changement de date de clôture</t>
  </si>
  <si>
    <t>Changement dénomination sociale</t>
  </si>
  <si>
    <t>Changement mandataire social</t>
  </si>
  <si>
    <t>Changement objet social</t>
  </si>
  <si>
    <t>Changement objet social - avec ou sans CMA</t>
  </si>
  <si>
    <t>Continuité d'exploitation CP &lt; 1/2 K</t>
  </si>
  <si>
    <t>Dépôt des comptes - avec ou sans confidentialité</t>
  </si>
  <si>
    <t>Dissolution</t>
  </si>
  <si>
    <t>Liquidation</t>
  </si>
  <si>
    <t>Statuts et documents de création</t>
  </si>
  <si>
    <t>Immatriculation (avec ou sans CMA)</t>
  </si>
  <si>
    <t>Mise en sommeil</t>
  </si>
  <si>
    <t>Réactivation société</t>
  </si>
  <si>
    <t>Transfert de siège</t>
  </si>
  <si>
    <t>Transfert de siège - avec ou sans greffe différent - avec ou sans CMA - avec ou sans changement de l'adresse personnelle</t>
  </si>
  <si>
    <t>Transformation de société</t>
  </si>
  <si>
    <t>PREVOIR IMMATRICULATION</t>
  </si>
  <si>
    <t>RAJOUTER LA VALIDATION PAR LA CHEF DE MISSION - VALIDATION DEMANDEE SUR LE DASHBOARD</t>
  </si>
  <si>
    <t>Le collaborateur JURIDIQUE est averti sur le DASHBOARD que le client a besoin d'une AUGMENTATION DE CAPITAL. Le collaborateur clique sur le bouton pour envoyer au client un noply/notification pour lui demander les informations nécessaires. Relance tous les x jours. le client doit répondre. relance tous les x jours. quand le client a répondu, le collaborateur doit rédiger les documents. relance tous les x jours. Le collaborateur envoie les documents juridiques au client pour validation. le client doit valider. relance tous les x jours. il faut suivre la réponse. si le client ne valide pas, et pose des questions, le collaborateur est averti sur le DASHBOARD. il doit corriger. relance tous les x jours. si le client valide, le statut est ferme. la tache lui proposera si le client souhaite passer par le cabinet pour effectuer les formalités de cette décision juridique. si le client valide, la tache est transféré au collaborateur FORMALITE. cela genère une facturation. et on passe à l'étape suivante.</t>
  </si>
  <si>
    <t>Ekonews</t>
  </si>
  <si>
    <t>Le collaborateur JURIDIQUE est averti sur le DASHBOARD que le client a besoin d'une CESSION D ACTIONS. Le collaborateur clique sur le bouton pour envoyer au client un noply/notification pour lui demander les informations nécessaires. Relance tous les x jours. le client doit répondre. relance tous les x jours. quand le client a répondu, le collaborateur doit rédiger les documents. relance tous les x jours. Le collaborateur envoie les documents juridiques au client pour validation. le client doit valider. relance tous les x jours. il faut suivre la réponse. si le client ne valide pas, et pose des questions, le collaborateur est averti sur le DASHBOARD. il doit corriger. relance tous les x jours. si le client valide, le statut est ferme. la tache lui proposera si le client souhaite passer par le cabinet pour effectuer les formalités de cette décision juridique. si le client valide, la tache est transféré au collaborateur FORMALITE. cela genère une facturation. et on passe à l'étape suivante.</t>
  </si>
  <si>
    <t>Le collaborateur JURIDIQUE est averti sur le DASHBOARD que le client a besoin d'une CESSION DE PARTS SOCIALES. Le collaborateur clique sur le bouton pour envoyer au client un noply/notification pour lui demander les informations nécessaires. Relance tous les x jours. le client doit répondre. relance tous les x jours. quand le client a répondu, le collaborateur doit rédiger les documents. relance tous les x jours. Le collaborateur envoie les documents juridiques au client pour validation. le client doit valider. relance tous les x jours. il faut suivre la réponse. si le client ne valide pas, et pose des questions, le collaborateur est averti sur le DASHBOARD. il doit corriger. relance tous les x jours. si le client valide, le statut est ferme. la tache lui proposera si le client souhaite passer par le cabinet pour effectuer les formalités de cette décision juridique. si le client valide, la tache est transféré au collaborateur FORMALITE. cela genère une facturation. et on passe à l'étape suivante.</t>
  </si>
  <si>
    <t>Le collaborateur JURIDIQUE est averti sur le DASHBOARD que le client a besoin d'un CHANGEMENT DE DATE DE CLOTURE. Le collaborateur clique sur le bouton pour envoyer au client un noply/notification pour lui demander les informations nécessaires. Relance tous les x jours. le client doit répondre. relance tous les x jours. quand le client a répondu, le collaborateur doit rédiger les documents. relance tous les x jours. Le collaborateur envoie les documents juridiques au client pour validation. le client doit valider. relance tous les x jours. il faut suivre la réponse. si le client ne valide pas, et pose des questions, le collaborateur est averti sur le DASHBOARD. il doit corriger. relance tous les x jours. si le client valide, le statut est ferme. la tache lui proposera si le client souhaite passer par le cabinet pour effectuer les formalités de cette décision juridique. si le client valide, la tache est transféré au collaborateur FORMALITE. cela genère une facturation. et on passe à l'étape suivante.</t>
  </si>
  <si>
    <t>Le collaborateur JURIDIQUE est averti sur le DASHBOARD que le client a besoin d'un CHANGEMENT DE DENOMINATION SOCIALE. Le collaborateur clique sur le bouton pour envoyer au client un noply/notification pour lui demander les informations nécessaires. Relance tous les x jours. le client doit répondre. relance tous les x jours. quand le client a répondu, le collaborateur doit rédiger les documents. relance tous les x jours. Le collaborateur envoie les documents juridiques au client pour validation. le client doit valider. relance tous les x jours. il faut suivre la réponse. si le client ne valide pas, et pose des questions, le collaborateur est averti sur le DASHBOARD. il doit corriger. relance tous les x jours. si le client valide, le statut est ferme. la tache lui proposera si le client souhaite passer par le cabinet pour effectuer les formalités de cette décision juridique. si le client valide, la tache est transféré au collaborateur FORMALITE. cela genère une facturation. et on passe à l'étape suivante.</t>
  </si>
  <si>
    <t>Le collaborateur JURIDIQUE est averti sur le DASHBOARD que le client a besoin d'un CHANGEMENT DE MANDATAIRE SOCIAL. Le collaborateur clique sur le bouton pour envoyer au client un noply/notification pour lui demander les informations nécessaires. Relance tous les x jours. le client doit répondre. relance tous les x jours. quand le client a répondu, le collaborateur doit rédiger les documents. relance tous les x jours. Le collaborateur envoie les documents juridiques au client pour validation. le client doit valider. relance tous les x jours. il faut suivre la réponse. si le client ne valide pas, et pose des questions, le collaborateur est averti sur le DASHBOARD. il doit corriger. relance tous les x jours. si le client valide, le statut est ferme. la tache lui proposera si le client souhaite passer par le cabinet pour effectuer les formalités de cette décision juridique. si le client valide, la tache est transféré au collaborateur FORMALITE. cela genère une facturation. et on passe à l'étape suivante.</t>
  </si>
  <si>
    <t>Le collaborateur JURIDIQUE est averti sur le DASHBOARD que le client a besoin d'un CHANGEMENT D'OBJET SOCIAL. Le collaborateur clique sur le bouton pour envoyer au client un noply/notification pour lui demander les informations nécessaires. Relance tous les x jours. le client doit répondre. relance tous les x jours. quand le client a répondu, le collaborateur doit rédiger les documents. relance tous les x jours. Le collaborateur envoie les documents juridiques au client pour validation. le client doit valider. relance tous les x jours. il faut suivre la réponse. si le client ne valide pas, et pose des questions, le collaborateur est averti sur le DASHBOARD. il doit corriger. relance tous les x jours. si le client valide, le statut est ferme. la tache lui proposera si le client souhaite passer par le cabinet pour effectuer les formalités de cette décision juridique. si le client valide, la tache est transféré au collaborateur FORMALITE. cela genère une facturation. et on passe à l'étape suivante.</t>
  </si>
  <si>
    <t>Le collaborateur JURIDIQUE est averti sur le DASHBOARD que le client a besoin d'un PROCES VERBAL POUR CONTINUITE D EXPLOITATION. Le collaborateur clique sur le bouton pour envoyer au client un noply/notification pour lui demander les informations nécessaires. Relance tous les x jours. le client doit répondre. relance tous les x jours. quand le client a répondu, le collaborateur doit rédiger les documents. relance tous les x jours. Le collaborateur envoie les documents juridiques au client pour validation. le client doit valider. relance tous les x jours. il faut suivre la réponse. si le client ne valide pas, et pose des questions, le collaborateur est averti sur le DASHBOARD. il doit corriger. relance tous les x jours. si le client valide, le statut est ferme. la tache lui proposera si le client souhaite passer par le cabinet pour effectuer les formalités de cette décision juridique. si le client valide, la tache est transféré au collaborateur FORMALITE. cela genère une facturation. et on passe à l'étape suivante.</t>
  </si>
  <si>
    <t>Le collaborateur JURIDIQUE est averti sur le DASHBOARD que le client a besoin d'un PROCES VERBAL POUR APPROBATION DES COMPTES. Le collaborateur clique sur le bouton pour envoyer au client un noply/notification pour lui demander les informations nécessaires. Relance tous les x jours. le client doit répondre. relance tous les x jours. quand le client a répondu, le collaborateur doit rédiger les documents. relance tous les x jours. Le collaborateur envoie les documents juridiques au client pour validation. le client doit valider. relance tous les x jours. il faut suivre la réponse. si le client ne valide pas, et pose des questions, le collaborateur est averti sur le DASHBOARD. il doit corriger. relance tous les x jours. si le client valide, le statut est ferme. la tache lui proposera si le client souhaite passer par le cabinet pour effectuer les formalités de cette décision juridique. si le client valide, la tache est transféré au collaborateur FORMALITE. cela genère une facturation. et on passe à l'étape suivante.</t>
  </si>
  <si>
    <t>Approbation des comptes annuels</t>
  </si>
  <si>
    <t>Le collaborateur JURIDIQUE est averti sur le DASHBOARD que le client a besoin d'un PROCES VERBAL DE DISSOLUTION. Le collaborateur clique sur le bouton pour envoyer au client un noply/notification pour lui demander les informations nécessaires. Relance tous les x jours. le client doit répondre. relance tous les x jours. quand le client a répondu, le collaborateur doit rédiger les documents. relance tous les x jours. Le collaborateur envoie les documents juridiques au client pour validation. le client doit valider. relance tous les x jours. il faut suivre la réponse. si le client ne valide pas, et pose des questions, le collaborateur est averti sur le DASHBOARD. il doit corriger. relance tous les x jours. si le client valide, le statut est ferme. la tache lui proposera si le client souhaite passer par le cabinet pour effectuer les formalités de cette décision juridique. si le client valide, la tache est transféré au collaborateur FORMALITE. cela genère une facturation. et on passe à l'étape suivante.</t>
  </si>
  <si>
    <t>Le collaborateur JURIDIQUE est averti sur le DASHBOARD que le client a besoin d'un PROCES VERBAL DE LIQUIDATION Le collaborateur clique sur le bouton pour envoyer au client un noply/notification pour lui demander les informations nécessaires. Relance tous les x jours. le client doit répondre. relance tous les x jours. quand le client a répondu, le collaborateur doit rédiger les documents. relance tous les x jours. Le collaborateur envoie les documents juridiques au client pour validation. le client doit valider. relance tous les x jours. il faut suivre la réponse. si le client ne valide pas, et pose des questions, le collaborateur est averti sur le DASHBOARD. il doit corriger. relance tous les x jours. si le client valide, le statut est ferme. la tache lui proposera si le client souhaite passer par le cabinet pour effectuer les formalités de cette décision juridique. si le client valide, la tache est transféré au collaborateur FORMALITE. cela genère une facturation. et on passe à l'étape suivante.</t>
  </si>
  <si>
    <t>Le collaborateur JURIDIQUE est averti sur le DASHBOARD que le client a besoin de DOCUMENTS DE CREATION DE SOCIETE (statuts, déclaration de non condamnation, etc..). Le collaborateur clique sur le bouton pour envoyer au client un noply/notification pour lui demander les informations nécessaires. Relance tous les x jours. le client doit répondre. relance tous les x jours. quand le client a répondu, le collaborateur doit rédiger les documents. relance tous les x jours. Le collaborateur envoie les documents juridiques au client pour validation. le client doit valider. relance tous les x jours. il faut suivre la réponse. si le client ne valide pas, et pose des questions, le collaborateur est averti sur le DASHBOARD. il doit corriger. relance tous les x jours. si le client valide, le statut est ferme. la tache lui proposera si le client souhaite passer par le cabinet pour effectuer les formalités de cette décision juridique. si le client valide, la tache est transféré au collaborateur FORMALITE. cela genère une facturation. et on passe à l'étape suivante.</t>
  </si>
  <si>
    <t>Le collaborateur JURIDIQUE est averti sur le DASHBOARD que le client a besoin d'un PROCES VERBAL DE TRANSFERT DE SIEGE. Le collaborateur clique sur le bouton pour envoyer au client un noply/notification pour lui demander les informations nécessaires. Relance tous les x jours. le client doit répondre. relance tous les x jours. quand le client a répondu, le collaborateur doit rédiger les documents. relance tous les x jours. Le collaborateur envoie les documents juridiques au client pour validation. le client doit valider. relance tous les x jours. il faut suivre la réponse. si le client ne valide pas, et pose des questions, le collaborateur est averti sur le DASHBOARD. il doit corriger. relance tous les x jours. si le client valide, le statut est ferme. la tache lui proposera si le client souhaite passer par le cabinet pour effectuer les formalités de cette décision juridique. si le client valide, la tache est transféré au collaborateur FORMALITE. cela genère une facturation. et on passe à l'étape suivante.</t>
  </si>
  <si>
    <t>Le collaborateur JURIDIQUE est averti sur le DASHBOARD que le client a besoin d'un PROCES VERBAL DE TRANSFORMATION DE SOCIETE. Le collaborateur clique sur le bouton pour envoyer au client un noply/notification pour lui demander les informations nécessaires. Relance tous les x jours. le client doit répondre. relance tous les x jours. quand le client a répondu, le collaborateur doit rédiger les documents. relance tous les x jours. Le collaborateur envoie les documents juridiques au client pour validation. le client doit valider. relance tous les x jours. il faut suivre la réponse. si le client ne valide pas, et pose des questions, le collaborateur est averti sur le DASHBOARD. il doit corriger. relance tous les x jours. si le client valide, le statut est ferme. la tache lui proposera si le client souhaite passer par le cabinet pour effectuer les formalités de cette décision juridique. si le client valide, la tache est transféré au collaborateur FORMALITE. cela genère une facturation. et on passe à l'étape suivante.</t>
  </si>
  <si>
    <t>Moddus averti le collaborateur FORMALITES que le client a cliqué sur VALIDER pour nous confier les formalités. Relance tous les X jours. Il clique sur le lien pour accéder à la page formalité (avec documentation, étape, etc..). cela génère une facturation. Il suit les différentes étapes.</t>
  </si>
  <si>
    <t>Le collaborateur JURIDIQUE est averti sur le DASHBOARD que le client a besoin d'une MISE EN SOMMEIL. Le collaborateur clique sur le bouton pour envoyer au client un noply/notification pour lui demander les informations nécessaires. Relance tous les x jours. le client doit répondre. relance tous les x jours. si le client accepte, le collaborateur FORMALITES doit effectuer les formalités. cela genère une facturation. relance tous les x jours. Le collaborateur envoie les documents de formalités au client pour validation. le client doit valider. relance tous les x jours. il faut suivre la réponse. si le client ne valide pas, et pose des questions, le collaborateur est averti sur le DASHBOARD. il doit corriger. relance tous les x jours. si le client valide, le statut est ferme. si le client valide, la tache est transféré au collaborateur FORMALITE. cela genère une facturation. et on passe à l'étape suivante.</t>
  </si>
  <si>
    <t>Le collaborateur JURIDIQUE est averti sur le DASHBOARD que le client a besoin d'une REACTIVATION DE SON ENTREPRISE. Le collaborateur clique sur le bouton pour envoyer au client un noply/notification pour lui demander les informations nécessaires. Relance tous les x jours. le client doit répondre. relance tous les x jours. si le client accepte, le collaborateur FORMALITES doit effectuer les formalités. cela genère une facturation. relance tous les x jours. Le collaborateur envoie les documents de formalités au client pour validation. le client doit valider. relance tous les x jours. il faut suivre la réponse. si le client ne valide pas, et pose des questions, le collaborateur est averti sur le DASHBOARD. il doit corriger. relance tous les x jours. si le client valide, le statut est ferme. si le client valide, la tache est transféré au collaborateur FORMALITE. cela genère une facturation. et on passe à l'étape suivante.</t>
  </si>
  <si>
    <t>Le collaborateur JURIDIQUE est averti sur le DASHBOARD que le client a besoin d'une CREATION D UN STATUT AUTOENTREPRENEUR. Le collaborateur clique sur le bouton pour envoyer au client un noply/notification pour lui demander les informations nécessaires. Relance tous les x jours. le client doit répondre. relance tous les x jours. si le client accepte, le collaborateur FORMALITES doit effectuer les formalités. cela genère une facturation. relance tous les x jours. Le collaborateur envoie les documents de formalités au client pour validation. le client doit valider. relance tous les x jours. il faut suivre la réponse. si le client ne valide pas, et pose des questions, le collaborateur est averti sur le DASHBOARD. il doit corriger. relance tous les x jours. si le client valide, le statut est ferme. si le client valide, la tache est transféré au collaborateur FORMALITE. cela genère une facturation. et on passe à l'étape suivante.</t>
  </si>
  <si>
    <t>Création autoentrepreneur (avec ou sans CMA)</t>
  </si>
  <si>
    <t>Création entreprise (avec ou sans CMA)</t>
  </si>
  <si>
    <t>Le collaborateur JURIDIQUE est averti sur le DASHBOARD que le client a besoin d'une CREATION D ENTREPRISE. Le collaborateur clique sur le bouton pour envoyer au client un noply/notification pour lui demander les informations nécessaires. Relance tous les x jours. le client doit répondre. relance tous les x jours. si le client accepte, le collaborateur FORMALITES doit effectuer les formalités. cela genère une facturation. relance tous les x jours. Le collaborateur envoie les documents de formalités au client pour validation. le client doit valider. relance tous les x jours. il faut suivre la réponse. si le client ne valide pas, et pose des questions, le collaborateur est averti sur le DASHBOARD. il doit corriger. relance tous les x jours. si le client valide, le statut est ferme. si le client valide, la tache est transféré au collaborateur FORMALITE. cela genère une facturation. et on passe à l'étape suivante.</t>
  </si>
  <si>
    <t>Le collaborateur JURIDIQUE est averti sur le DASHBOARD que le client a besoin d'une CREATION D UNE PROFESSION LIBERALE. Le collaborateur clique sur le bouton pour envoyer au client un noply/notification pour lui demander les informations nécessaires. Relance tous les x jours. le client doit répondre. relance tous les x jours. si le client accepte, le collaborateur FORMALITES doit effectuer les formalités. cela genère une facturation. relance tous les x jours. Le collaborateur envoie les documents de formalités au client pour validation. le client doit valider. relance tous les x jours. il faut suivre la réponse. si le client ne valide pas, et pose des questions, le collaborateur est averti sur le DASHBOARD. il doit corriger. relance tous les x jours. si le client valide, le statut est ferme. si le client valide, la tache est transféré au collaborateur FORMALITE. cela genère une facturation. et on passe à l'étape suivante.</t>
  </si>
  <si>
    <t>Création d'une profession libérale (avec ou sans CMA)</t>
  </si>
  <si>
    <t>Tous les xx jours, Moddus informe l'associé qu'il doit rédiger l'EKONEWS Relance tous les x jours. L'associé rédige l'ekonews, et l'envoie à tous les clients. Le client peut commenter en retour.</t>
  </si>
  <si>
    <t>Moddus envoie un noreply/notification au client pour lui conseiller sur un AUDIT PATRIMONIAL. Il client doit soit accepter de consulter le conseil, soit demander à consulter le conseil dans X jours, soit refuser le conseil. Relance tous les x jours. Si le client accepte, il atterit sur la page conseil AUDIT PATRIMONIAL pour valider le budget et le principe (pour voir la doc, simultations, etc.). cela genère une facturation. le collaborateur PATRIMOINE doit effectuer l'AUDIT PATRIMONIAL. relance tous les X jours.  il l'envoie au client via noreply/notification. le client doit accuser reception. relance tous les X jours. il faut un suivi des consultations. si le client veut consulter le conseil plus tard, il sélectionne le nombre de jours dans lequel il sera relancé. indiqué dans son DASHBOARD. s'il refuse, il sera relancé dans un an. important, si le client pose une question sur ce type de conseil à tout moment, le collaborateur peut cliquer sur un BOUTON pour envoyer le lien de la page web de ce conseil.</t>
  </si>
  <si>
    <t>Moddus envoie un noreply/notification au client pour lui conseiller sur le PEI PERCO. Il client doit soit accepter de consulter le conseil, soit demander à consulter le conseil dans X jours, soit refuser le conseil. Relance tous les x jours. Si le client accepte, il atterit sur la page conseil PEI PERCO pour valider le budget et le principe (pour voir la doc, simultations, etc.). cela genère une facturation. le collaborateur PATRIMOINE doit mettre en place le PEI PERCO. relance tous les X jours.  il l'envoie au client via noreply/notification. le client doit accuser reception. relance tous les X jours. il faut un suivi des consultations. si le client veut consulter le conseil plus tard, il sélectionne le nombre de jours dans lequel il sera relancé. indiqué dans son DASHBOARD. s'il refuse, il sera relancé dans un an. important, si le client pose une question sur ce type de conseil à tout moment, le collaborateur peut cliquer sur un BOUTON pour envoyer le lien de la page web de ce conseil.</t>
  </si>
  <si>
    <t>Moddus envoie un noreply/notification au client pour lui conseiller sur la PARTICIPATION. Il client doit soit accepter de consulter le conseil, soit demander à consulter le conseil dans X jours, soit refuser le conseil. Relance tous les x jours. Si le client accepte, il atterit sur la page conseil PARTICIPATION pour valider le budget et le principe (pour voir la doc, simultations, etc.). cela genère une facturation. le collaborateur PATRIMOINE doit mettre en place le PARTICIPATION. relance tous les X jours.  il l'envoie au client via noreply/notification. le client doit accuser reception. relance tous les X jours. il faut un suivi des consultations. si le client veut consulter le conseil plus tard, il sélectionne le nombre de jours dans lequel il sera relancé. indiqué dans son DASHBOARD. s'il refuse, il sera relancé dans un an. important, si le client pose une question sur ce type de conseil à tout moment, le collaborateur peut cliquer sur un BOUTON pour envoyer le lien de la page web de ce conseil.</t>
  </si>
  <si>
    <t>Moddus envoie un noreply/notification au client pour lui conseiller sur l'INTERESSEMENT. Il client doit soit accepter de consulter le conseil, soit demander à consulter le conseil dans X jours, soit refuser le conseil. Relance tous les x jours. Si le client accepte, il atterit sur la page conseil INTERESSEMENT pour valider le budget et le principe (pour voir la doc, simultations, etc.). cela genère une facturation. le collaborateur PATRIMOINE doit mettre en place l' INTERESSEMENT relance tous les X jours.  il l'envoie au client via noreply/notification. le client doit accuser reception. relance tous les X jours. il faut un suivi des consultations. si le client veut consulter le conseil plus tard, il sélectionne le nombre de jours dans lequel il sera relancé. indiqué dans son DASHBOARD. s'il refuse, il sera relancé dans un an. important, si le client pose une question sur ce type de conseil à tout moment, le collaborateur peut cliquer sur un BOUTON pour envoyer le lien de la page web de ce conseil.</t>
  </si>
  <si>
    <t>Moddus envoie un noreply/notification au client pour lui conseiller sur la RCP. Il client doit soit accepter de consulter le conseil, soit demander à consulter le conseil dans X jours, soit refuser le conseil. Relance tous les x jours. Si le client accepte, il atterit sur la page conseil RCP pour valider le budget et le principe (pour voir la doc, simultations, etc.). cela genère une facturation. le collaborateur PATRIMOINE doit mettre en place la RCP relance tous les X jours.  il l'envoie au client via noreply/notification. le client doit accuser reception. relance tous les X jours. il faut un suivi des consultations. si le client veut consulter le conseil plus tard, il sélectionne le nombre de jours dans lequel il sera relancé. indiqué dans son DASHBOARD. s'il refuse, il sera relancé dans un an. important, si le client pose une question sur ce type de conseil à tout moment, le collaborateur peut cliquer sur un BOUTON pour envoyer le lien de la page web de ce conseil.</t>
  </si>
  <si>
    <t>Responsabilité Civile Professionnelle</t>
  </si>
  <si>
    <t>Audit patrimonial</t>
  </si>
  <si>
    <t>Participation</t>
  </si>
  <si>
    <t>Intéressement</t>
  </si>
  <si>
    <t>Mutuelle santé</t>
  </si>
  <si>
    <t>Moddus envoie un noreply/notification au client pour lui conseiller sur la MUTUELLE SANTE Il client doit soit accepter de consulter le conseil, soit demander à consulter le conseil dans X jours, soit refuser le conseil. Relance tous les x jours. Si le client accepte, il atterit sur la page conseil MUTUELLE SANTE pour valider le budget et le principe (pour voir la doc, simultations, etc.). cela genère une facturation. le collaborateur PATRIMOINE doit mettre en place la MUTUELLE SANTE relance tous les X jours.  il l'envoie au client via noreply/notification. le client doit accuser reception. relance tous les X jours. il faut un suivi des consultations. si le client veut consulter le conseil plus tard, il sélectionne le nombre de jours dans lequel il sera relancé. indiqué dans son DASHBOARD. s'il refuse, il sera relancé dans un an. important, si le client pose une question sur ce type de conseil à tout moment, le collaborateur peut cliquer sur un BOUTON pour envoyer le lien de la page web de ce conseil.</t>
  </si>
  <si>
    <t>Moddus envoie un noreply/notification au client pour lui conseiller sur la MUTUELLE PREVOYANCE. Il client doit soit accepter de consulter le conseil, soit demander à consulter le conseil dans X jours, soit refuser le conseil. Relance tous les x jours. Si le client accepte, il atterit sur la page conseil MUTUELLE PREVOYANCE pour valider le budget et le principe (pour voir la doc, simultations, etc.). cela genère une facturation. le collaborateur PATRIMOINE doit mettre en place la MUTUELLE PREVOYANCE relance tous les X jours.  il l'envoie au client via noreply/notification. le client doit accuser reception. relance tous les X jours. il faut un suivi des consultations. si le client veut consulter le conseil plus tard, il sélectionne le nombre de jours dans lequel il sera relancé. indiqué dans son DASHBOARD. s'il refuse, il sera relancé dans un an. important, si le client pose une question sur ce type de conseil à tout moment, le collaborateur peut cliquer sur un BOUTON pour envoyer le lien de la page web de ce conseil.</t>
  </si>
  <si>
    <t>Mutuelle prévoyance</t>
  </si>
  <si>
    <t>Retraite Madelin</t>
  </si>
  <si>
    <t>Moddus envoie un noreply/notification au client pour lui conseiller sur la RETRAITE MADELIN. Il client doit soit accepter de consulter le conseil, soit demander à consulter le conseil dans X jours, soit refuser le conseil. Relance tous les x jours. Si le client accepte, il atterit sur la page conseil RETRAITE MADELIN pour valider le budget et le principe (pour voir la doc, simultations, etc.). cela genère une facturation. le collaborateur PATRIMOINE doit mettre en place la RETRAITE MADELIN relance tous les X jours.  il l'envoie au client via noreply/notification. le client doit accuser reception. relance tous les X jours. il faut un suivi des consultations. si le client veut consulter le conseil plus tard, il sélectionne le nombre de jours dans lequel il sera relancé. indiqué dans son DASHBOARD. s'il refuse, il sera relancé dans un an. important, si le client pose une question sur ce type de conseil à tout moment, le collaborateur peut cliquer sur un BOUTON pour envoyer le lien de la page web de ce conseil.</t>
  </si>
  <si>
    <t>Retraite Art 83</t>
  </si>
  <si>
    <t>Moddus envoie un noreply/notification au client pour lui conseiller sur le PERP. Il client doit soit accepter de consulter le conseil, soit demander à consulter le conseil dans X jours, soit refuser le conseil. Relance tous les x jours. Si le client accepte, il atterit sur la page conseil PERP pour valider le budget et le principe (pour voir la doc, simultations, etc.). cela genère une facturation. le collaborateur PATRIMOINE doit mettre en place le PERP relance tous les X jours.  il l'envoie au client via noreply/notification. le client doit accuser reception. relance tous les X jours. il faut un suivi des consultations. si le client veut consulter le conseil plus tard, il sélectionne le nombre de jours dans lequel il sera relancé. indiqué dans son DASHBOARD. s'il refuse, il sera relancé dans un an. important, si le client pose une question sur ce type de conseil à tout moment, le collaborateur peut cliquer sur un BOUTON pour envoyer le lien de la page web de ce conseil.</t>
  </si>
  <si>
    <t>Moddus envoie un noreply/notification au client pour lui conseiller sur la RETRAITE ART 83. Il client doit soit accepter de consulter le conseil, soit demander à consulter le conseil dans X jours, soit refuser le conseil. Relance tous les x jours. Si le client accepte, il atterit sur la page conseil RETRAITE ART 83 pour valider le budget et le principe (pour voir la doc, simultations, etc.). cela genère une facturation. le collaborateur PATRIMOINE doit mettre en place la RETRAITE ART 83 relance tous les X jours.  il l'envoie au client via noreply/notification. le client doit accuser reception. relance tous les X jours. il faut un suivi des consultations. si le client veut consulter le conseil plus tard, il sélectionne le nombre de jours dans lequel il sera relancé. indiqué dans son DASHBOARD. s'il refuse, il sera relancé dans un an. important, si le client pose une question sur ce type de conseil à tout moment, le collaborateur peut cliquer sur un BOUTON pour envoyer le lien de la page web de ce conseil.</t>
  </si>
  <si>
    <t>Plan Epargne Retraite Populaire</t>
  </si>
  <si>
    <t>Immobilier Pinel</t>
  </si>
  <si>
    <t>Immobilier Meublé (privé ou société)</t>
  </si>
  <si>
    <t>Moddus envoie un noreply/notification au client pour lui conseiller sur l'IMMOBILIER MEUBLE. Il client doit soit accepter de consulter le conseil, soit demander à consulter le conseil dans X jours, soit refuser le conseil. Relance tous les x jours. Si le client accepte, il atterit sur la page conseil IMMOBILIER MEUBLE pour valider le budget et le principe (pour voir la doc, simultations, etc.). cela genère une facturation. le collaborateur PATRIMOINE doit mettre en place l'IMMOBILIER MEUBLE relance tous les X jours.  il l'envoie au client via noreply/notification. le client doit accuser reception. relance tous les X jours. il faut un suivi des consultations. si le client veut consulter le conseil plus tard, il sélectionne le nombre de jours dans lequel il sera relancé. indiqué dans son DASHBOARD. s'il refuse, il sera relancé dans un an. important, si le client pose une question sur ce type de conseil à tout moment, le collaborateur peut cliquer sur un BOUTON pour envoyer le lien de la page web de ce conseil.</t>
  </si>
  <si>
    <t>Moddus envoie un noreply/notification au client pour lui conseiller sur l'IMMOBILIER PINEL. Il client doit soit accepter de consulter le conseil, soit demander à consulter le conseil dans X jours, soit refuser le conseil. Relance tous les x jours. Si le client accepte, il atterit sur la page conseil IMMOBILIER PINEL pour valider le budget et le principe (pour voir la doc, simultations, etc.). cela genère une facturation. le collaborateur PATRIMOINE doit mettre en place l'IMMOBILIER PINEL relance tous les X jours.  il l'envoie au client via noreply/notification. le client doit accuser reception. relance tous les X jours. il faut un suivi des consultations. si le client veut consulter le conseil plus tard, il sélectionne le nombre de jours dans lequel il sera relancé. indiqué dans son DASHBOARD. s'il refuse, il sera relancé dans un an. important, si le client pose une question sur ce type de conseil à tout moment, le collaborateur peut cliquer sur un BOUTON pour envoyer le lien de la page web de ce conseil.</t>
  </si>
  <si>
    <t>Publicité</t>
  </si>
  <si>
    <t xml:space="preserve">Moddus envoie un mail noreply ou une notification pour que le client puisse téléchargers les pièces comptables ou prendre des photos scans des pièces comptables. (avec relance automatique tous les x jours). suivi sur le DASHBOARD.  Important : le message comprendra déjà les factures de vente existante afin de préciser que le client doit rajouter les factures manquantes. Le client télécharge ou photoscan sur le lien (possibilité de selection du type d'achat avec menu déroulant et écriture automatique), et indique s'il a terminé de tout télécharger ou photoscanner. classement automatique des pièces dans le dossier A TRAITER. si tout est téléchargé/photoscanné, le collaborateur est averti sur le DASHBOARD. il peut vérifier et peut mettre le statut en FERMER.  (relance tous les X jours). il peut aussi poser des questions et le statut reste OUVERT. si tout n'est pas téléchargé/photoscanné, le client est relancé tous les X jours pour la suite. </t>
  </si>
  <si>
    <r>
      <t>Moddus envoie un mail noreply ou une notification pour que le client puisse téléchargers ses factures de ventes ou prendre des photos scans des factures de ventes. (avec relance automatique tous les x jours). suivi sur le DASHBOARD.</t>
    </r>
    <r>
      <rPr>
        <u/>
        <sz val="11"/>
        <color theme="1"/>
        <rFont val="Calibri"/>
        <family val="2"/>
        <scheme val="minor"/>
      </rPr>
      <t xml:space="preserve"> Important : le message comprendra déjà les factures de vente existante afin de préciser que le client doit rajouter les factures manquantes.</t>
    </r>
    <r>
      <rPr>
        <sz val="11"/>
        <color theme="1"/>
        <rFont val="Calibri"/>
        <family val="2"/>
        <scheme val="minor"/>
      </rPr>
      <t xml:space="preserve"> Le client télécharge ou photoscan sur le lien (possibilité de selection du type de vente avec menu déroulant et écriture automatique), et indique s'il a terminé de tout télécharger ou photoscanner. classement automatique des pièces dans le dossier A TRAITER. si tout est téléchargé/photoscanné, le collaborateur est averti sur le DASHBOARD. il peut vérifier et peut mettre le statut en FERMER. il peut aussi poser des questions et le statut reste OUVERT.  (relance tous les X jours).si tout n'est pas téléchargé/photoscanné, le client est relancé tous les X jours pour la suite. </t>
    </r>
  </si>
  <si>
    <t>Moddus averti le collaborateur qu'il doit pointer les comptes afin d'envoyer les points en suspens au client. Relance tous les X jours. Il clique sur le lien pour accéder sur les comptes et préparer les points en suspens. Il doit envoyer la liste des points en suspens au client. relance tous les X jours. le client reçoit les points en suspens via mail noreply et notification mobile. il doit répondre à ces points en suspens  (possibilité de selection de la réponse avec menu déroulant et écriture automatique). relance tous les X jours. le client répond et le collaborateur est averti sur le DASHBOARD. le collaborateur doit vérifier ces points en suspens. relance tous les X jours. si le collaborateur valide, le statut est FERMER. si le collaborateur pose de nouvelles questions, le statut reste OUVERT.</t>
  </si>
  <si>
    <t>Solde impôt sur les sociétés</t>
  </si>
  <si>
    <t>Préparation à la clôture</t>
  </si>
  <si>
    <t>Le collaborateur est averti sur le DASHBOARD qu'il doit établir le solde d IS. Relance tous les x jours. Il attérit sur la page des IS et établit le solde IS. Il clique et cela envoie  la le solde IS via noreply/notification au client. Le client doit valider. Relance tous les x jours. s'il valide, le collaborateur est informé sur le DASHBOARD pour qu'il valide. relance tous les x jours. si le client ne valide pas et pose des questions, le collaborateur est informé sur le DASHBOARD, et doit résoudre/corriger le solde IS. relance tous les x jours.</t>
  </si>
  <si>
    <t>Solde CA12 (TVA REEL SIMPLIFIE)</t>
  </si>
  <si>
    <t>Liasse fiscale (IS ou IR ou autre)</t>
  </si>
  <si>
    <t>Impôt sur le revenu</t>
  </si>
  <si>
    <t>Le collaborateur est averti sur le DASHBOARD qu'il doit établir l'impôt sur le revenu. Relance tous les x jours. Il attérit sur la page des IRPP et établit le solde IRPP. Il clique et cela envoie  l'IRPP via noreply/notification au client. Le client doit valider. Relance tous les x jours. s'il valide, le collaborateur est informé sur le DASHBOARD pour qu'il valide. relance tous les x jours. si le client ne valide pas et pose des questions, le collaborateur est informé sur le DASHBOARD, et doit résoudre/corriger l'IRPP. relance tous les x jours.</t>
  </si>
  <si>
    <t>Le collaborateur est averti sur le DASHBOARD qu'il doit établir les ETATS FINANCIERS. Relance tous les x jours. Il attérit sur la page des ETATS FINANCIERS et établit les ETATS FINANCIERS. Il clique et cela envoie les ETATS FINANCIERS via noreply/notification au client. Le client doit valider. Relance tous les x jours. s'il valide, le collaborateur est informé sur le DASHBOARD pour qu'il valide. relance tous les x jours. si le client ne valide pas et pose des questions, le collaborateur est informé sur le DASHBOARD, et doit résoudre/corriger les ETATS FINANCIERS. relance tous les x jours.</t>
  </si>
  <si>
    <t>Le collaborateur est averti sur le DASHBOARD qu'il doit établir le solde de TVA SIMPLIFIE. Relance tous les x jours. Il attérit sur la page des TVA SIMPLIFIE et établit le solde TVA SIMPLIFIE. Il clique et cela envoie  le solde TVA SIMPLIFIE via noreply/notification au client. Le client doit valider. Relance tous les x jours. s'il valide, le collaborateur est informé sur le DASHBOARD pour qu'il valide. relance tous les x jours. si le client ne valide pas et pose des questions, le collaborateur est informé sur le DASHBOARD, et doit résoudre/corriger le solde TVA SIMPLIFIE. relance tous les x jours.</t>
  </si>
  <si>
    <t>Le collaborateur est averti sur le DASHBOARD qu'il doit établir la LIASSE FISCALE. Relance tous les x jours. Il attérit sur la page des LIASSES FISCALE et établit la LIASSE FISCALE . Il clique et cela envoie  la LIASSE FISCALE via noreply/notification au client. Le client doit valider. Relance tous les x jours. s'il valide, le collaborateur est informé sur le DASHBOARD pour qu'il valide. relance tous les x jours. si le client ne valide pas et pose des questions, le collaborateur est informé sur le DASHBOARD, et doit résoudre/corriger la LIASSE FISCALE . relance tous les x jours.</t>
  </si>
  <si>
    <t>Etats financiers (avec Attestation et compte rendu de mission)</t>
  </si>
  <si>
    <t>Moddus averti le collaborateur qu'il doit pointer les comptes afin d'envoyer le mail de préparation à la clôture au client. Relance tous les X jours. Il clique sur le lien pour accéder sur les comptes et préparer le mail de préparation. Il doit envoyer la liste des questions au client. relance tous les X jours. le client reçoit le mail de préparation à la clôture via mail noreply et notification mobile. il doit répondre à ce message  (possibilité de selection de la réponse avec menu déroulant et écriture automatique). relance tous les X jours. le client répond et le collaborateur est averti sur le DASHBOARD. le collaborateur doit vérifier les réponses. relance tous les X jours. si le collaborateur valide, le statut est FERMER. si le collaborateur pose de nouvelles questions, le statut reste OUVERT.</t>
  </si>
  <si>
    <t>CAC : DEMANDER BG TOUS LES 3 MOIS</t>
  </si>
  <si>
    <t>METTRE LES OUTILS CRCC DE MISSIONS CAC</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</si>
</sst>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 _€_-;\-* #,##0.00\ _€_-;_-* &quot;-&quot;??\ _€_-;_-@_-"/>
    <numFmt numFmtId="165" formatCode="_-* #,##0.00\ _€_-;\-* #,##0.00\ _€_-;_-* \-??\ _€_-;_-@_-"/>
    <numFmt numFmtId="166" formatCode="_-* #,##0\ _€_-;\-* #,##0\ _€_-;_-* \-??\ _€_-;_-@_-"/>
    <numFmt numFmtId="167" formatCode="#,##0_ ;\-#,##0\ "/>
    <numFmt numFmtId="168" formatCode="#,##0.00_ ;[Red]\-#,##0.00\ "/>
    <numFmt numFmtId="169" formatCode="[$-40C]mmm\-yy;@"/>
    <numFmt numFmtId="170" formatCode="#,##0_ ;[Red]\-#,##0\ "/>
  </numFmts>
  <fonts count="36" x14ac:knownFonts="1">
    <font>
      <sz val="11"/>
      <color theme="1"/>
      <name val="Calibri"/>
      <family val="2"/>
      <scheme val="minor"/>
    </font>
    <font>
      <b/>
      <sz val="11"/>
      <color theme="1"/>
      <name val="Calibri"/>
      <family val="2"/>
      <scheme val="minor"/>
    </font>
    <font>
      <b/>
      <u/>
      <sz val="11"/>
      <color theme="1"/>
      <name val="Calibri"/>
      <family val="2"/>
      <scheme val="minor"/>
    </font>
    <font>
      <b/>
      <sz val="11"/>
      <color rgb="FF000000"/>
      <name val="Calibri"/>
      <family val="2"/>
    </font>
    <font>
      <sz val="11"/>
      <color rgb="FF000000"/>
      <name val="Calibri"/>
      <family val="2"/>
    </font>
    <font>
      <sz val="10"/>
      <color indexed="8"/>
      <name val="Arial"/>
      <family val="2"/>
    </font>
    <font>
      <sz val="11"/>
      <color indexed="8"/>
      <name val="Calibri"/>
      <family val="2"/>
    </font>
    <font>
      <u/>
      <sz val="11"/>
      <color theme="1"/>
      <name val="Calibri"/>
      <family val="2"/>
      <scheme val="minor"/>
    </font>
    <font>
      <sz val="10"/>
      <name val="Arial"/>
      <family val="2"/>
    </font>
    <font>
      <sz val="11"/>
      <name val="Palatino Linotype"/>
      <family val="1"/>
    </font>
    <font>
      <b/>
      <sz val="11"/>
      <name val="Palatino Linotype"/>
      <family val="1"/>
    </font>
    <font>
      <b/>
      <sz val="11"/>
      <color indexed="8"/>
      <name val="Palatino Linotype"/>
      <family val="1"/>
    </font>
    <font>
      <sz val="11"/>
      <color indexed="8"/>
      <name val="Palatino Linotype"/>
      <family val="1"/>
    </font>
    <font>
      <sz val="11"/>
      <color indexed="63"/>
      <name val="Palatino Linotype"/>
      <family val="1"/>
    </font>
    <font>
      <b/>
      <sz val="11"/>
      <color theme="1"/>
      <name val="Palatino Linotype"/>
      <family val="1"/>
    </font>
    <font>
      <sz val="11"/>
      <name val="Arial"/>
      <family val="2"/>
    </font>
    <font>
      <b/>
      <sz val="8"/>
      <color rgb="FF000000"/>
      <name val="Palatino Linotype"/>
      <family val="1"/>
    </font>
    <font>
      <sz val="8"/>
      <name val="Palatino Linotype"/>
      <family val="1"/>
    </font>
    <font>
      <sz val="8"/>
      <color rgb="FF3D3F42"/>
      <name val="Palatino Linotype"/>
      <family val="1"/>
    </font>
    <font>
      <sz val="8"/>
      <color indexed="63"/>
      <name val="Palatino Linotype"/>
      <family val="1"/>
    </font>
    <font>
      <sz val="11"/>
      <color rgb="FF000000"/>
      <name val="Palatino Linotype"/>
      <family val="1"/>
    </font>
    <font>
      <sz val="11"/>
      <color theme="1"/>
      <name val="Palatino Linotype"/>
      <family val="1"/>
    </font>
    <font>
      <b/>
      <sz val="8"/>
      <name val="Palatino Linotype"/>
      <family val="1"/>
    </font>
    <font>
      <sz val="8"/>
      <color rgb="FF363638"/>
      <name val="Palatino Linotype"/>
      <family val="1"/>
    </font>
    <font>
      <sz val="8"/>
      <color indexed="23"/>
      <name val="Palatino Linotype"/>
      <family val="1"/>
    </font>
    <font>
      <sz val="8"/>
      <color rgb="FF000000"/>
      <name val="Palatino Linotype"/>
      <family val="1"/>
    </font>
    <font>
      <sz val="10"/>
      <color indexed="63"/>
      <name val="Palatino Linotype"/>
      <family val="1"/>
    </font>
    <font>
      <b/>
      <sz val="11"/>
      <color rgb="FFFF0000"/>
      <name val="Calibri"/>
      <family val="2"/>
      <scheme val="minor"/>
    </font>
    <font>
      <sz val="11"/>
      <color rgb="FFFF0000"/>
      <name val="Calibri"/>
      <family val="2"/>
      <scheme val="minor"/>
    </font>
    <font>
      <sz val="11"/>
      <color theme="1"/>
      <name val="Calibri"/>
      <family val="2"/>
      <scheme val="minor"/>
    </font>
    <font>
      <sz val="11"/>
      <color theme="0"/>
      <name val="Calibri"/>
      <family val="2"/>
      <scheme val="minor"/>
    </font>
    <font>
      <sz val="10"/>
      <color theme="1"/>
      <name val="Calibri"/>
      <family val="2"/>
      <scheme val="minor"/>
    </font>
    <font>
      <sz val="10"/>
      <color indexed="8"/>
      <name val="Calibri"/>
      <family val="2"/>
    </font>
    <font>
      <b/>
      <sz val="10"/>
      <name val="Arial"/>
      <family val="2"/>
    </font>
    <font>
      <b/>
      <sz val="10"/>
      <color rgb="FFFF0000"/>
      <name val="Arial"/>
      <family val="2"/>
    </font>
    <font>
      <u/>
      <sz val="10"/>
      <name val="Arial"/>
      <family val="2"/>
    </font>
  </fonts>
  <fills count="16">
    <fill>
      <patternFill patternType="none"/>
    </fill>
    <fill>
      <patternFill patternType="gray125"/>
    </fill>
    <fill>
      <patternFill patternType="solid">
        <fgColor rgb="FFD9D9D9"/>
        <bgColor indexed="64"/>
      </patternFill>
    </fill>
    <fill>
      <patternFill patternType="solid">
        <fgColor rgb="FF92D05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indexed="22"/>
        <bgColor indexed="0"/>
      </patternFill>
    </fill>
    <fill>
      <patternFill patternType="solid">
        <fgColor theme="0" tint="-0.14999847407452621"/>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indexed="13"/>
        <bgColor indexed="64"/>
      </patternFill>
    </fill>
    <fill>
      <patternFill patternType="solid">
        <fgColor theme="6" tint="0.39994506668294322"/>
        <bgColor indexed="64"/>
      </patternFill>
    </fill>
    <fill>
      <patternFill patternType="solid">
        <fgColor indexed="22"/>
        <bgColor indexed="64"/>
      </patternFill>
    </fill>
    <fill>
      <patternFill patternType="solid">
        <fgColor rgb="FFFF0000"/>
        <bgColor indexed="64"/>
      </patternFill>
    </fill>
  </fills>
  <borders count="72">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0"/>
      </right>
      <top/>
      <bottom/>
      <diagonal/>
    </border>
    <border>
      <left style="thin">
        <color indexed="0"/>
      </left>
      <right style="thin">
        <color indexed="0"/>
      </right>
      <top/>
      <bottom/>
      <diagonal/>
    </border>
    <border>
      <left style="thin">
        <color indexed="0"/>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auto="1"/>
      </left>
      <right/>
      <top/>
      <bottom style="thin">
        <color auto="1"/>
      </bottom>
      <diagonal/>
    </border>
    <border>
      <left/>
      <right style="thin">
        <color auto="1"/>
      </right>
      <top/>
      <bottom style="thin">
        <color auto="1"/>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0"/>
      </right>
      <top style="thin">
        <color indexed="0"/>
      </top>
      <bottom/>
      <diagonal/>
    </border>
    <border>
      <left style="thin">
        <color indexed="0"/>
      </left>
      <right style="thin">
        <color indexed="0"/>
      </right>
      <top style="thin">
        <color indexed="0"/>
      </top>
      <bottom/>
      <diagonal/>
    </border>
    <border>
      <left style="thin">
        <color indexed="0"/>
      </left>
      <right/>
      <top style="thin">
        <color indexed="0"/>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0"/>
      </right>
      <top/>
      <bottom style="thin">
        <color indexed="0"/>
      </bottom>
      <diagonal/>
    </border>
    <border>
      <left style="thin">
        <color indexed="0"/>
      </left>
      <right style="thin">
        <color indexed="0"/>
      </right>
      <top/>
      <bottom style="thin">
        <color indexed="0"/>
      </bottom>
      <diagonal/>
    </border>
    <border>
      <left/>
      <right/>
      <top style="thin">
        <color auto="1"/>
      </top>
      <bottom style="thin">
        <color indexed="8"/>
      </bottom>
      <diagonal/>
    </border>
    <border>
      <left/>
      <right style="thin">
        <color auto="1"/>
      </right>
      <top style="thin">
        <color auto="1"/>
      </top>
      <bottom style="thin">
        <color indexed="8"/>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0"/>
      </left>
      <right/>
      <top style="thin">
        <color indexed="8"/>
      </top>
      <bottom style="thin">
        <color auto="1"/>
      </bottom>
      <diagonal/>
    </border>
    <border>
      <left/>
      <right/>
      <top style="thin">
        <color indexed="8"/>
      </top>
      <bottom style="thin">
        <color auto="1"/>
      </bottom>
      <diagonal/>
    </border>
    <border>
      <left/>
      <right style="thin">
        <color indexed="0"/>
      </right>
      <top style="thin">
        <color indexed="8"/>
      </top>
      <bottom style="thin">
        <color auto="1"/>
      </bottom>
      <diagonal/>
    </border>
    <border>
      <left style="thin">
        <color indexed="0"/>
      </left>
      <right/>
      <top/>
      <bottom style="thin">
        <color indexed="0"/>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bottom style="thin">
        <color auto="1"/>
      </bottom>
      <diagonal/>
    </border>
    <border>
      <left style="thin">
        <color auto="1"/>
      </left>
      <right/>
      <top/>
      <bottom/>
      <diagonal/>
    </border>
    <border>
      <left style="thin">
        <color auto="1"/>
      </left>
      <right style="thin">
        <color indexed="0"/>
      </right>
      <top style="thin">
        <color auto="1"/>
      </top>
      <bottom style="thin">
        <color indexed="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top style="thin">
        <color indexed="0"/>
      </top>
      <bottom style="thin">
        <color indexed="0"/>
      </bottom>
      <diagonal/>
    </border>
    <border>
      <left/>
      <right style="thin">
        <color indexed="0"/>
      </right>
      <top style="thin">
        <color indexed="0"/>
      </top>
      <bottom/>
      <diagonal/>
    </border>
    <border>
      <left style="thin">
        <color indexed="0"/>
      </left>
      <right style="thin">
        <color indexed="0"/>
      </right>
      <top style="thin">
        <color indexed="0"/>
      </top>
      <bottom/>
      <diagonal/>
    </border>
    <border>
      <left style="thin">
        <color indexed="0"/>
      </left>
      <right/>
      <top style="thin">
        <color indexed="0"/>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auto="1"/>
      </right>
      <top/>
      <bottom/>
      <diagonal/>
    </border>
    <border>
      <left style="thin">
        <color theme="1"/>
      </left>
      <right style="thin">
        <color theme="1"/>
      </right>
      <top style="thin">
        <color theme="1"/>
      </top>
      <bottom/>
      <diagonal/>
    </border>
    <border>
      <left style="thin">
        <color auto="1"/>
      </left>
      <right/>
      <top style="thin">
        <color auto="1"/>
      </top>
      <bottom style="thin">
        <color auto="1"/>
      </bottom>
      <diagonal/>
    </border>
    <border>
      <left style="thin">
        <color theme="1"/>
      </left>
      <right style="thin">
        <color theme="1"/>
      </right>
      <top/>
      <bottom/>
      <diagonal/>
    </border>
    <border>
      <left style="thin">
        <color theme="1"/>
      </left>
      <right/>
      <top/>
      <bottom/>
      <diagonal/>
    </border>
  </borders>
  <cellStyleXfs count="7">
    <xf numFmtId="0" fontId="0" fillId="0" borderId="0"/>
    <xf numFmtId="0" fontId="5" fillId="0" borderId="0"/>
    <xf numFmtId="0" fontId="8" fillId="0" borderId="0"/>
    <xf numFmtId="165" fontId="8" fillId="0" borderId="0" applyFill="0" applyBorder="0" applyAlignment="0" applyProtection="0"/>
    <xf numFmtId="0" fontId="8" fillId="0" borderId="0"/>
    <xf numFmtId="164" fontId="29" fillId="0" borderId="0" applyFont="0" applyFill="0" applyBorder="0" applyAlignment="0" applyProtection="0"/>
    <xf numFmtId="0" fontId="5" fillId="0" borderId="0"/>
  </cellStyleXfs>
  <cellXfs count="341">
    <xf numFmtId="0" fontId="0" fillId="0" borderId="0" xfId="0"/>
    <xf numFmtId="0" fontId="2" fillId="0" borderId="0" xfId="0" applyFont="1"/>
    <xf numFmtId="0" fontId="1" fillId="0" borderId="0" xfId="0" applyFont="1"/>
    <xf numFmtId="0" fontId="1" fillId="0" borderId="0" xfId="0" applyFont="1" applyAlignment="1">
      <alignment horizontal="center"/>
    </xf>
    <xf numFmtId="0" fontId="1" fillId="0" borderId="1" xfId="0" applyFont="1" applyBorder="1"/>
    <xf numFmtId="0" fontId="1" fillId="0" borderId="1" xfId="0" applyFont="1" applyBorder="1" applyAlignment="1">
      <alignment horizontal="center"/>
    </xf>
    <xf numFmtId="0" fontId="0" fillId="0" borderId="1" xfId="0" applyBorder="1" applyAlignment="1"/>
    <xf numFmtId="0" fontId="0" fillId="0" borderId="1" xfId="0" applyBorder="1" applyAlignment="1">
      <alignment horizontal="center"/>
    </xf>
    <xf numFmtId="0" fontId="0" fillId="0" borderId="0" xfId="0" applyAlignment="1"/>
    <xf numFmtId="0" fontId="0" fillId="0" borderId="1" xfId="0" applyBorder="1"/>
    <xf numFmtId="14" fontId="0" fillId="0" borderId="1" xfId="0" applyNumberFormat="1" applyBorder="1" applyAlignment="1">
      <alignment horizont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14" fontId="4" fillId="4"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0" fontId="4" fillId="3"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 xfId="0"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xf numFmtId="14" fontId="0" fillId="0" borderId="1" xfId="0" applyNumberFormat="1" applyBorder="1"/>
    <xf numFmtId="0" fontId="6" fillId="7" borderId="1" xfId="1" applyFont="1" applyFill="1" applyBorder="1" applyAlignment="1">
      <alignment horizontal="center" vertical="center"/>
    </xf>
    <xf numFmtId="0" fontId="6" fillId="0" borderId="1" xfId="1" applyFont="1" applyFill="1" applyBorder="1" applyAlignment="1">
      <alignment horizontal="center" vertical="center"/>
    </xf>
    <xf numFmtId="0" fontId="6" fillId="0" borderId="1" xfId="1" applyFont="1" applyFill="1" applyBorder="1" applyAlignment="1">
      <alignment vertical="center" wrapText="1"/>
    </xf>
    <xf numFmtId="0" fontId="5" fillId="0" borderId="1" xfId="1" applyBorder="1" applyAlignment="1">
      <alignment vertical="center"/>
    </xf>
    <xf numFmtId="0" fontId="6" fillId="0" borderId="1" xfId="1" applyFont="1" applyFill="1" applyBorder="1" applyAlignment="1">
      <alignment horizontal="right" vertical="center" wrapText="1"/>
    </xf>
    <xf numFmtId="0" fontId="6" fillId="0" borderId="1" xfId="1" applyFont="1" applyFill="1" applyBorder="1" applyAlignment="1">
      <alignment horizontal="center" vertical="center" wrapText="1"/>
    </xf>
    <xf numFmtId="0" fontId="0" fillId="0" borderId="4" xfId="0" applyFill="1" applyBorder="1" applyAlignment="1">
      <alignment horizontal="center" vertical="center"/>
    </xf>
    <xf numFmtId="0" fontId="0" fillId="0" borderId="1" xfId="0" applyBorder="1" applyAlignment="1">
      <alignment horizontal="center" vertical="center" wrapText="1"/>
    </xf>
    <xf numFmtId="0" fontId="1" fillId="5" borderId="0" xfId="0" applyFont="1" applyFill="1" applyBorder="1" applyAlignment="1">
      <alignment horizontal="center" vertical="center" wrapText="1"/>
    </xf>
    <xf numFmtId="0" fontId="0" fillId="0" borderId="0" xfId="0" applyBorder="1"/>
    <xf numFmtId="0" fontId="7" fillId="0" borderId="0" xfId="0" applyFont="1"/>
    <xf numFmtId="0" fontId="9" fillId="0" borderId="0" xfId="2" applyFont="1" applyProtection="1"/>
    <xf numFmtId="14" fontId="11" fillId="2" borderId="11" xfId="2" applyNumberFormat="1" applyFont="1" applyFill="1" applyBorder="1" applyAlignment="1" applyProtection="1">
      <alignment horizontal="center" vertical="center" wrapText="1"/>
    </xf>
    <xf numFmtId="14" fontId="11" fillId="2" borderId="12" xfId="2" applyNumberFormat="1" applyFont="1" applyFill="1" applyBorder="1" applyAlignment="1" applyProtection="1">
      <alignment horizontal="center" vertical="center" wrapText="1"/>
    </xf>
    <xf numFmtId="14" fontId="11" fillId="2" borderId="13" xfId="2" applyNumberFormat="1" applyFont="1" applyFill="1" applyBorder="1" applyAlignment="1" applyProtection="1">
      <alignment horizontal="center" vertical="center" wrapText="1"/>
    </xf>
    <xf numFmtId="166" fontId="10" fillId="4" borderId="19" xfId="3" applyNumberFormat="1" applyFont="1" applyFill="1" applyBorder="1" applyAlignment="1" applyProtection="1">
      <alignment horizontal="center" vertical="center"/>
      <protection locked="0"/>
    </xf>
    <xf numFmtId="166" fontId="10" fillId="4" borderId="20" xfId="3" applyNumberFormat="1" applyFont="1" applyFill="1" applyBorder="1" applyAlignment="1" applyProtection="1">
      <alignment horizontal="center" vertical="center"/>
      <protection locked="0"/>
    </xf>
    <xf numFmtId="166" fontId="10" fillId="4" borderId="21" xfId="3" applyNumberFormat="1" applyFont="1" applyFill="1" applyBorder="1" applyAlignment="1" applyProtection="1">
      <alignment horizontal="center" vertical="center"/>
      <protection locked="0"/>
    </xf>
    <xf numFmtId="166" fontId="10" fillId="4" borderId="25" xfId="3" applyNumberFormat="1" applyFont="1" applyFill="1" applyBorder="1" applyAlignment="1" applyProtection="1">
      <alignment horizontal="center" vertical="center"/>
      <protection locked="0"/>
    </xf>
    <xf numFmtId="166" fontId="10" fillId="4" borderId="26" xfId="3" applyNumberFormat="1" applyFont="1" applyFill="1" applyBorder="1" applyAlignment="1" applyProtection="1">
      <alignment horizontal="center" vertical="center"/>
      <protection locked="0"/>
    </xf>
    <xf numFmtId="166" fontId="10" fillId="4" borderId="27" xfId="3" applyNumberFormat="1" applyFont="1" applyFill="1" applyBorder="1" applyAlignment="1" applyProtection="1">
      <alignment horizontal="center" vertical="center"/>
      <protection locked="0"/>
    </xf>
    <xf numFmtId="166" fontId="10" fillId="4" borderId="24" xfId="3" applyNumberFormat="1" applyFont="1" applyFill="1" applyBorder="1" applyAlignment="1" applyProtection="1">
      <alignment horizontal="center" vertical="center"/>
      <protection locked="0"/>
    </xf>
    <xf numFmtId="166" fontId="10" fillId="4" borderId="1" xfId="3" applyNumberFormat="1" applyFont="1" applyFill="1" applyBorder="1" applyAlignment="1" applyProtection="1">
      <alignment horizontal="center" vertical="center"/>
      <protection locked="0"/>
    </xf>
    <xf numFmtId="166" fontId="10" fillId="4" borderId="28" xfId="3" applyNumberFormat="1" applyFont="1" applyFill="1" applyBorder="1" applyAlignment="1" applyProtection="1">
      <alignment horizontal="center" vertical="center"/>
      <protection locked="0"/>
    </xf>
    <xf numFmtId="166" fontId="10" fillId="4" borderId="29" xfId="3" applyNumberFormat="1" applyFont="1" applyFill="1" applyBorder="1" applyAlignment="1" applyProtection="1">
      <alignment horizontal="center" vertical="center"/>
      <protection locked="0"/>
    </xf>
    <xf numFmtId="0" fontId="11" fillId="2" borderId="11" xfId="2" applyNumberFormat="1" applyFont="1" applyFill="1" applyBorder="1" applyAlignment="1" applyProtection="1">
      <alignment horizontal="center" vertical="center" wrapText="1"/>
    </xf>
    <xf numFmtId="0" fontId="11" fillId="2" borderId="12" xfId="2" applyNumberFormat="1" applyFont="1" applyFill="1" applyBorder="1" applyAlignment="1" applyProtection="1">
      <alignment horizontal="center" vertical="center" wrapText="1"/>
    </xf>
    <xf numFmtId="0" fontId="11" fillId="2" borderId="13" xfId="2" applyNumberFormat="1" applyFont="1" applyFill="1" applyBorder="1" applyAlignment="1" applyProtection="1">
      <alignment horizontal="center" vertical="center" wrapText="1"/>
    </xf>
    <xf numFmtId="0" fontId="12" fillId="4" borderId="31" xfId="2" applyNumberFormat="1" applyFont="1" applyFill="1" applyBorder="1" applyAlignment="1" applyProtection="1">
      <alignment horizontal="center" vertical="center" wrapText="1"/>
      <protection locked="0"/>
    </xf>
    <xf numFmtId="0" fontId="12" fillId="4" borderId="1" xfId="2" applyNumberFormat="1" applyFont="1" applyFill="1" applyBorder="1" applyAlignment="1" applyProtection="1">
      <alignment horizontal="center" vertical="center" wrapText="1"/>
      <protection locked="0"/>
    </xf>
    <xf numFmtId="0" fontId="12" fillId="4" borderId="34" xfId="2" applyNumberFormat="1" applyFont="1" applyFill="1" applyBorder="1" applyAlignment="1" applyProtection="1">
      <alignment horizontal="center" vertical="center"/>
      <protection locked="0"/>
    </xf>
    <xf numFmtId="0" fontId="12" fillId="4" borderId="35" xfId="2" applyNumberFormat="1" applyFont="1" applyFill="1" applyBorder="1" applyAlignment="1" applyProtection="1">
      <alignment horizontal="center" vertical="center"/>
      <protection locked="0"/>
    </xf>
    <xf numFmtId="0" fontId="12" fillId="9" borderId="35" xfId="2" applyNumberFormat="1" applyFont="1" applyFill="1" applyBorder="1" applyAlignment="1" applyProtection="1">
      <alignment horizontal="center" vertical="center"/>
    </xf>
    <xf numFmtId="0" fontId="12" fillId="4" borderId="19" xfId="2" applyNumberFormat="1" applyFont="1" applyFill="1" applyBorder="1" applyAlignment="1" applyProtection="1">
      <alignment horizontal="center" vertical="center"/>
      <protection locked="0"/>
    </xf>
    <xf numFmtId="0" fontId="12" fillId="4" borderId="20" xfId="2" applyNumberFormat="1" applyFont="1" applyFill="1" applyBorder="1" applyAlignment="1" applyProtection="1">
      <alignment horizontal="center" vertical="center"/>
      <protection locked="0"/>
    </xf>
    <xf numFmtId="3" fontId="12" fillId="4" borderId="19" xfId="2" applyNumberFormat="1" applyFont="1" applyFill="1" applyBorder="1" applyAlignment="1" applyProtection="1">
      <alignment horizontal="center" vertical="center"/>
      <protection locked="0"/>
    </xf>
    <xf numFmtId="3" fontId="12" fillId="4" borderId="20" xfId="2" applyNumberFormat="1" applyFont="1" applyFill="1" applyBorder="1" applyAlignment="1" applyProtection="1">
      <alignment horizontal="center" vertical="center"/>
      <protection locked="0"/>
    </xf>
    <xf numFmtId="0" fontId="12" fillId="4" borderId="11" xfId="2" applyNumberFormat="1" applyFont="1" applyFill="1" applyBorder="1" applyAlignment="1" applyProtection="1">
      <alignment horizontal="center" vertical="center"/>
      <protection locked="0"/>
    </xf>
    <xf numFmtId="0" fontId="12" fillId="0" borderId="36" xfId="2" applyNumberFormat="1" applyFont="1" applyFill="1" applyBorder="1" applyAlignment="1" applyProtection="1">
      <alignment horizontal="center" vertical="center" wrapText="1"/>
    </xf>
    <xf numFmtId="0" fontId="9" fillId="0" borderId="36" xfId="2" applyFont="1" applyBorder="1" applyProtection="1"/>
    <xf numFmtId="0" fontId="9" fillId="0" borderId="37" xfId="2" applyFont="1" applyBorder="1" applyProtection="1"/>
    <xf numFmtId="14" fontId="14" fillId="2" borderId="35" xfId="2" applyNumberFormat="1" applyFont="1" applyFill="1" applyBorder="1" applyAlignment="1" applyProtection="1">
      <alignment horizontal="center" vertical="center" wrapText="1"/>
    </xf>
    <xf numFmtId="14" fontId="14" fillId="2" borderId="44" xfId="2" applyNumberFormat="1" applyFont="1" applyFill="1" applyBorder="1" applyAlignment="1" applyProtection="1">
      <alignment horizontal="center" vertical="center" wrapText="1"/>
    </xf>
    <xf numFmtId="167" fontId="9" fillId="4" borderId="51" xfId="3" applyNumberFormat="1" applyFont="1" applyFill="1" applyBorder="1" applyAlignment="1" applyProtection="1">
      <alignment horizontal="center" vertical="center"/>
      <protection locked="0"/>
    </xf>
    <xf numFmtId="167" fontId="15" fillId="4" borderId="52" xfId="3" applyNumberFormat="1" applyFont="1" applyFill="1" applyBorder="1" applyAlignment="1" applyProtection="1">
      <alignment horizontal="center" vertical="center"/>
      <protection locked="0"/>
    </xf>
    <xf numFmtId="14" fontId="12" fillId="4" borderId="51" xfId="2" applyNumberFormat="1" applyFont="1" applyFill="1" applyBorder="1" applyAlignment="1" applyProtection="1">
      <alignment horizontal="center" vertical="center" wrapText="1"/>
      <protection locked="0"/>
    </xf>
    <xf numFmtId="0" fontId="12" fillId="6" borderId="52" xfId="2" applyNumberFormat="1" applyFont="1" applyFill="1" applyBorder="1" applyAlignment="1" applyProtection="1">
      <alignment horizontal="center" vertical="center"/>
    </xf>
    <xf numFmtId="14" fontId="12" fillId="4" borderId="19" xfId="2" applyNumberFormat="1" applyFont="1" applyFill="1" applyBorder="1" applyAlignment="1" applyProtection="1">
      <alignment horizontal="center" vertical="center" wrapText="1"/>
      <protection locked="0"/>
    </xf>
    <xf numFmtId="0" fontId="12" fillId="6" borderId="20" xfId="2" applyNumberFormat="1" applyFont="1" applyFill="1" applyBorder="1" applyAlignment="1" applyProtection="1">
      <alignment horizontal="center" vertical="center"/>
    </xf>
    <xf numFmtId="167" fontId="15" fillId="4" borderId="19" xfId="3" applyNumberFormat="1" applyFont="1" applyFill="1" applyBorder="1" applyAlignment="1" applyProtection="1">
      <alignment horizontal="center" vertical="center"/>
      <protection locked="0"/>
    </xf>
    <xf numFmtId="167" fontId="15" fillId="4" borderId="20" xfId="3" applyNumberFormat="1" applyFont="1" applyFill="1" applyBorder="1" applyAlignment="1" applyProtection="1">
      <alignment horizontal="center" vertical="center"/>
      <protection locked="0"/>
    </xf>
    <xf numFmtId="0" fontId="12" fillId="0" borderId="0" xfId="2" applyNumberFormat="1" applyFont="1" applyFill="1" applyBorder="1" applyAlignment="1" applyProtection="1">
      <alignment horizontal="left" vertical="center" wrapText="1"/>
    </xf>
    <xf numFmtId="0" fontId="18" fillId="6" borderId="1" xfId="4" applyFont="1" applyFill="1" applyBorder="1" applyAlignment="1" applyProtection="1">
      <alignment horizontal="center" vertical="center" wrapText="1"/>
    </xf>
    <xf numFmtId="0" fontId="19" fillId="6" borderId="1" xfId="4" applyFont="1" applyFill="1" applyBorder="1" applyAlignment="1" applyProtection="1">
      <alignment horizontal="center" vertical="center" wrapText="1"/>
    </xf>
    <xf numFmtId="0" fontId="17" fillId="6" borderId="1" xfId="4" applyFont="1" applyFill="1" applyBorder="1" applyAlignment="1" applyProtection="1">
      <alignment horizontal="center" vertical="center" wrapText="1"/>
    </xf>
    <xf numFmtId="0" fontId="20" fillId="4" borderId="1" xfId="4" applyFont="1" applyFill="1" applyBorder="1" applyAlignment="1" applyProtection="1">
      <alignment horizontal="center" vertical="center" wrapText="1"/>
      <protection locked="0"/>
    </xf>
    <xf numFmtId="0" fontId="20" fillId="4" borderId="1" xfId="4" applyFont="1" applyFill="1" applyBorder="1" applyAlignment="1" applyProtection="1">
      <alignment horizontal="center" vertical="center"/>
      <protection locked="0"/>
    </xf>
    <xf numFmtId="3" fontId="20" fillId="4" borderId="1" xfId="4" applyNumberFormat="1" applyFont="1" applyFill="1" applyBorder="1" applyAlignment="1" applyProtection="1">
      <alignment horizontal="center" vertical="center" wrapText="1"/>
      <protection locked="0"/>
    </xf>
    <xf numFmtId="49" fontId="20" fillId="4" borderId="1" xfId="4" applyNumberFormat="1" applyFont="1" applyFill="1" applyBorder="1" applyAlignment="1" applyProtection="1">
      <alignment horizontal="left" vertical="center" wrapText="1"/>
      <protection locked="0"/>
    </xf>
    <xf numFmtId="10" fontId="21" fillId="4" borderId="1" xfId="4" applyNumberFormat="1" applyFont="1" applyFill="1" applyBorder="1" applyAlignment="1" applyProtection="1">
      <alignment horizontal="center" vertical="center" wrapText="1"/>
      <protection locked="0"/>
    </xf>
    <xf numFmtId="10" fontId="20" fillId="4" borderId="1" xfId="4" applyNumberFormat="1" applyFont="1" applyFill="1" applyBorder="1" applyAlignment="1" applyProtection="1">
      <alignment horizontal="center" vertical="center" wrapText="1"/>
      <protection locked="0"/>
    </xf>
    <xf numFmtId="0" fontId="17" fillId="6" borderId="4" xfId="4" applyFont="1" applyFill="1" applyBorder="1" applyAlignment="1" applyProtection="1">
      <alignment horizontal="center" vertical="center" wrapText="1"/>
    </xf>
    <xf numFmtId="0" fontId="19" fillId="6" borderId="53" xfId="4" applyFont="1" applyFill="1" applyBorder="1" applyAlignment="1" applyProtection="1">
      <alignment horizontal="center" vertical="center" wrapText="1"/>
    </xf>
    <xf numFmtId="0" fontId="17" fillId="6" borderId="53" xfId="4" applyFont="1" applyFill="1" applyBorder="1" applyAlignment="1" applyProtection="1">
      <alignment horizontal="center" vertical="center" wrapText="1"/>
    </xf>
    <xf numFmtId="49" fontId="20" fillId="4" borderId="22" xfId="4" applyNumberFormat="1" applyFont="1" applyFill="1" applyBorder="1" applyAlignment="1" applyProtection="1">
      <alignment horizontal="left" vertical="center" wrapText="1"/>
      <protection locked="0"/>
    </xf>
    <xf numFmtId="49" fontId="20" fillId="4" borderId="24" xfId="4" applyNumberFormat="1" applyFont="1" applyFill="1" applyBorder="1" applyAlignment="1" applyProtection="1">
      <alignment horizontal="left" vertical="center" wrapText="1"/>
      <protection locked="0"/>
    </xf>
    <xf numFmtId="0" fontId="9" fillId="4" borderId="1" xfId="4" applyFont="1" applyFill="1" applyBorder="1" applyAlignment="1" applyProtection="1">
      <alignment horizontal="center" vertical="center" wrapText="1"/>
      <protection locked="0"/>
    </xf>
    <xf numFmtId="3" fontId="9" fillId="4" borderId="1" xfId="4" applyNumberFormat="1" applyFont="1" applyFill="1" applyBorder="1" applyAlignment="1" applyProtection="1">
      <alignment horizontal="center" vertical="center" wrapText="1"/>
      <protection locked="0"/>
    </xf>
    <xf numFmtId="0" fontId="9" fillId="4" borderId="1" xfId="4" applyFont="1" applyFill="1" applyBorder="1" applyAlignment="1" applyProtection="1">
      <alignment horizontal="center" vertical="center"/>
      <protection locked="0"/>
    </xf>
    <xf numFmtId="49" fontId="20" fillId="4" borderId="23" xfId="4" applyNumberFormat="1" applyFont="1" applyFill="1" applyBorder="1" applyAlignment="1" applyProtection="1">
      <alignment horizontal="left" vertical="center" wrapText="1"/>
      <protection locked="0"/>
    </xf>
    <xf numFmtId="0" fontId="17" fillId="6" borderId="4" xfId="4" applyFont="1" applyFill="1" applyBorder="1" applyAlignment="1" applyProtection="1">
      <alignment vertical="center" wrapText="1"/>
    </xf>
    <xf numFmtId="14" fontId="9" fillId="4" borderId="1" xfId="4" applyNumberFormat="1" applyFont="1" applyFill="1" applyBorder="1" applyAlignment="1" applyProtection="1">
      <alignment horizontal="center" vertical="center" wrapText="1"/>
      <protection locked="0"/>
    </xf>
    <xf numFmtId="0" fontId="9" fillId="0" borderId="0" xfId="2" applyFont="1" applyAlignment="1" applyProtection="1">
      <alignment horizontal="left"/>
    </xf>
    <xf numFmtId="0" fontId="23" fillId="6" borderId="1" xfId="4" applyFont="1" applyFill="1" applyBorder="1" applyAlignment="1" applyProtection="1">
      <alignment horizontal="center" vertical="center" wrapText="1"/>
    </xf>
    <xf numFmtId="0" fontId="17" fillId="6" borderId="29" xfId="4" applyFont="1" applyFill="1" applyBorder="1" applyAlignment="1" applyProtection="1">
      <alignment horizontal="center" vertical="center" wrapText="1"/>
    </xf>
    <xf numFmtId="0" fontId="17" fillId="6" borderId="1" xfId="4" applyFont="1" applyFill="1" applyBorder="1" applyAlignment="1" applyProtection="1">
      <alignment horizontal="centerContinuous" vertical="center"/>
    </xf>
    <xf numFmtId="0" fontId="25" fillId="6" borderId="1" xfId="4" applyFont="1" applyFill="1" applyBorder="1" applyAlignment="1" applyProtection="1">
      <alignment horizontal="center" vertical="center" wrapText="1"/>
    </xf>
    <xf numFmtId="10" fontId="17" fillId="6" borderId="1" xfId="4" applyNumberFormat="1" applyFont="1" applyFill="1" applyBorder="1" applyAlignment="1" applyProtection="1">
      <alignment horizontal="center" vertical="center" wrapText="1"/>
    </xf>
    <xf numFmtId="10" fontId="9" fillId="4" borderId="1" xfId="4" applyNumberFormat="1" applyFont="1" applyFill="1" applyBorder="1" applyAlignment="1" applyProtection="1">
      <alignment horizontal="center" vertical="center" wrapText="1"/>
      <protection locked="0"/>
    </xf>
    <xf numFmtId="14" fontId="11" fillId="2" borderId="55" xfId="2" applyNumberFormat="1" applyFont="1" applyFill="1" applyBorder="1" applyAlignment="1" applyProtection="1">
      <alignment horizontal="center" vertical="center" wrapText="1"/>
    </xf>
    <xf numFmtId="0" fontId="12" fillId="4" borderId="59" xfId="2" applyNumberFormat="1" applyFont="1" applyFill="1" applyBorder="1" applyAlignment="1" applyProtection="1">
      <alignment horizontal="center" vertical="center"/>
      <protection locked="0"/>
    </xf>
    <xf numFmtId="0" fontId="12" fillId="4" borderId="60" xfId="2" applyNumberFormat="1" applyFont="1" applyFill="1" applyBorder="1" applyAlignment="1" applyProtection="1">
      <alignment horizontal="center" vertical="center"/>
      <protection locked="0"/>
    </xf>
    <xf numFmtId="0" fontId="12" fillId="4" borderId="61" xfId="2" applyNumberFormat="1" applyFont="1" applyFill="1" applyBorder="1" applyAlignment="1" applyProtection="1">
      <alignment horizontal="center" vertical="center"/>
      <protection locked="0"/>
    </xf>
    <xf numFmtId="3" fontId="12" fillId="4" borderId="59" xfId="2" applyNumberFormat="1" applyFont="1" applyFill="1" applyBorder="1" applyAlignment="1" applyProtection="1">
      <alignment horizontal="center" vertical="center"/>
      <protection locked="0"/>
    </xf>
    <xf numFmtId="3" fontId="12" fillId="4" borderId="60" xfId="2" applyNumberFormat="1" applyFont="1" applyFill="1" applyBorder="1" applyAlignment="1" applyProtection="1">
      <alignment horizontal="center" vertical="center"/>
      <protection locked="0"/>
    </xf>
    <xf numFmtId="3" fontId="12" fillId="4" borderId="61" xfId="2" applyNumberFormat="1" applyFont="1" applyFill="1" applyBorder="1" applyAlignment="1" applyProtection="1">
      <alignment horizontal="center" vertical="center"/>
      <protection locked="0"/>
    </xf>
    <xf numFmtId="3" fontId="12" fillId="4" borderId="62" xfId="2" applyNumberFormat="1" applyFont="1" applyFill="1" applyBorder="1" applyAlignment="1" applyProtection="1">
      <alignment horizontal="center" vertical="center"/>
      <protection locked="0"/>
    </xf>
    <xf numFmtId="3" fontId="12" fillId="4" borderId="63" xfId="2" applyNumberFormat="1" applyFont="1" applyFill="1" applyBorder="1" applyAlignment="1" applyProtection="1">
      <alignment horizontal="center" vertical="center"/>
      <protection locked="0"/>
    </xf>
    <xf numFmtId="3" fontId="12" fillId="4" borderId="64" xfId="2" applyNumberFormat="1" applyFont="1" applyFill="1" applyBorder="1" applyAlignment="1" applyProtection="1">
      <alignment horizontal="center" vertical="center"/>
      <protection locked="0"/>
    </xf>
    <xf numFmtId="3" fontId="12" fillId="4" borderId="58" xfId="2" applyNumberFormat="1" applyFont="1" applyFill="1" applyBorder="1" applyAlignment="1" applyProtection="1">
      <alignment horizontal="center" vertical="center"/>
      <protection locked="0"/>
    </xf>
    <xf numFmtId="3" fontId="12" fillId="4" borderId="1" xfId="2" applyNumberFormat="1" applyFont="1" applyFill="1" applyBorder="1" applyAlignment="1" applyProtection="1">
      <alignment horizontal="center" vertical="center"/>
      <protection locked="0"/>
    </xf>
    <xf numFmtId="3" fontId="12" fillId="4" borderId="56" xfId="2" applyNumberFormat="1" applyFont="1" applyFill="1" applyBorder="1" applyAlignment="1" applyProtection="1">
      <alignment horizontal="center" vertical="center"/>
      <protection locked="0"/>
    </xf>
    <xf numFmtId="0" fontId="20" fillId="0" borderId="0" xfId="4" applyFont="1" applyFill="1" applyBorder="1" applyAlignment="1" applyProtection="1">
      <alignment horizontal="left" vertical="center"/>
    </xf>
    <xf numFmtId="0" fontId="9" fillId="4" borderId="58" xfId="4" applyFont="1" applyFill="1" applyBorder="1" applyAlignment="1" applyProtection="1">
      <alignment horizontal="center" vertical="center"/>
      <protection locked="0"/>
    </xf>
    <xf numFmtId="0" fontId="10" fillId="0" borderId="0" xfId="4" applyFont="1" applyFill="1" applyBorder="1" applyAlignment="1" applyProtection="1">
      <alignment horizontal="left" vertical="center"/>
    </xf>
    <xf numFmtId="0" fontId="0" fillId="0" borderId="1" xfId="0" quotePrefix="1" applyBorder="1" applyAlignment="1">
      <alignment horizontal="center" vertical="center"/>
    </xf>
    <xf numFmtId="0" fontId="27" fillId="0" borderId="0" xfId="0" applyFont="1"/>
    <xf numFmtId="0" fontId="0" fillId="0" borderId="4" xfId="0" applyFill="1" applyBorder="1" applyAlignment="1">
      <alignment horizontal="left"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28" fillId="0" borderId="0" xfId="0" applyFont="1" applyAlignment="1">
      <alignment vertical="center"/>
    </xf>
    <xf numFmtId="0" fontId="28" fillId="0" borderId="1" xfId="0" applyFont="1" applyBorder="1" applyAlignment="1">
      <alignment horizontal="center" vertical="center"/>
    </xf>
    <xf numFmtId="0" fontId="31" fillId="10" borderId="65" xfId="0" applyFont="1" applyFill="1" applyBorder="1" applyAlignment="1">
      <alignment horizontal="center"/>
    </xf>
    <xf numFmtId="0" fontId="31" fillId="10" borderId="65" xfId="0" applyFont="1" applyFill="1" applyBorder="1" applyAlignment="1">
      <alignment horizontal="left"/>
    </xf>
    <xf numFmtId="14" fontId="31" fillId="10" borderId="65" xfId="0" applyNumberFormat="1" applyFont="1" applyFill="1" applyBorder="1" applyAlignment="1">
      <alignment horizontal="left"/>
    </xf>
    <xf numFmtId="0" fontId="31" fillId="10" borderId="65" xfId="0" applyFont="1" applyFill="1" applyBorder="1" applyAlignment="1">
      <alignment horizontal="left" wrapText="1"/>
    </xf>
    <xf numFmtId="168" fontId="31" fillId="10" borderId="66" xfId="0" applyNumberFormat="1" applyFont="1" applyFill="1" applyBorder="1" applyAlignment="1">
      <alignment horizontal="center" vertical="center"/>
    </xf>
    <xf numFmtId="168" fontId="31" fillId="10" borderId="1" xfId="0" applyNumberFormat="1" applyFont="1" applyFill="1" applyBorder="1" applyAlignment="1">
      <alignment horizontal="center" vertical="center"/>
    </xf>
    <xf numFmtId="168" fontId="31" fillId="10" borderId="67" xfId="0" applyNumberFormat="1" applyFont="1" applyFill="1" applyBorder="1" applyAlignment="1">
      <alignment horizontal="center" vertical="center"/>
    </xf>
    <xf numFmtId="49" fontId="32" fillId="0" borderId="65" xfId="6" applyNumberFormat="1" applyFont="1" applyFill="1" applyBorder="1" applyAlignment="1">
      <alignment horizontal="right" wrapText="1"/>
    </xf>
    <xf numFmtId="4" fontId="31" fillId="0" borderId="65" xfId="0" applyNumberFormat="1" applyFont="1" applyBorder="1" applyAlignment="1">
      <alignment horizontal="left"/>
    </xf>
    <xf numFmtId="14" fontId="31" fillId="0" borderId="65" xfId="0" applyNumberFormat="1" applyFont="1" applyBorder="1" applyAlignment="1">
      <alignment horizontal="left"/>
    </xf>
    <xf numFmtId="0" fontId="31" fillId="0" borderId="65" xfId="0" applyFont="1" applyBorder="1" applyAlignment="1">
      <alignment horizontal="left"/>
    </xf>
    <xf numFmtId="0" fontId="31" fillId="0" borderId="65" xfId="0" applyFont="1" applyBorder="1" applyAlignment="1">
      <alignment horizontal="left" wrapText="1"/>
    </xf>
    <xf numFmtId="168" fontId="31" fillId="0" borderId="66" xfId="0" applyNumberFormat="1" applyFont="1" applyBorder="1" applyAlignment="1">
      <alignment horizontal="right" vertical="center"/>
    </xf>
    <xf numFmtId="168" fontId="31" fillId="0" borderId="1" xfId="0" applyNumberFormat="1" applyFont="1" applyBorder="1" applyAlignment="1">
      <alignment horizontal="right" vertical="center"/>
    </xf>
    <xf numFmtId="49" fontId="32" fillId="3" borderId="65" xfId="6" applyNumberFormat="1" applyFont="1" applyFill="1" applyBorder="1" applyAlignment="1">
      <alignment horizontal="right" wrapText="1"/>
    </xf>
    <xf numFmtId="4" fontId="31" fillId="3" borderId="65" xfId="0" applyNumberFormat="1" applyFont="1" applyFill="1" applyBorder="1" applyAlignment="1">
      <alignment horizontal="left"/>
    </xf>
    <xf numFmtId="0" fontId="31" fillId="10" borderId="68" xfId="0" applyFont="1" applyFill="1" applyBorder="1" applyAlignment="1">
      <alignment horizontal="center"/>
    </xf>
    <xf numFmtId="0" fontId="31" fillId="10" borderId="68" xfId="0" applyFont="1" applyFill="1" applyBorder="1" applyAlignment="1">
      <alignment horizontal="left"/>
    </xf>
    <xf numFmtId="0" fontId="31" fillId="4" borderId="1" xfId="0" applyFont="1" applyFill="1" applyBorder="1" applyAlignment="1">
      <alignment horizontal="left"/>
    </xf>
    <xf numFmtId="0" fontId="31" fillId="0" borderId="1" xfId="0" applyFont="1" applyFill="1" applyBorder="1" applyAlignment="1">
      <alignment horizontal="right"/>
    </xf>
    <xf numFmtId="0" fontId="31" fillId="0" borderId="1" xfId="0" applyFont="1" applyFill="1" applyBorder="1"/>
    <xf numFmtId="168" fontId="31" fillId="0" borderId="65" xfId="0" applyNumberFormat="1" applyFont="1" applyFill="1" applyBorder="1"/>
    <xf numFmtId="0" fontId="0" fillId="0" borderId="0" xfId="0" applyAlignment="1">
      <alignment horizontal="center"/>
    </xf>
    <xf numFmtId="0" fontId="1" fillId="0" borderId="0" xfId="0" applyFont="1" applyAlignment="1">
      <alignment horizontal="right"/>
    </xf>
    <xf numFmtId="0" fontId="33" fillId="0" borderId="0" xfId="0" applyFont="1" applyAlignment="1">
      <alignment horizontal="right"/>
    </xf>
    <xf numFmtId="14" fontId="33" fillId="0" borderId="0" xfId="0" applyNumberFormat="1" applyFont="1" applyAlignment="1">
      <alignment horizontal="left"/>
    </xf>
    <xf numFmtId="0" fontId="0" fillId="0" borderId="0" xfId="0" applyAlignment="1">
      <alignment horizontal="right"/>
    </xf>
    <xf numFmtId="0" fontId="0" fillId="11" borderId="1" xfId="0" applyFill="1" applyBorder="1" applyAlignment="1">
      <alignment horizontal="center"/>
    </xf>
    <xf numFmtId="0" fontId="30" fillId="0" borderId="0" xfId="0" applyFont="1"/>
    <xf numFmtId="0" fontId="0" fillId="0" borderId="69" xfId="0" applyBorder="1"/>
    <xf numFmtId="0" fontId="0" fillId="0" borderId="69" xfId="0" applyBorder="1" applyAlignment="1">
      <alignment horizontal="center"/>
    </xf>
    <xf numFmtId="0" fontId="33" fillId="0" borderId="69" xfId="0" applyFont="1" applyBorder="1" applyAlignment="1">
      <alignment horizontal="center"/>
    </xf>
    <xf numFmtId="169" fontId="0" fillId="12" borderId="29" xfId="0" applyNumberFormat="1" applyFill="1" applyBorder="1" applyAlignment="1">
      <alignment horizontal="center"/>
    </xf>
    <xf numFmtId="169" fontId="0" fillId="13" borderId="29" xfId="0" applyNumberFormat="1" applyFill="1" applyBorder="1" applyAlignment="1">
      <alignment horizontal="center"/>
    </xf>
    <xf numFmtId="0" fontId="0" fillId="14" borderId="69" xfId="0" applyFill="1" applyBorder="1" applyAlignment="1">
      <alignment horizontal="center"/>
    </xf>
    <xf numFmtId="0" fontId="0" fillId="14" borderId="1" xfId="0" applyFill="1" applyBorder="1" applyAlignment="1">
      <alignment horizontal="center"/>
    </xf>
    <xf numFmtId="0" fontId="0" fillId="0" borderId="38" xfId="0" applyBorder="1"/>
    <xf numFmtId="0" fontId="0" fillId="0" borderId="29" xfId="0" applyBorder="1"/>
    <xf numFmtId="0" fontId="34" fillId="0" borderId="39" xfId="0" applyFont="1" applyBorder="1" applyAlignment="1">
      <alignment horizontal="center"/>
    </xf>
    <xf numFmtId="170" fontId="0" fillId="12" borderId="29" xfId="0" applyNumberFormat="1" applyFill="1" applyBorder="1"/>
    <xf numFmtId="170" fontId="0" fillId="13" borderId="29" xfId="0" applyNumberFormat="1" applyFill="1" applyBorder="1"/>
    <xf numFmtId="170" fontId="0" fillId="13" borderId="38" xfId="0" applyNumberFormat="1" applyFill="1" applyBorder="1"/>
    <xf numFmtId="170" fontId="0" fillId="0" borderId="29" xfId="0" applyNumberFormat="1" applyBorder="1"/>
    <xf numFmtId="0" fontId="35" fillId="0" borderId="54" xfId="0" applyFont="1" applyFill="1" applyBorder="1"/>
    <xf numFmtId="0" fontId="35" fillId="0" borderId="4" xfId="0" applyFont="1" applyBorder="1"/>
    <xf numFmtId="0" fontId="35" fillId="0" borderId="0" xfId="0" applyFont="1" applyBorder="1" applyAlignment="1">
      <alignment horizontal="center"/>
    </xf>
    <xf numFmtId="170" fontId="0" fillId="12" borderId="4" xfId="0" applyNumberFormat="1" applyFill="1" applyBorder="1"/>
    <xf numFmtId="170" fontId="0" fillId="13" borderId="4" xfId="0" applyNumberFormat="1" applyFill="1" applyBorder="1"/>
    <xf numFmtId="170" fontId="0" fillId="13" borderId="54" xfId="0" applyNumberFormat="1" applyFill="1" applyBorder="1"/>
    <xf numFmtId="170" fontId="0" fillId="0" borderId="4" xfId="0" applyNumberFormat="1" applyBorder="1"/>
    <xf numFmtId="3" fontId="0" fillId="0" borderId="54" xfId="0" applyNumberFormat="1" applyBorder="1"/>
    <xf numFmtId="3" fontId="0" fillId="0" borderId="4" xfId="0" applyNumberFormat="1" applyBorder="1"/>
    <xf numFmtId="3" fontId="0" fillId="0" borderId="0" xfId="0" applyNumberFormat="1" applyBorder="1" applyAlignment="1">
      <alignment horizontal="center"/>
    </xf>
    <xf numFmtId="3" fontId="33" fillId="0" borderId="54" xfId="0" applyNumberFormat="1" applyFont="1" applyBorder="1"/>
    <xf numFmtId="3" fontId="33" fillId="0" borderId="4" xfId="0" applyNumberFormat="1" applyFont="1" applyBorder="1"/>
    <xf numFmtId="3" fontId="33" fillId="0" borderId="0" xfId="0" applyNumberFormat="1" applyFont="1" applyBorder="1" applyAlignment="1">
      <alignment horizontal="center"/>
    </xf>
    <xf numFmtId="170" fontId="1" fillId="12" borderId="4" xfId="0" applyNumberFormat="1" applyFont="1" applyFill="1" applyBorder="1"/>
    <xf numFmtId="170" fontId="1" fillId="13" borderId="4" xfId="0" applyNumberFormat="1" applyFont="1" applyFill="1" applyBorder="1"/>
    <xf numFmtId="170" fontId="1" fillId="13" borderId="54" xfId="0" applyNumberFormat="1" applyFont="1" applyFill="1" applyBorder="1"/>
    <xf numFmtId="170" fontId="1" fillId="0" borderId="4" xfId="0" applyNumberFormat="1" applyFont="1" applyBorder="1"/>
    <xf numFmtId="3" fontId="8" fillId="0" borderId="54" xfId="0" applyNumberFormat="1" applyFont="1" applyBorder="1"/>
    <xf numFmtId="3" fontId="8" fillId="0" borderId="0" xfId="0" applyNumberFormat="1" applyFont="1" applyBorder="1" applyAlignment="1">
      <alignment horizontal="center"/>
    </xf>
    <xf numFmtId="0" fontId="0" fillId="0" borderId="54" xfId="0" applyBorder="1"/>
    <xf numFmtId="0" fontId="0" fillId="0" borderId="4" xfId="0" applyBorder="1"/>
    <xf numFmtId="0" fontId="0" fillId="0" borderId="0" xfId="0" applyBorder="1" applyAlignment="1">
      <alignment horizontal="center"/>
    </xf>
    <xf numFmtId="0" fontId="8" fillId="0" borderId="54" xfId="0" applyFont="1" applyBorder="1"/>
    <xf numFmtId="0" fontId="8" fillId="0" borderId="0" xfId="0" applyFont="1" applyBorder="1" applyAlignment="1">
      <alignment horizontal="center"/>
    </xf>
    <xf numFmtId="170" fontId="1" fillId="12" borderId="54" xfId="0" applyNumberFormat="1" applyFont="1" applyFill="1" applyBorder="1"/>
    <xf numFmtId="170" fontId="0" fillId="12" borderId="54" xfId="0" applyNumberFormat="1" applyFill="1" applyBorder="1"/>
    <xf numFmtId="0" fontId="33" fillId="0" borderId="0" xfId="0" applyFont="1" applyBorder="1" applyAlignment="1">
      <alignment horizontal="center"/>
    </xf>
    <xf numFmtId="0" fontId="33" fillId="0" borderId="45" xfId="0" applyFont="1" applyBorder="1"/>
    <xf numFmtId="0" fontId="0" fillId="0" borderId="53" xfId="0" applyBorder="1"/>
    <xf numFmtId="0" fontId="33" fillId="0" borderId="46" xfId="0" applyFont="1" applyBorder="1" applyAlignment="1">
      <alignment horizontal="center"/>
    </xf>
    <xf numFmtId="170" fontId="1" fillId="12" borderId="45" xfId="0" applyNumberFormat="1" applyFont="1" applyFill="1" applyBorder="1"/>
    <xf numFmtId="170" fontId="1" fillId="13" borderId="45" xfId="0" applyNumberFormat="1" applyFont="1" applyFill="1" applyBorder="1"/>
    <xf numFmtId="170" fontId="1" fillId="13" borderId="53" xfId="0" applyNumberFormat="1" applyFont="1" applyFill="1" applyBorder="1"/>
    <xf numFmtId="170" fontId="1" fillId="0" borderId="53" xfId="0" applyNumberFormat="1" applyFont="1" applyBorder="1"/>
    <xf numFmtId="49" fontId="32" fillId="0" borderId="1" xfId="6" applyNumberFormat="1" applyFont="1" applyFill="1" applyBorder="1" applyAlignment="1">
      <alignment horizontal="center" wrapText="1"/>
    </xf>
    <xf numFmtId="0" fontId="1" fillId="0" borderId="0" xfId="0" applyFont="1" applyBorder="1" applyAlignment="1">
      <alignment horizontal="center"/>
    </xf>
    <xf numFmtId="49" fontId="32" fillId="0" borderId="0" xfId="6" applyNumberFormat="1" applyFont="1" applyFill="1" applyBorder="1" applyAlignment="1">
      <alignment horizontal="center" wrapText="1"/>
    </xf>
    <xf numFmtId="0" fontId="1" fillId="0" borderId="0" xfId="0" applyFont="1" applyBorder="1" applyAlignment="1">
      <alignment horizontal="left"/>
    </xf>
    <xf numFmtId="164" fontId="0" fillId="0" borderId="1" xfId="5" applyFont="1" applyBorder="1"/>
    <xf numFmtId="164" fontId="0" fillId="0" borderId="1" xfId="0" applyNumberFormat="1" applyBorder="1"/>
    <xf numFmtId="0" fontId="0" fillId="8" borderId="1" xfId="0" applyFont="1" applyFill="1" applyBorder="1" applyAlignment="1">
      <alignment horizontal="left"/>
    </xf>
    <xf numFmtId="49" fontId="32" fillId="8" borderId="1" xfId="6" applyNumberFormat="1" applyFont="1" applyFill="1" applyBorder="1" applyAlignment="1">
      <alignment horizontal="center" wrapText="1"/>
    </xf>
    <xf numFmtId="0" fontId="0" fillId="8" borderId="1" xfId="0" applyFill="1" applyBorder="1"/>
    <xf numFmtId="0" fontId="0" fillId="0" borderId="0" xfId="0" applyFont="1" applyBorder="1" applyAlignment="1">
      <alignment horizontal="left"/>
    </xf>
    <xf numFmtId="0" fontId="0" fillId="3" borderId="0" xfId="0" applyFill="1"/>
    <xf numFmtId="14" fontId="31" fillId="4" borderId="65" xfId="0" applyNumberFormat="1" applyFont="1" applyFill="1" applyBorder="1" applyAlignment="1">
      <alignment horizontal="left"/>
    </xf>
    <xf numFmtId="0" fontId="31" fillId="4" borderId="65" xfId="0" applyFont="1" applyFill="1" applyBorder="1" applyAlignment="1">
      <alignment horizontal="left"/>
    </xf>
    <xf numFmtId="0" fontId="31" fillId="4" borderId="65" xfId="0" applyFont="1" applyFill="1" applyBorder="1" applyAlignment="1">
      <alignment horizontal="left" wrapText="1"/>
    </xf>
    <xf numFmtId="168" fontId="31" fillId="4" borderId="65" xfId="0" applyNumberFormat="1" applyFont="1" applyFill="1" applyBorder="1" applyAlignment="1">
      <alignment horizontal="right" vertical="center"/>
    </xf>
    <xf numFmtId="168" fontId="31" fillId="10" borderId="1" xfId="0" applyNumberFormat="1" applyFont="1" applyFill="1" applyBorder="1" applyAlignment="1">
      <alignment horizontal="centerContinuous" vertical="center"/>
    </xf>
    <xf numFmtId="0" fontId="31" fillId="10" borderId="68" xfId="0" applyFont="1" applyFill="1" applyBorder="1" applyAlignment="1">
      <alignment horizontal="center" vertical="center"/>
    </xf>
    <xf numFmtId="14" fontId="31" fillId="10" borderId="68" xfId="0" applyNumberFormat="1" applyFont="1" applyFill="1" applyBorder="1" applyAlignment="1">
      <alignment horizontal="center" vertical="center"/>
    </xf>
    <xf numFmtId="168" fontId="31" fillId="10" borderId="70" xfId="0" applyNumberFormat="1" applyFont="1" applyFill="1" applyBorder="1" applyAlignment="1">
      <alignment horizontal="center" vertical="center"/>
    </xf>
    <xf numFmtId="168" fontId="31" fillId="10" borderId="71" xfId="0" applyNumberFormat="1" applyFont="1" applyFill="1" applyBorder="1" applyAlignment="1">
      <alignment horizontal="center" vertical="center"/>
    </xf>
    <xf numFmtId="49" fontId="32" fillId="0" borderId="65" xfId="6" applyNumberFormat="1" applyFont="1" applyFill="1" applyBorder="1" applyAlignment="1">
      <alignment horizontal="center" wrapText="1"/>
    </xf>
    <xf numFmtId="168" fontId="31" fillId="0" borderId="65" xfId="0" applyNumberFormat="1" applyFont="1" applyBorder="1" applyAlignment="1">
      <alignment horizontal="right" vertical="center"/>
    </xf>
    <xf numFmtId="168" fontId="32" fillId="0" borderId="65" xfId="6" applyNumberFormat="1" applyFont="1" applyFill="1" applyBorder="1" applyAlignment="1">
      <alignment horizontal="right" vertical="center"/>
    </xf>
    <xf numFmtId="168" fontId="32" fillId="0" borderId="65" xfId="6" applyNumberFormat="1" applyFont="1" applyFill="1" applyBorder="1" applyAlignment="1">
      <alignment horizontal="center" vertical="center"/>
    </xf>
    <xf numFmtId="168" fontId="31" fillId="3" borderId="65" xfId="0" applyNumberFormat="1" applyFont="1" applyFill="1" applyBorder="1" applyAlignment="1">
      <alignment horizontal="right" vertical="center"/>
    </xf>
    <xf numFmtId="168" fontId="32" fillId="3" borderId="65" xfId="6" applyNumberFormat="1" applyFont="1" applyFill="1" applyBorder="1" applyAlignment="1">
      <alignment horizontal="right" vertical="center"/>
    </xf>
    <xf numFmtId="168" fontId="32" fillId="3" borderId="65" xfId="6" applyNumberFormat="1" applyFont="1" applyFill="1" applyBorder="1" applyAlignment="1">
      <alignment horizontal="center" vertical="center"/>
    </xf>
    <xf numFmtId="0" fontId="0" fillId="0" borderId="1" xfId="0" applyBorder="1" applyAlignment="1">
      <alignment vertical="center" wrapText="1"/>
    </xf>
    <xf numFmtId="0" fontId="0" fillId="15" borderId="1" xfId="0" applyFill="1" applyBorder="1" applyAlignment="1">
      <alignment horizontal="center" vertical="center" wrapText="1"/>
    </xf>
    <xf numFmtId="0" fontId="0" fillId="15" borderId="4" xfId="0" applyFill="1" applyBorder="1" applyAlignment="1">
      <alignment horizontal="left" vertical="center"/>
    </xf>
    <xf numFmtId="0" fontId="0" fillId="0" borderId="0" xfId="0" applyAlignment="1">
      <alignment horizontal="center" vertical="center"/>
    </xf>
    <xf numFmtId="0" fontId="0" fillId="15" borderId="1" xfId="0" applyFill="1" applyBorder="1" applyAlignment="1">
      <alignment horizontal="center" vertical="center"/>
    </xf>
    <xf numFmtId="0" fontId="28" fillId="0" borderId="4" xfId="0" applyFont="1" applyFill="1" applyBorder="1" applyAlignment="1">
      <alignment horizontal="left" vertical="center"/>
    </xf>
    <xf numFmtId="0" fontId="33" fillId="0" borderId="5" xfId="0" applyFont="1" applyBorder="1" applyAlignment="1">
      <alignment horizontal="center"/>
    </xf>
    <xf numFmtId="0" fontId="33" fillId="0" borderId="6" xfId="0" applyFont="1" applyBorder="1" applyAlignment="1">
      <alignment horizontal="center"/>
    </xf>
    <xf numFmtId="0" fontId="33" fillId="0" borderId="7" xfId="0" applyFont="1" applyBorder="1" applyAlignment="1">
      <alignment horizontal="center"/>
    </xf>
    <xf numFmtId="0" fontId="9" fillId="0" borderId="56" xfId="4" applyFont="1" applyFill="1" applyBorder="1" applyAlignment="1" applyProtection="1">
      <alignment horizontal="left" vertical="center"/>
    </xf>
    <xf numFmtId="0" fontId="9" fillId="0" borderId="57" xfId="4" applyFont="1" applyFill="1" applyBorder="1" applyAlignment="1" applyProtection="1">
      <alignment horizontal="left" vertical="center"/>
    </xf>
    <xf numFmtId="0" fontId="9" fillId="0" borderId="58" xfId="4" applyFont="1" applyFill="1" applyBorder="1" applyAlignment="1" applyProtection="1">
      <alignment horizontal="left" vertical="center"/>
    </xf>
    <xf numFmtId="49" fontId="20" fillId="4" borderId="56" xfId="4" applyNumberFormat="1" applyFont="1" applyFill="1" applyBorder="1" applyAlignment="1" applyProtection="1">
      <alignment horizontal="left" vertical="center"/>
      <protection locked="0"/>
    </xf>
    <xf numFmtId="49" fontId="20" fillId="4" borderId="57" xfId="4" applyNumberFormat="1" applyFont="1" applyFill="1" applyBorder="1" applyAlignment="1" applyProtection="1">
      <alignment horizontal="left" vertical="center"/>
      <protection locked="0"/>
    </xf>
    <xf numFmtId="49" fontId="20" fillId="4" borderId="58" xfId="4" applyNumberFormat="1" applyFont="1" applyFill="1" applyBorder="1" applyAlignment="1" applyProtection="1">
      <alignment horizontal="left" vertical="center"/>
      <protection locked="0"/>
    </xf>
    <xf numFmtId="0" fontId="10" fillId="8" borderId="56" xfId="4" applyFont="1" applyFill="1" applyBorder="1" applyAlignment="1" applyProtection="1">
      <alignment horizontal="left" vertical="center"/>
    </xf>
    <xf numFmtId="0" fontId="10" fillId="8" borderId="57" xfId="4" applyFont="1" applyFill="1" applyBorder="1" applyAlignment="1" applyProtection="1">
      <alignment horizontal="left" vertical="center"/>
    </xf>
    <xf numFmtId="0" fontId="10" fillId="8" borderId="58" xfId="4" applyFont="1" applyFill="1" applyBorder="1" applyAlignment="1" applyProtection="1">
      <alignment horizontal="left" vertical="center"/>
    </xf>
    <xf numFmtId="0" fontId="12" fillId="0" borderId="56" xfId="2" applyNumberFormat="1" applyFont="1" applyFill="1" applyBorder="1" applyAlignment="1" applyProtection="1">
      <alignment horizontal="left" vertical="center"/>
    </xf>
    <xf numFmtId="0" fontId="12" fillId="0" borderId="57" xfId="2" applyNumberFormat="1" applyFont="1" applyFill="1" applyBorder="1" applyAlignment="1" applyProtection="1">
      <alignment horizontal="left" vertical="center"/>
    </xf>
    <xf numFmtId="0" fontId="12" fillId="0" borderId="58" xfId="2" applyNumberFormat="1" applyFont="1" applyFill="1" applyBorder="1" applyAlignment="1" applyProtection="1">
      <alignment horizontal="left" vertical="center"/>
    </xf>
    <xf numFmtId="49" fontId="9" fillId="4" borderId="56" xfId="2" applyNumberFormat="1" applyFont="1" applyFill="1" applyBorder="1" applyAlignment="1" applyProtection="1">
      <alignment horizontal="left" vertical="center"/>
      <protection locked="0"/>
    </xf>
    <xf numFmtId="49" fontId="9" fillId="4" borderId="57" xfId="2" applyNumberFormat="1" applyFont="1" applyFill="1" applyBorder="1" applyAlignment="1" applyProtection="1">
      <alignment horizontal="left" vertical="center"/>
      <protection locked="0"/>
    </xf>
    <xf numFmtId="49" fontId="9" fillId="4" borderId="58" xfId="2" applyNumberFormat="1" applyFont="1" applyFill="1" applyBorder="1" applyAlignment="1" applyProtection="1">
      <alignment horizontal="left" vertical="center"/>
      <protection locked="0"/>
    </xf>
    <xf numFmtId="0" fontId="10" fillId="8" borderId="5" xfId="2" applyFont="1" applyFill="1" applyBorder="1" applyAlignment="1" applyProtection="1">
      <alignment horizontal="center"/>
    </xf>
    <xf numFmtId="0" fontId="10" fillId="8" borderId="6" xfId="2" applyFont="1" applyFill="1" applyBorder="1" applyAlignment="1" applyProtection="1">
      <alignment horizontal="center"/>
    </xf>
    <xf numFmtId="0" fontId="10" fillId="8" borderId="7" xfId="2" applyFont="1" applyFill="1" applyBorder="1" applyAlignment="1" applyProtection="1">
      <alignment horizontal="center"/>
    </xf>
    <xf numFmtId="0" fontId="12" fillId="0" borderId="56" xfId="2" applyNumberFormat="1" applyFont="1" applyFill="1" applyBorder="1" applyAlignment="1" applyProtection="1">
      <alignment horizontal="left" vertical="center" wrapText="1"/>
    </xf>
    <xf numFmtId="0" fontId="12" fillId="0" borderId="57" xfId="2" applyNumberFormat="1" applyFont="1" applyFill="1" applyBorder="1" applyAlignment="1" applyProtection="1">
      <alignment horizontal="left" vertical="center" wrapText="1"/>
    </xf>
    <xf numFmtId="0" fontId="12" fillId="0" borderId="58" xfId="2" applyNumberFormat="1" applyFont="1" applyFill="1" applyBorder="1" applyAlignment="1" applyProtection="1">
      <alignment horizontal="left" vertical="center" wrapText="1"/>
    </xf>
    <xf numFmtId="49" fontId="20" fillId="4" borderId="22" xfId="4" applyNumberFormat="1" applyFont="1" applyFill="1" applyBorder="1" applyAlignment="1" applyProtection="1">
      <alignment horizontal="left" vertical="center" wrapText="1"/>
      <protection locked="0"/>
    </xf>
    <xf numFmtId="49" fontId="20" fillId="4" borderId="23" xfId="4" applyNumberFormat="1" applyFont="1" applyFill="1" applyBorder="1" applyAlignment="1" applyProtection="1">
      <alignment horizontal="left" vertical="center" wrapText="1"/>
      <protection locked="0"/>
    </xf>
    <xf numFmtId="49" fontId="20" fillId="4" borderId="24" xfId="4" applyNumberFormat="1" applyFont="1" applyFill="1" applyBorder="1" applyAlignment="1" applyProtection="1">
      <alignment horizontal="left" vertical="center" wrapText="1"/>
      <protection locked="0"/>
    </xf>
    <xf numFmtId="0" fontId="10" fillId="8" borderId="22" xfId="2" applyNumberFormat="1" applyFont="1" applyFill="1" applyBorder="1" applyAlignment="1" applyProtection="1">
      <alignment horizontal="center"/>
    </xf>
    <xf numFmtId="0" fontId="10" fillId="8" borderId="23" xfId="2" applyNumberFormat="1" applyFont="1" applyFill="1" applyBorder="1" applyAlignment="1" applyProtection="1">
      <alignment horizontal="center"/>
    </xf>
    <xf numFmtId="0" fontId="10" fillId="8" borderId="24" xfId="2" applyNumberFormat="1" applyFont="1" applyFill="1" applyBorder="1" applyAlignment="1" applyProtection="1">
      <alignment horizontal="center"/>
    </xf>
    <xf numFmtId="0" fontId="11" fillId="2" borderId="38" xfId="2" applyNumberFormat="1" applyFont="1" applyFill="1" applyBorder="1" applyAlignment="1" applyProtection="1">
      <alignment horizontal="center" vertical="center" wrapText="1"/>
    </xf>
    <xf numFmtId="0" fontId="11" fillId="2" borderId="39" xfId="2" applyNumberFormat="1" applyFont="1" applyFill="1" applyBorder="1" applyAlignment="1" applyProtection="1">
      <alignment horizontal="center" vertical="center" wrapText="1"/>
    </xf>
    <xf numFmtId="0" fontId="11" fillId="2" borderId="40" xfId="2" applyNumberFormat="1" applyFont="1" applyFill="1" applyBorder="1" applyAlignment="1" applyProtection="1">
      <alignment horizontal="center" vertical="center" wrapText="1"/>
    </xf>
    <xf numFmtId="0" fontId="11" fillId="2" borderId="45" xfId="2" applyNumberFormat="1" applyFont="1" applyFill="1" applyBorder="1" applyAlignment="1" applyProtection="1">
      <alignment horizontal="center" vertical="center" wrapText="1"/>
    </xf>
    <xf numFmtId="0" fontId="11" fillId="2" borderId="46" xfId="2" applyNumberFormat="1" applyFont="1" applyFill="1" applyBorder="1" applyAlignment="1" applyProtection="1">
      <alignment horizontal="center" vertical="center" wrapText="1"/>
    </xf>
    <xf numFmtId="0" fontId="11" fillId="2" borderId="47" xfId="2" applyNumberFormat="1" applyFont="1" applyFill="1" applyBorder="1" applyAlignment="1" applyProtection="1">
      <alignment horizontal="center" vertical="center" wrapText="1"/>
    </xf>
    <xf numFmtId="0" fontId="22" fillId="6" borderId="22" xfId="4" applyFont="1" applyFill="1" applyBorder="1" applyAlignment="1" applyProtection="1">
      <alignment horizontal="center" vertical="center" wrapText="1"/>
    </xf>
    <xf numFmtId="0" fontId="22" fillId="6" borderId="23" xfId="4" applyFont="1" applyFill="1" applyBorder="1" applyAlignment="1" applyProtection="1">
      <alignment horizontal="center" vertical="center" wrapText="1"/>
    </xf>
    <xf numFmtId="0" fontId="22" fillId="6" borderId="24" xfId="4" applyFont="1" applyFill="1" applyBorder="1" applyAlignment="1" applyProtection="1">
      <alignment horizontal="center" vertical="center" wrapText="1"/>
    </xf>
    <xf numFmtId="0" fontId="17" fillId="6" borderId="22" xfId="4" applyFont="1" applyFill="1" applyBorder="1" applyAlignment="1" applyProtection="1">
      <alignment horizontal="center" vertical="center" wrapText="1"/>
    </xf>
    <xf numFmtId="0" fontId="17" fillId="6" borderId="23" xfId="4" applyFont="1" applyFill="1" applyBorder="1" applyAlignment="1" applyProtection="1">
      <alignment horizontal="center" vertical="center" wrapText="1"/>
    </xf>
    <xf numFmtId="0" fontId="17" fillId="6" borderId="24" xfId="4" applyFont="1" applyFill="1" applyBorder="1" applyAlignment="1" applyProtection="1">
      <alignment horizontal="center" vertical="center" wrapText="1"/>
    </xf>
    <xf numFmtId="0" fontId="22" fillId="6" borderId="22" xfId="4" applyFont="1" applyFill="1" applyBorder="1" applyAlignment="1" applyProtection="1">
      <alignment horizontal="center" vertical="center"/>
    </xf>
    <xf numFmtId="0" fontId="22" fillId="6" borderId="23" xfId="4" applyFont="1" applyFill="1" applyBorder="1" applyAlignment="1" applyProtection="1">
      <alignment horizontal="center" vertical="center"/>
    </xf>
    <xf numFmtId="0" fontId="22" fillId="6" borderId="24" xfId="4" applyFont="1" applyFill="1" applyBorder="1" applyAlignment="1" applyProtection="1">
      <alignment horizontal="center" vertical="center"/>
    </xf>
    <xf numFmtId="0" fontId="17" fillId="6" borderId="54" xfId="4" applyFont="1" applyFill="1" applyBorder="1" applyAlignment="1" applyProtection="1">
      <alignment horizontal="center" vertical="center" wrapText="1"/>
    </xf>
    <xf numFmtId="0" fontId="17" fillId="6" borderId="0" xfId="4" applyFont="1" applyFill="1" applyBorder="1" applyAlignment="1" applyProtection="1">
      <alignment horizontal="center" vertical="center" wrapText="1"/>
    </xf>
    <xf numFmtId="0" fontId="16" fillId="6" borderId="22" xfId="4" applyFont="1" applyFill="1" applyBorder="1" applyAlignment="1" applyProtection="1">
      <alignment horizontal="center" vertical="center"/>
    </xf>
    <xf numFmtId="0" fontId="16" fillId="6" borderId="23" xfId="4" applyFont="1" applyFill="1" applyBorder="1" applyAlignment="1" applyProtection="1">
      <alignment horizontal="center" vertical="center"/>
    </xf>
    <xf numFmtId="0" fontId="16" fillId="6" borderId="24" xfId="4" applyFont="1" applyFill="1" applyBorder="1" applyAlignment="1" applyProtection="1">
      <alignment horizontal="center" vertical="center"/>
    </xf>
    <xf numFmtId="0" fontId="16" fillId="6" borderId="1" xfId="4" applyFont="1" applyFill="1" applyBorder="1" applyAlignment="1" applyProtection="1">
      <alignment horizontal="center" vertical="center"/>
    </xf>
    <xf numFmtId="0" fontId="17" fillId="6" borderId="29" xfId="4" applyFont="1" applyFill="1" applyBorder="1" applyAlignment="1" applyProtection="1">
      <alignment horizontal="center" vertical="center" wrapText="1"/>
    </xf>
    <xf numFmtId="0" fontId="17" fillId="6" borderId="53" xfId="4" applyFont="1" applyFill="1" applyBorder="1" applyAlignment="1" applyProtection="1">
      <alignment horizontal="center" vertical="center" wrapText="1"/>
    </xf>
    <xf numFmtId="0" fontId="12" fillId="0" borderId="48" xfId="2" applyNumberFormat="1" applyFont="1" applyFill="1" applyBorder="1" applyAlignment="1" applyProtection="1">
      <alignment horizontal="left" vertical="center" wrapText="1"/>
    </xf>
    <xf numFmtId="0" fontId="12" fillId="0" borderId="49" xfId="2" applyNumberFormat="1" applyFont="1" applyFill="1" applyBorder="1" applyAlignment="1" applyProtection="1">
      <alignment horizontal="left" vertical="center" wrapText="1"/>
    </xf>
    <xf numFmtId="0" fontId="12" fillId="0" borderId="50" xfId="2" applyNumberFormat="1" applyFont="1" applyFill="1" applyBorder="1" applyAlignment="1" applyProtection="1">
      <alignment horizontal="left" vertical="center" wrapText="1"/>
    </xf>
    <xf numFmtId="49" fontId="9" fillId="4" borderId="32" xfId="2" applyNumberFormat="1" applyFont="1" applyFill="1" applyBorder="1" applyAlignment="1" applyProtection="1">
      <alignment horizontal="left" vertical="center"/>
      <protection locked="0"/>
    </xf>
    <xf numFmtId="49" fontId="9" fillId="4" borderId="33" xfId="2" applyNumberFormat="1" applyFont="1" applyFill="1" applyBorder="1" applyAlignment="1" applyProtection="1">
      <alignment horizontal="left" vertical="center"/>
      <protection locked="0"/>
    </xf>
    <xf numFmtId="49" fontId="9" fillId="4" borderId="31" xfId="2" applyNumberFormat="1" applyFont="1" applyFill="1" applyBorder="1" applyAlignment="1" applyProtection="1">
      <alignment horizontal="left" vertical="center"/>
      <protection locked="0"/>
    </xf>
    <xf numFmtId="0" fontId="12" fillId="0" borderId="32" xfId="2" applyNumberFormat="1" applyFont="1" applyFill="1" applyBorder="1" applyAlignment="1" applyProtection="1">
      <alignment horizontal="left" vertical="center" wrapText="1"/>
    </xf>
    <xf numFmtId="0" fontId="12" fillId="0" borderId="33" xfId="2" applyNumberFormat="1" applyFont="1" applyFill="1" applyBorder="1" applyAlignment="1" applyProtection="1">
      <alignment horizontal="left" vertical="center" wrapText="1"/>
    </xf>
    <xf numFmtId="0" fontId="12" fillId="0" borderId="31" xfId="2" applyNumberFormat="1" applyFont="1" applyFill="1" applyBorder="1" applyAlignment="1" applyProtection="1">
      <alignment horizontal="left" vertical="center" wrapText="1"/>
    </xf>
    <xf numFmtId="49" fontId="9" fillId="4" borderId="22" xfId="2" applyNumberFormat="1" applyFont="1" applyFill="1" applyBorder="1" applyAlignment="1" applyProtection="1">
      <alignment horizontal="left" vertical="center"/>
      <protection locked="0"/>
    </xf>
    <xf numFmtId="49" fontId="9" fillId="4" borderId="23" xfId="2" applyNumberFormat="1" applyFont="1" applyFill="1" applyBorder="1" applyAlignment="1" applyProtection="1">
      <alignment horizontal="left" vertical="center"/>
      <protection locked="0"/>
    </xf>
    <xf numFmtId="49" fontId="9" fillId="4" borderId="24" xfId="2" applyNumberFormat="1" applyFont="1" applyFill="1" applyBorder="1" applyAlignment="1" applyProtection="1">
      <alignment horizontal="left" vertical="center"/>
      <protection locked="0"/>
    </xf>
    <xf numFmtId="0" fontId="12" fillId="0" borderId="22" xfId="2" applyNumberFormat="1" applyFont="1" applyFill="1" applyBorder="1" applyAlignment="1" applyProtection="1">
      <alignment horizontal="left" vertical="center" wrapText="1"/>
    </xf>
    <xf numFmtId="0" fontId="12" fillId="0" borderId="23" xfId="2" applyNumberFormat="1" applyFont="1" applyFill="1" applyBorder="1" applyAlignment="1" applyProtection="1">
      <alignment horizontal="left" vertical="center" wrapText="1"/>
    </xf>
    <xf numFmtId="0" fontId="12" fillId="0" borderId="24" xfId="2" applyNumberFormat="1" applyFont="1" applyFill="1" applyBorder="1" applyAlignment="1" applyProtection="1">
      <alignment horizontal="left" vertical="center" wrapText="1"/>
    </xf>
    <xf numFmtId="0" fontId="10" fillId="8" borderId="1" xfId="2" applyNumberFormat="1" applyFont="1" applyFill="1" applyBorder="1" applyAlignment="1" applyProtection="1">
      <alignment horizontal="center"/>
    </xf>
    <xf numFmtId="0" fontId="11" fillId="8" borderId="41" xfId="2" applyNumberFormat="1" applyFont="1" applyFill="1" applyBorder="1" applyAlignment="1" applyProtection="1">
      <alignment horizontal="left" vertical="center"/>
    </xf>
    <xf numFmtId="0" fontId="11" fillId="8" borderId="42" xfId="2" applyNumberFormat="1" applyFont="1" applyFill="1" applyBorder="1" applyAlignment="1" applyProtection="1">
      <alignment horizontal="left" vertical="center"/>
    </xf>
    <xf numFmtId="0" fontId="11" fillId="8" borderId="43" xfId="2" applyNumberFormat="1" applyFont="1" applyFill="1" applyBorder="1" applyAlignment="1" applyProtection="1">
      <alignment horizontal="left" vertical="center"/>
    </xf>
    <xf numFmtId="49" fontId="9" fillId="4" borderId="45" xfId="2" applyNumberFormat="1" applyFont="1" applyFill="1" applyBorder="1" applyAlignment="1" applyProtection="1">
      <alignment horizontal="left" vertical="center"/>
      <protection locked="0"/>
    </xf>
    <xf numFmtId="49" fontId="9" fillId="4" borderId="46" xfId="2" applyNumberFormat="1" applyFont="1" applyFill="1" applyBorder="1" applyAlignment="1" applyProtection="1">
      <alignment horizontal="left" vertical="center"/>
      <protection locked="0"/>
    </xf>
    <xf numFmtId="49" fontId="9" fillId="4" borderId="47" xfId="2" applyNumberFormat="1" applyFont="1" applyFill="1" applyBorder="1" applyAlignment="1" applyProtection="1">
      <alignment horizontal="left" vertical="center"/>
      <protection locked="0"/>
    </xf>
    <xf numFmtId="0" fontId="12" fillId="0" borderId="22" xfId="2" applyNumberFormat="1" applyFont="1" applyFill="1" applyBorder="1" applyAlignment="1" applyProtection="1">
      <alignment horizontal="left" vertical="center"/>
    </xf>
    <xf numFmtId="0" fontId="12" fillId="0" borderId="33" xfId="2" applyNumberFormat="1" applyFont="1" applyFill="1" applyBorder="1" applyAlignment="1" applyProtection="1">
      <alignment horizontal="left" vertical="center"/>
    </xf>
    <xf numFmtId="0" fontId="12" fillId="0" borderId="31" xfId="2" applyNumberFormat="1" applyFont="1" applyFill="1" applyBorder="1" applyAlignment="1" applyProtection="1">
      <alignment horizontal="left" vertical="center"/>
    </xf>
    <xf numFmtId="0" fontId="12" fillId="0" borderId="23" xfId="2" applyNumberFormat="1" applyFont="1" applyFill="1" applyBorder="1" applyAlignment="1" applyProtection="1">
      <alignment horizontal="left" vertical="center"/>
    </xf>
    <xf numFmtId="0" fontId="12" fillId="0" borderId="24" xfId="2" applyNumberFormat="1" applyFont="1" applyFill="1" applyBorder="1" applyAlignment="1" applyProtection="1">
      <alignment horizontal="left" vertical="center"/>
    </xf>
    <xf numFmtId="0" fontId="11" fillId="2" borderId="30" xfId="2" applyNumberFormat="1" applyFont="1" applyFill="1" applyBorder="1" applyAlignment="1" applyProtection="1">
      <alignment horizontal="center" vertical="center" wrapText="1"/>
    </xf>
    <xf numFmtId="0" fontId="11" fillId="2" borderId="2" xfId="2" applyNumberFormat="1" applyFont="1" applyFill="1" applyBorder="1" applyAlignment="1" applyProtection="1">
      <alignment horizontal="center" vertical="center" wrapText="1"/>
    </xf>
    <xf numFmtId="0" fontId="11" fillId="2" borderId="28" xfId="2" applyNumberFormat="1" applyFont="1" applyFill="1" applyBorder="1" applyAlignment="1" applyProtection="1">
      <alignment horizontal="center" vertical="center" wrapText="1"/>
    </xf>
    <xf numFmtId="0" fontId="11" fillId="2" borderId="17" xfId="2" applyNumberFormat="1" applyFont="1" applyFill="1" applyBorder="1" applyAlignment="1" applyProtection="1">
      <alignment horizontal="center" vertical="center" wrapText="1"/>
    </xf>
    <xf numFmtId="0" fontId="11" fillId="2" borderId="3" xfId="2" applyNumberFormat="1" applyFont="1" applyFill="1" applyBorder="1" applyAlignment="1" applyProtection="1">
      <alignment horizontal="center" vertical="center" wrapText="1"/>
    </xf>
    <xf numFmtId="0" fontId="11" fillId="2" borderId="18" xfId="2" applyNumberFormat="1" applyFont="1" applyFill="1" applyBorder="1" applyAlignment="1" applyProtection="1">
      <alignment horizontal="center" vertical="center" wrapText="1"/>
    </xf>
    <xf numFmtId="0" fontId="11" fillId="2" borderId="8" xfId="2" applyNumberFormat="1" applyFont="1" applyFill="1" applyBorder="1" applyAlignment="1" applyProtection="1">
      <alignment horizontal="left" vertical="center"/>
    </xf>
    <xf numFmtId="0" fontId="11" fillId="2" borderId="9" xfId="2" applyNumberFormat="1" applyFont="1" applyFill="1" applyBorder="1" applyAlignment="1" applyProtection="1">
      <alignment horizontal="left" vertical="center"/>
    </xf>
    <xf numFmtId="0" fontId="11" fillId="2" borderId="10" xfId="2" applyNumberFormat="1" applyFont="1" applyFill="1" applyBorder="1" applyAlignment="1" applyProtection="1">
      <alignment horizontal="left" vertical="center"/>
    </xf>
    <xf numFmtId="0" fontId="12" fillId="0" borderId="17" xfId="2" applyNumberFormat="1" applyFont="1" applyFill="1" applyBorder="1" applyAlignment="1" applyProtection="1">
      <alignment horizontal="left" vertical="center"/>
    </xf>
    <xf numFmtId="0" fontId="12" fillId="0" borderId="3" xfId="2" applyNumberFormat="1" applyFont="1" applyFill="1" applyBorder="1" applyAlignment="1" applyProtection="1">
      <alignment horizontal="left" vertical="center"/>
    </xf>
    <xf numFmtId="0" fontId="12" fillId="0" borderId="18" xfId="2" applyNumberFormat="1" applyFont="1" applyFill="1" applyBorder="1" applyAlignment="1" applyProtection="1">
      <alignment horizontal="left" vertical="center"/>
    </xf>
    <xf numFmtId="49" fontId="9" fillId="4" borderId="17" xfId="2" applyNumberFormat="1" applyFont="1" applyFill="1" applyBorder="1" applyAlignment="1" applyProtection="1">
      <alignment horizontal="left" vertical="center"/>
      <protection locked="0"/>
    </xf>
    <xf numFmtId="49" fontId="9" fillId="4" borderId="3" xfId="2" applyNumberFormat="1" applyFont="1" applyFill="1" applyBorder="1" applyAlignment="1" applyProtection="1">
      <alignment horizontal="left" vertical="center"/>
      <protection locked="0"/>
    </xf>
    <xf numFmtId="49" fontId="9" fillId="4" borderId="18" xfId="2" applyNumberFormat="1" applyFont="1" applyFill="1" applyBorder="1" applyAlignment="1" applyProtection="1">
      <alignment horizontal="left" vertical="center"/>
      <protection locked="0"/>
    </xf>
    <xf numFmtId="0" fontId="12" fillId="0" borderId="32" xfId="2" applyNumberFormat="1" applyFont="1" applyFill="1" applyBorder="1" applyAlignment="1" applyProtection="1">
      <alignment horizontal="left" vertical="center"/>
    </xf>
    <xf numFmtId="0" fontId="10" fillId="5" borderId="5" xfId="2" applyFont="1" applyFill="1" applyBorder="1" applyAlignment="1" applyProtection="1">
      <alignment horizontal="center"/>
    </xf>
    <xf numFmtId="0" fontId="10" fillId="5" borderId="6" xfId="2" applyFont="1" applyFill="1" applyBorder="1" applyAlignment="1" applyProtection="1">
      <alignment horizontal="center"/>
    </xf>
    <xf numFmtId="0" fontId="10" fillId="5" borderId="7" xfId="2" applyFont="1" applyFill="1" applyBorder="1" applyAlignment="1" applyProtection="1">
      <alignment horizontal="center"/>
    </xf>
    <xf numFmtId="0" fontId="11" fillId="2" borderId="14" xfId="2" applyNumberFormat="1" applyFont="1" applyFill="1" applyBorder="1" applyAlignment="1" applyProtection="1">
      <alignment horizontal="center" vertical="center" wrapText="1"/>
    </xf>
    <xf numFmtId="0" fontId="11" fillId="2" borderId="15" xfId="2" applyNumberFormat="1" applyFont="1" applyFill="1" applyBorder="1" applyAlignment="1" applyProtection="1">
      <alignment horizontal="center" vertical="center" wrapText="1"/>
    </xf>
    <xf numFmtId="0" fontId="11" fillId="2" borderId="16" xfId="2" applyNumberFormat="1" applyFont="1" applyFill="1" applyBorder="1" applyAlignment="1" applyProtection="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xf>
    <xf numFmtId="0" fontId="0" fillId="0" borderId="0" xfId="0" applyBorder="1" applyAlignment="1">
      <alignment horizontal="center" vertical="center"/>
    </xf>
    <xf numFmtId="0" fontId="0" fillId="0" borderId="3" xfId="0" applyBorder="1" applyAlignment="1">
      <alignment horizontal="center" vertical="center"/>
    </xf>
  </cellXfs>
  <cellStyles count="7">
    <cellStyle name="Comma" xfId="5" builtinId="3"/>
    <cellStyle name="Milliers 2" xfId="3"/>
    <cellStyle name="Normal" xfId="0" builtinId="0"/>
    <cellStyle name="Normal 2 3" xfId="4"/>
    <cellStyle name="Normal 3" xfId="2"/>
    <cellStyle name="Normal_Feuil1" xfId="1"/>
    <cellStyle name="Normal_Table_Ecritures"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externalLink" Target="externalLinks/externalLink1.xml"/><Relationship Id="rId24" Type="http://schemas.openxmlformats.org/officeDocument/2006/relationships/externalLink" Target="externalLinks/externalLink2.xml"/><Relationship Id="rId25" Type="http://schemas.openxmlformats.org/officeDocument/2006/relationships/theme" Target="theme/theme1.xml"/><Relationship Id="rId26" Type="http://schemas.openxmlformats.org/officeDocument/2006/relationships/styles" Target="styles.xml"/><Relationship Id="rId27" Type="http://schemas.openxmlformats.org/officeDocument/2006/relationships/sharedStrings" Target="sharedStrings.xml"/><Relationship Id="rId28"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3.png"/><Relationship Id="rId4" Type="http://schemas.openxmlformats.org/officeDocument/2006/relationships/image" Target="../media/image14.png"/><Relationship Id="rId5" Type="http://schemas.openxmlformats.org/officeDocument/2006/relationships/image" Target="../media/image15.png"/><Relationship Id="rId1" Type="http://schemas.openxmlformats.org/officeDocument/2006/relationships/image" Target="../media/image11.png"/><Relationship Id="rId2"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8.png"/><Relationship Id="rId4" Type="http://schemas.openxmlformats.org/officeDocument/2006/relationships/image" Target="../media/image19.png"/><Relationship Id="rId5" Type="http://schemas.openxmlformats.org/officeDocument/2006/relationships/image" Target="../media/image20.png"/><Relationship Id="rId6" Type="http://schemas.openxmlformats.org/officeDocument/2006/relationships/image" Target="../media/image21.png"/><Relationship Id="rId1" Type="http://schemas.openxmlformats.org/officeDocument/2006/relationships/image" Target="../media/image16.png"/><Relationship Id="rId2" Type="http://schemas.openxmlformats.org/officeDocument/2006/relationships/image" Target="../media/image1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2.png"/><Relationship Id="rId2" Type="http://schemas.openxmlformats.org/officeDocument/2006/relationships/image" Target="../media/image23.png"/><Relationship Id="rId3" Type="http://schemas.openxmlformats.org/officeDocument/2006/relationships/image" Target="../media/image2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5.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6.png"/><Relationship Id="rId2" Type="http://schemas.openxmlformats.org/officeDocument/2006/relationships/image" Target="../media/image27.png"/><Relationship Id="rId3" Type="http://schemas.openxmlformats.org/officeDocument/2006/relationships/image" Target="../media/image28.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1.png"/><Relationship Id="rId4" Type="http://schemas.openxmlformats.org/officeDocument/2006/relationships/image" Target="../media/image32.png"/><Relationship Id="rId1" Type="http://schemas.openxmlformats.org/officeDocument/2006/relationships/image" Target="../media/image29.png"/><Relationship Id="rId2" Type="http://schemas.openxmlformats.org/officeDocument/2006/relationships/image" Target="../media/image30.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3.emf"/><Relationship Id="rId2" Type="http://schemas.openxmlformats.org/officeDocument/2006/relationships/image" Target="../media/image34.png"/><Relationship Id="rId3" Type="http://schemas.openxmlformats.org/officeDocument/2006/relationships/image" Target="../media/image35.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17</xdr:col>
      <xdr:colOff>55524</xdr:colOff>
      <xdr:row>40</xdr:row>
      <xdr:rowOff>75286</xdr:rowOff>
    </xdr:to>
    <xdr:pic>
      <xdr:nvPicPr>
        <xdr:cNvPr id="2" name="Image 1"/>
        <xdr:cNvPicPr>
          <a:picLocks noChangeAspect="1"/>
        </xdr:cNvPicPr>
      </xdr:nvPicPr>
      <xdr:blipFill>
        <a:blip xmlns:r="http://schemas.openxmlformats.org/officeDocument/2006/relationships" r:embed="rId1"/>
        <a:stretch>
          <a:fillRect/>
        </a:stretch>
      </xdr:blipFill>
      <xdr:spPr>
        <a:xfrm>
          <a:off x="0" y="381000"/>
          <a:ext cx="13009524" cy="731428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17</xdr:col>
      <xdr:colOff>55524</xdr:colOff>
      <xdr:row>48</xdr:row>
      <xdr:rowOff>75286</xdr:rowOff>
    </xdr:to>
    <xdr:pic>
      <xdr:nvPicPr>
        <xdr:cNvPr id="2" name="Image 1"/>
        <xdr:cNvPicPr>
          <a:picLocks noChangeAspect="1"/>
        </xdr:cNvPicPr>
      </xdr:nvPicPr>
      <xdr:blipFill>
        <a:blip xmlns:r="http://schemas.openxmlformats.org/officeDocument/2006/relationships" r:embed="rId1"/>
        <a:stretch>
          <a:fillRect/>
        </a:stretch>
      </xdr:blipFill>
      <xdr:spPr>
        <a:xfrm>
          <a:off x="0" y="762000"/>
          <a:ext cx="13009524" cy="7314286"/>
        </a:xfrm>
        <a:prstGeom prst="rect">
          <a:avLst/>
        </a:prstGeom>
      </xdr:spPr>
    </xdr:pic>
    <xdr:clientData/>
  </xdr:twoCellAnchor>
  <xdr:twoCellAnchor editAs="oneCell">
    <xdr:from>
      <xdr:col>0</xdr:col>
      <xdr:colOff>28575</xdr:colOff>
      <xdr:row>51</xdr:row>
      <xdr:rowOff>47625</xdr:rowOff>
    </xdr:from>
    <xdr:to>
      <xdr:col>17</xdr:col>
      <xdr:colOff>84099</xdr:colOff>
      <xdr:row>89</xdr:row>
      <xdr:rowOff>122911</xdr:rowOff>
    </xdr:to>
    <xdr:pic>
      <xdr:nvPicPr>
        <xdr:cNvPr id="3" name="Image 2"/>
        <xdr:cNvPicPr>
          <a:picLocks noChangeAspect="1"/>
        </xdr:cNvPicPr>
      </xdr:nvPicPr>
      <xdr:blipFill>
        <a:blip xmlns:r="http://schemas.openxmlformats.org/officeDocument/2006/relationships" r:embed="rId2"/>
        <a:stretch>
          <a:fillRect/>
        </a:stretch>
      </xdr:blipFill>
      <xdr:spPr>
        <a:xfrm>
          <a:off x="28575" y="8620125"/>
          <a:ext cx="13009524" cy="7314286"/>
        </a:xfrm>
        <a:prstGeom prst="rect">
          <a:avLst/>
        </a:prstGeom>
      </xdr:spPr>
    </xdr:pic>
    <xdr:clientData/>
  </xdr:twoCellAnchor>
  <xdr:twoCellAnchor editAs="oneCell">
    <xdr:from>
      <xdr:col>0</xdr:col>
      <xdr:colOff>0</xdr:colOff>
      <xdr:row>92</xdr:row>
      <xdr:rowOff>104775</xdr:rowOff>
    </xdr:from>
    <xdr:to>
      <xdr:col>17</xdr:col>
      <xdr:colOff>55524</xdr:colOff>
      <xdr:row>130</xdr:row>
      <xdr:rowOff>180061</xdr:rowOff>
    </xdr:to>
    <xdr:pic>
      <xdr:nvPicPr>
        <xdr:cNvPr id="4" name="Image 3"/>
        <xdr:cNvPicPr>
          <a:picLocks noChangeAspect="1"/>
        </xdr:cNvPicPr>
      </xdr:nvPicPr>
      <xdr:blipFill>
        <a:blip xmlns:r="http://schemas.openxmlformats.org/officeDocument/2006/relationships" r:embed="rId3"/>
        <a:stretch>
          <a:fillRect/>
        </a:stretch>
      </xdr:blipFill>
      <xdr:spPr>
        <a:xfrm>
          <a:off x="0" y="16868775"/>
          <a:ext cx="13009524" cy="7314286"/>
        </a:xfrm>
        <a:prstGeom prst="rect">
          <a:avLst/>
        </a:prstGeom>
      </xdr:spPr>
    </xdr:pic>
    <xdr:clientData/>
  </xdr:twoCellAnchor>
  <xdr:twoCellAnchor editAs="oneCell">
    <xdr:from>
      <xdr:col>0</xdr:col>
      <xdr:colOff>19050</xdr:colOff>
      <xdr:row>134</xdr:row>
      <xdr:rowOff>9525</xdr:rowOff>
    </xdr:from>
    <xdr:to>
      <xdr:col>17</xdr:col>
      <xdr:colOff>74574</xdr:colOff>
      <xdr:row>172</xdr:row>
      <xdr:rowOff>84811</xdr:rowOff>
    </xdr:to>
    <xdr:pic>
      <xdr:nvPicPr>
        <xdr:cNvPr id="5" name="Image 4"/>
        <xdr:cNvPicPr>
          <a:picLocks noChangeAspect="1"/>
        </xdr:cNvPicPr>
      </xdr:nvPicPr>
      <xdr:blipFill>
        <a:blip xmlns:r="http://schemas.openxmlformats.org/officeDocument/2006/relationships" r:embed="rId4"/>
        <a:stretch>
          <a:fillRect/>
        </a:stretch>
      </xdr:blipFill>
      <xdr:spPr>
        <a:xfrm>
          <a:off x="19050" y="24774525"/>
          <a:ext cx="13009524" cy="7314286"/>
        </a:xfrm>
        <a:prstGeom prst="rect">
          <a:avLst/>
        </a:prstGeom>
      </xdr:spPr>
    </xdr:pic>
    <xdr:clientData/>
  </xdr:twoCellAnchor>
  <xdr:twoCellAnchor editAs="oneCell">
    <xdr:from>
      <xdr:col>0</xdr:col>
      <xdr:colOff>0</xdr:colOff>
      <xdr:row>175</xdr:row>
      <xdr:rowOff>0</xdr:rowOff>
    </xdr:from>
    <xdr:to>
      <xdr:col>17</xdr:col>
      <xdr:colOff>55524</xdr:colOff>
      <xdr:row>213</xdr:row>
      <xdr:rowOff>75286</xdr:rowOff>
    </xdr:to>
    <xdr:pic>
      <xdr:nvPicPr>
        <xdr:cNvPr id="6" name="Image 5"/>
        <xdr:cNvPicPr>
          <a:picLocks noChangeAspect="1"/>
        </xdr:cNvPicPr>
      </xdr:nvPicPr>
      <xdr:blipFill>
        <a:blip xmlns:r="http://schemas.openxmlformats.org/officeDocument/2006/relationships" r:embed="rId5"/>
        <a:stretch>
          <a:fillRect/>
        </a:stretch>
      </xdr:blipFill>
      <xdr:spPr>
        <a:xfrm>
          <a:off x="0" y="32575500"/>
          <a:ext cx="13009524" cy="731428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17</xdr:col>
      <xdr:colOff>55524</xdr:colOff>
      <xdr:row>44</xdr:row>
      <xdr:rowOff>75286</xdr:rowOff>
    </xdr:to>
    <xdr:pic>
      <xdr:nvPicPr>
        <xdr:cNvPr id="2" name="Image 1"/>
        <xdr:cNvPicPr>
          <a:picLocks noChangeAspect="1"/>
        </xdr:cNvPicPr>
      </xdr:nvPicPr>
      <xdr:blipFill>
        <a:blip xmlns:r="http://schemas.openxmlformats.org/officeDocument/2006/relationships" r:embed="rId1"/>
        <a:stretch>
          <a:fillRect/>
        </a:stretch>
      </xdr:blipFill>
      <xdr:spPr>
        <a:xfrm>
          <a:off x="0" y="762000"/>
          <a:ext cx="13009524" cy="7314286"/>
        </a:xfrm>
        <a:prstGeom prst="rect">
          <a:avLst/>
        </a:prstGeom>
      </xdr:spPr>
    </xdr:pic>
    <xdr:clientData/>
  </xdr:twoCellAnchor>
  <xdr:twoCellAnchor editAs="oneCell">
    <xdr:from>
      <xdr:col>0</xdr:col>
      <xdr:colOff>0</xdr:colOff>
      <xdr:row>92</xdr:row>
      <xdr:rowOff>0</xdr:rowOff>
    </xdr:from>
    <xdr:to>
      <xdr:col>17</xdr:col>
      <xdr:colOff>55524</xdr:colOff>
      <xdr:row>130</xdr:row>
      <xdr:rowOff>75286</xdr:rowOff>
    </xdr:to>
    <xdr:pic>
      <xdr:nvPicPr>
        <xdr:cNvPr id="3" name="Image 2"/>
        <xdr:cNvPicPr>
          <a:picLocks noChangeAspect="1"/>
        </xdr:cNvPicPr>
      </xdr:nvPicPr>
      <xdr:blipFill>
        <a:blip xmlns:r="http://schemas.openxmlformats.org/officeDocument/2006/relationships" r:embed="rId2"/>
        <a:stretch>
          <a:fillRect/>
        </a:stretch>
      </xdr:blipFill>
      <xdr:spPr>
        <a:xfrm>
          <a:off x="0" y="9906000"/>
          <a:ext cx="13009524" cy="7314286"/>
        </a:xfrm>
        <a:prstGeom prst="rect">
          <a:avLst/>
        </a:prstGeom>
      </xdr:spPr>
    </xdr:pic>
    <xdr:clientData/>
  </xdr:twoCellAnchor>
  <xdr:twoCellAnchor editAs="oneCell">
    <xdr:from>
      <xdr:col>0</xdr:col>
      <xdr:colOff>0</xdr:colOff>
      <xdr:row>131</xdr:row>
      <xdr:rowOff>0</xdr:rowOff>
    </xdr:from>
    <xdr:to>
      <xdr:col>17</xdr:col>
      <xdr:colOff>55524</xdr:colOff>
      <xdr:row>169</xdr:row>
      <xdr:rowOff>75286</xdr:rowOff>
    </xdr:to>
    <xdr:pic>
      <xdr:nvPicPr>
        <xdr:cNvPr id="4" name="Image 3"/>
        <xdr:cNvPicPr>
          <a:picLocks noChangeAspect="1"/>
        </xdr:cNvPicPr>
      </xdr:nvPicPr>
      <xdr:blipFill>
        <a:blip xmlns:r="http://schemas.openxmlformats.org/officeDocument/2006/relationships" r:embed="rId3"/>
        <a:stretch>
          <a:fillRect/>
        </a:stretch>
      </xdr:blipFill>
      <xdr:spPr>
        <a:xfrm>
          <a:off x="0" y="17716500"/>
          <a:ext cx="13009524" cy="7314286"/>
        </a:xfrm>
        <a:prstGeom prst="rect">
          <a:avLst/>
        </a:prstGeom>
      </xdr:spPr>
    </xdr:pic>
    <xdr:clientData/>
  </xdr:twoCellAnchor>
  <xdr:twoCellAnchor editAs="oneCell">
    <xdr:from>
      <xdr:col>0</xdr:col>
      <xdr:colOff>0</xdr:colOff>
      <xdr:row>218</xdr:row>
      <xdr:rowOff>0</xdr:rowOff>
    </xdr:from>
    <xdr:to>
      <xdr:col>17</xdr:col>
      <xdr:colOff>55524</xdr:colOff>
      <xdr:row>256</xdr:row>
      <xdr:rowOff>75286</xdr:rowOff>
    </xdr:to>
    <xdr:pic>
      <xdr:nvPicPr>
        <xdr:cNvPr id="5" name="Image 4"/>
        <xdr:cNvPicPr>
          <a:picLocks noChangeAspect="1"/>
        </xdr:cNvPicPr>
      </xdr:nvPicPr>
      <xdr:blipFill>
        <a:blip xmlns:r="http://schemas.openxmlformats.org/officeDocument/2006/relationships" r:embed="rId4"/>
        <a:stretch>
          <a:fillRect/>
        </a:stretch>
      </xdr:blipFill>
      <xdr:spPr>
        <a:xfrm>
          <a:off x="0" y="25717500"/>
          <a:ext cx="13009524" cy="7314286"/>
        </a:xfrm>
        <a:prstGeom prst="rect">
          <a:avLst/>
        </a:prstGeom>
      </xdr:spPr>
    </xdr:pic>
    <xdr:clientData/>
  </xdr:twoCellAnchor>
  <xdr:twoCellAnchor editAs="oneCell">
    <xdr:from>
      <xdr:col>0</xdr:col>
      <xdr:colOff>9525</xdr:colOff>
      <xdr:row>47</xdr:row>
      <xdr:rowOff>171450</xdr:rowOff>
    </xdr:from>
    <xdr:to>
      <xdr:col>17</xdr:col>
      <xdr:colOff>65049</xdr:colOff>
      <xdr:row>86</xdr:row>
      <xdr:rowOff>56236</xdr:rowOff>
    </xdr:to>
    <xdr:pic>
      <xdr:nvPicPr>
        <xdr:cNvPr id="6" name="Image 5"/>
        <xdr:cNvPicPr>
          <a:picLocks noChangeAspect="1"/>
        </xdr:cNvPicPr>
      </xdr:nvPicPr>
      <xdr:blipFill>
        <a:blip xmlns:r="http://schemas.openxmlformats.org/officeDocument/2006/relationships" r:embed="rId5"/>
        <a:stretch>
          <a:fillRect/>
        </a:stretch>
      </xdr:blipFill>
      <xdr:spPr>
        <a:xfrm>
          <a:off x="9525" y="8743950"/>
          <a:ext cx="13009524" cy="7314286"/>
        </a:xfrm>
        <a:prstGeom prst="rect">
          <a:avLst/>
        </a:prstGeom>
      </xdr:spPr>
    </xdr:pic>
    <xdr:clientData/>
  </xdr:twoCellAnchor>
  <xdr:twoCellAnchor editAs="oneCell">
    <xdr:from>
      <xdr:col>0</xdr:col>
      <xdr:colOff>0</xdr:colOff>
      <xdr:row>173</xdr:row>
      <xdr:rowOff>0</xdr:rowOff>
    </xdr:from>
    <xdr:to>
      <xdr:col>17</xdr:col>
      <xdr:colOff>55524</xdr:colOff>
      <xdr:row>211</xdr:row>
      <xdr:rowOff>75286</xdr:rowOff>
    </xdr:to>
    <xdr:pic>
      <xdr:nvPicPr>
        <xdr:cNvPr id="7" name="Image 6"/>
        <xdr:cNvPicPr>
          <a:picLocks noChangeAspect="1"/>
        </xdr:cNvPicPr>
      </xdr:nvPicPr>
      <xdr:blipFill>
        <a:blip xmlns:r="http://schemas.openxmlformats.org/officeDocument/2006/relationships" r:embed="rId6"/>
        <a:stretch>
          <a:fillRect/>
        </a:stretch>
      </xdr:blipFill>
      <xdr:spPr>
        <a:xfrm>
          <a:off x="0" y="43243500"/>
          <a:ext cx="13009524" cy="731428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17</xdr:col>
      <xdr:colOff>55524</xdr:colOff>
      <xdr:row>44</xdr:row>
      <xdr:rowOff>75286</xdr:rowOff>
    </xdr:to>
    <xdr:pic>
      <xdr:nvPicPr>
        <xdr:cNvPr id="2" name="Image 1"/>
        <xdr:cNvPicPr>
          <a:picLocks noChangeAspect="1"/>
        </xdr:cNvPicPr>
      </xdr:nvPicPr>
      <xdr:blipFill>
        <a:blip xmlns:r="http://schemas.openxmlformats.org/officeDocument/2006/relationships" r:embed="rId1"/>
        <a:stretch>
          <a:fillRect/>
        </a:stretch>
      </xdr:blipFill>
      <xdr:spPr>
        <a:xfrm>
          <a:off x="0" y="762000"/>
          <a:ext cx="13009524" cy="7314286"/>
        </a:xfrm>
        <a:prstGeom prst="rect">
          <a:avLst/>
        </a:prstGeom>
      </xdr:spPr>
    </xdr:pic>
    <xdr:clientData/>
  </xdr:twoCellAnchor>
  <xdr:twoCellAnchor editAs="oneCell">
    <xdr:from>
      <xdr:col>0</xdr:col>
      <xdr:colOff>0</xdr:colOff>
      <xdr:row>52</xdr:row>
      <xdr:rowOff>0</xdr:rowOff>
    </xdr:from>
    <xdr:to>
      <xdr:col>17</xdr:col>
      <xdr:colOff>55524</xdr:colOff>
      <xdr:row>90</xdr:row>
      <xdr:rowOff>75286</xdr:rowOff>
    </xdr:to>
    <xdr:pic>
      <xdr:nvPicPr>
        <xdr:cNvPr id="5" name="Image 4"/>
        <xdr:cNvPicPr>
          <a:picLocks noChangeAspect="1"/>
        </xdr:cNvPicPr>
      </xdr:nvPicPr>
      <xdr:blipFill>
        <a:blip xmlns:r="http://schemas.openxmlformats.org/officeDocument/2006/relationships" r:embed="rId2"/>
        <a:stretch>
          <a:fillRect/>
        </a:stretch>
      </xdr:blipFill>
      <xdr:spPr>
        <a:xfrm>
          <a:off x="0" y="381000"/>
          <a:ext cx="13009524" cy="7314286"/>
        </a:xfrm>
        <a:prstGeom prst="rect">
          <a:avLst/>
        </a:prstGeom>
      </xdr:spPr>
    </xdr:pic>
    <xdr:clientData/>
  </xdr:twoCellAnchor>
  <xdr:twoCellAnchor editAs="oneCell">
    <xdr:from>
      <xdr:col>0</xdr:col>
      <xdr:colOff>0</xdr:colOff>
      <xdr:row>96</xdr:row>
      <xdr:rowOff>0</xdr:rowOff>
    </xdr:from>
    <xdr:to>
      <xdr:col>17</xdr:col>
      <xdr:colOff>55524</xdr:colOff>
      <xdr:row>134</xdr:row>
      <xdr:rowOff>75286</xdr:rowOff>
    </xdr:to>
    <xdr:pic>
      <xdr:nvPicPr>
        <xdr:cNvPr id="6" name="Image 5"/>
        <xdr:cNvPicPr>
          <a:picLocks noChangeAspect="1"/>
        </xdr:cNvPicPr>
      </xdr:nvPicPr>
      <xdr:blipFill>
        <a:blip xmlns:r="http://schemas.openxmlformats.org/officeDocument/2006/relationships" r:embed="rId3"/>
        <a:stretch>
          <a:fillRect/>
        </a:stretch>
      </xdr:blipFill>
      <xdr:spPr>
        <a:xfrm>
          <a:off x="0" y="8953500"/>
          <a:ext cx="13009524" cy="731428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15</xdr:row>
      <xdr:rowOff>57150</xdr:rowOff>
    </xdr:from>
    <xdr:to>
      <xdr:col>17</xdr:col>
      <xdr:colOff>55524</xdr:colOff>
      <xdr:row>53</xdr:row>
      <xdr:rowOff>132436</xdr:rowOff>
    </xdr:to>
    <xdr:pic>
      <xdr:nvPicPr>
        <xdr:cNvPr id="2" name="Image 1"/>
        <xdr:cNvPicPr>
          <a:picLocks noChangeAspect="1"/>
        </xdr:cNvPicPr>
      </xdr:nvPicPr>
      <xdr:blipFill>
        <a:blip xmlns:r="http://schemas.openxmlformats.org/officeDocument/2006/relationships" r:embed="rId1"/>
        <a:stretch>
          <a:fillRect/>
        </a:stretch>
      </xdr:blipFill>
      <xdr:spPr>
        <a:xfrm>
          <a:off x="0" y="2533650"/>
          <a:ext cx="13009524" cy="731428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17</xdr:col>
      <xdr:colOff>55524</xdr:colOff>
      <xdr:row>43</xdr:row>
      <xdr:rowOff>75286</xdr:rowOff>
    </xdr:to>
    <xdr:pic>
      <xdr:nvPicPr>
        <xdr:cNvPr id="2" name="Image 1"/>
        <xdr:cNvPicPr>
          <a:picLocks noChangeAspect="1"/>
        </xdr:cNvPicPr>
      </xdr:nvPicPr>
      <xdr:blipFill>
        <a:blip xmlns:r="http://schemas.openxmlformats.org/officeDocument/2006/relationships" r:embed="rId1"/>
        <a:stretch>
          <a:fillRect/>
        </a:stretch>
      </xdr:blipFill>
      <xdr:spPr>
        <a:xfrm>
          <a:off x="0" y="952500"/>
          <a:ext cx="13009524" cy="7314286"/>
        </a:xfrm>
        <a:prstGeom prst="rect">
          <a:avLst/>
        </a:prstGeom>
      </xdr:spPr>
    </xdr:pic>
    <xdr:clientData/>
  </xdr:twoCellAnchor>
  <xdr:twoCellAnchor editAs="oneCell">
    <xdr:from>
      <xdr:col>0</xdr:col>
      <xdr:colOff>0</xdr:colOff>
      <xdr:row>47</xdr:row>
      <xdr:rowOff>0</xdr:rowOff>
    </xdr:from>
    <xdr:to>
      <xdr:col>17</xdr:col>
      <xdr:colOff>55524</xdr:colOff>
      <xdr:row>85</xdr:row>
      <xdr:rowOff>75286</xdr:rowOff>
    </xdr:to>
    <xdr:pic>
      <xdr:nvPicPr>
        <xdr:cNvPr id="4" name="Image 3"/>
        <xdr:cNvPicPr>
          <a:picLocks noChangeAspect="1"/>
        </xdr:cNvPicPr>
      </xdr:nvPicPr>
      <xdr:blipFill>
        <a:blip xmlns:r="http://schemas.openxmlformats.org/officeDocument/2006/relationships" r:embed="rId2"/>
        <a:stretch>
          <a:fillRect/>
        </a:stretch>
      </xdr:blipFill>
      <xdr:spPr>
        <a:xfrm>
          <a:off x="0" y="8953500"/>
          <a:ext cx="13009524" cy="7314286"/>
        </a:xfrm>
        <a:prstGeom prst="rect">
          <a:avLst/>
        </a:prstGeom>
      </xdr:spPr>
    </xdr:pic>
    <xdr:clientData/>
  </xdr:twoCellAnchor>
  <xdr:twoCellAnchor editAs="oneCell">
    <xdr:from>
      <xdr:col>0</xdr:col>
      <xdr:colOff>0</xdr:colOff>
      <xdr:row>90</xdr:row>
      <xdr:rowOff>0</xdr:rowOff>
    </xdr:from>
    <xdr:to>
      <xdr:col>17</xdr:col>
      <xdr:colOff>55524</xdr:colOff>
      <xdr:row>128</xdr:row>
      <xdr:rowOff>75286</xdr:rowOff>
    </xdr:to>
    <xdr:pic>
      <xdr:nvPicPr>
        <xdr:cNvPr id="5" name="Image 4"/>
        <xdr:cNvPicPr>
          <a:picLocks noChangeAspect="1"/>
        </xdr:cNvPicPr>
      </xdr:nvPicPr>
      <xdr:blipFill>
        <a:blip xmlns:r="http://schemas.openxmlformats.org/officeDocument/2006/relationships" r:embed="rId3"/>
        <a:stretch>
          <a:fillRect/>
        </a:stretch>
      </xdr:blipFill>
      <xdr:spPr>
        <a:xfrm>
          <a:off x="0" y="17145000"/>
          <a:ext cx="13009524" cy="731428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17</xdr:col>
      <xdr:colOff>55524</xdr:colOff>
      <xdr:row>44</xdr:row>
      <xdr:rowOff>75286</xdr:rowOff>
    </xdr:to>
    <xdr:pic>
      <xdr:nvPicPr>
        <xdr:cNvPr id="2" name="Image 1"/>
        <xdr:cNvPicPr>
          <a:picLocks noChangeAspect="1"/>
        </xdr:cNvPicPr>
      </xdr:nvPicPr>
      <xdr:blipFill>
        <a:blip xmlns:r="http://schemas.openxmlformats.org/officeDocument/2006/relationships" r:embed="rId1"/>
        <a:stretch>
          <a:fillRect/>
        </a:stretch>
      </xdr:blipFill>
      <xdr:spPr>
        <a:xfrm>
          <a:off x="0" y="762000"/>
          <a:ext cx="13009524" cy="7314286"/>
        </a:xfrm>
        <a:prstGeom prst="rect">
          <a:avLst/>
        </a:prstGeom>
      </xdr:spPr>
    </xdr:pic>
    <xdr:clientData/>
  </xdr:twoCellAnchor>
  <xdr:twoCellAnchor editAs="oneCell">
    <xdr:from>
      <xdr:col>0</xdr:col>
      <xdr:colOff>0</xdr:colOff>
      <xdr:row>48</xdr:row>
      <xdr:rowOff>177800</xdr:rowOff>
    </xdr:from>
    <xdr:to>
      <xdr:col>17</xdr:col>
      <xdr:colOff>55524</xdr:colOff>
      <xdr:row>87</xdr:row>
      <xdr:rowOff>62586</xdr:rowOff>
    </xdr:to>
    <xdr:pic>
      <xdr:nvPicPr>
        <xdr:cNvPr id="4" name="Image 3"/>
        <xdr:cNvPicPr>
          <a:picLocks noChangeAspect="1"/>
        </xdr:cNvPicPr>
      </xdr:nvPicPr>
      <xdr:blipFill>
        <a:blip xmlns:r="http://schemas.openxmlformats.org/officeDocument/2006/relationships" r:embed="rId2"/>
        <a:stretch>
          <a:fillRect/>
        </a:stretch>
      </xdr:blipFill>
      <xdr:spPr>
        <a:xfrm>
          <a:off x="0" y="9321800"/>
          <a:ext cx="14089024" cy="7314286"/>
        </a:xfrm>
        <a:prstGeom prst="rect">
          <a:avLst/>
        </a:prstGeom>
      </xdr:spPr>
    </xdr:pic>
    <xdr:clientData/>
  </xdr:twoCellAnchor>
  <xdr:twoCellAnchor editAs="oneCell">
    <xdr:from>
      <xdr:col>0</xdr:col>
      <xdr:colOff>0</xdr:colOff>
      <xdr:row>95</xdr:row>
      <xdr:rowOff>0</xdr:rowOff>
    </xdr:from>
    <xdr:to>
      <xdr:col>17</xdr:col>
      <xdr:colOff>55524</xdr:colOff>
      <xdr:row>133</xdr:row>
      <xdr:rowOff>75286</xdr:rowOff>
    </xdr:to>
    <xdr:pic>
      <xdr:nvPicPr>
        <xdr:cNvPr id="5" name="Image 4"/>
        <xdr:cNvPicPr>
          <a:picLocks noChangeAspect="1"/>
        </xdr:cNvPicPr>
      </xdr:nvPicPr>
      <xdr:blipFill>
        <a:blip xmlns:r="http://schemas.openxmlformats.org/officeDocument/2006/relationships" r:embed="rId3"/>
        <a:stretch>
          <a:fillRect/>
        </a:stretch>
      </xdr:blipFill>
      <xdr:spPr>
        <a:xfrm>
          <a:off x="0" y="17526000"/>
          <a:ext cx="13009524" cy="7314286"/>
        </a:xfrm>
        <a:prstGeom prst="rect">
          <a:avLst/>
        </a:prstGeom>
      </xdr:spPr>
    </xdr:pic>
    <xdr:clientData/>
  </xdr:twoCellAnchor>
  <xdr:twoCellAnchor editAs="oneCell">
    <xdr:from>
      <xdr:col>0</xdr:col>
      <xdr:colOff>0</xdr:colOff>
      <xdr:row>140</xdr:row>
      <xdr:rowOff>0</xdr:rowOff>
    </xdr:from>
    <xdr:to>
      <xdr:col>17</xdr:col>
      <xdr:colOff>55524</xdr:colOff>
      <xdr:row>178</xdr:row>
      <xdr:rowOff>75286</xdr:rowOff>
    </xdr:to>
    <xdr:pic>
      <xdr:nvPicPr>
        <xdr:cNvPr id="6" name="Image 5"/>
        <xdr:cNvPicPr>
          <a:picLocks noChangeAspect="1"/>
        </xdr:cNvPicPr>
      </xdr:nvPicPr>
      <xdr:blipFill>
        <a:blip xmlns:r="http://schemas.openxmlformats.org/officeDocument/2006/relationships" r:embed="rId4"/>
        <a:stretch>
          <a:fillRect/>
        </a:stretch>
      </xdr:blipFill>
      <xdr:spPr>
        <a:xfrm>
          <a:off x="0" y="26670000"/>
          <a:ext cx="13009524" cy="731428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47625</xdr:colOff>
      <xdr:row>14</xdr:row>
      <xdr:rowOff>38100</xdr:rowOff>
    </xdr:from>
    <xdr:to>
      <xdr:col>15</xdr:col>
      <xdr:colOff>352425</xdr:colOff>
      <xdr:row>44</xdr:row>
      <xdr:rowOff>161925</xdr:rowOff>
    </xdr:to>
    <xdr:pic>
      <xdr:nvPicPr>
        <xdr:cNvPr id="2" name="Imag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2705100"/>
          <a:ext cx="11734800" cy="5838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xdr:row>
      <xdr:rowOff>38100</xdr:rowOff>
    </xdr:from>
    <xdr:to>
      <xdr:col>17</xdr:col>
      <xdr:colOff>55524</xdr:colOff>
      <xdr:row>86</xdr:row>
      <xdr:rowOff>113386</xdr:rowOff>
    </xdr:to>
    <xdr:pic>
      <xdr:nvPicPr>
        <xdr:cNvPr id="3" name="Image 2"/>
        <xdr:cNvPicPr>
          <a:picLocks noChangeAspect="1"/>
        </xdr:cNvPicPr>
      </xdr:nvPicPr>
      <xdr:blipFill>
        <a:blip xmlns:r="http://schemas.openxmlformats.org/officeDocument/2006/relationships" r:embed="rId2"/>
        <a:stretch>
          <a:fillRect/>
        </a:stretch>
      </xdr:blipFill>
      <xdr:spPr>
        <a:xfrm>
          <a:off x="0" y="9182100"/>
          <a:ext cx="13009524" cy="7314286"/>
        </a:xfrm>
        <a:prstGeom prst="rect">
          <a:avLst/>
        </a:prstGeom>
      </xdr:spPr>
    </xdr:pic>
    <xdr:clientData/>
  </xdr:twoCellAnchor>
  <xdr:twoCellAnchor editAs="oneCell">
    <xdr:from>
      <xdr:col>0</xdr:col>
      <xdr:colOff>0</xdr:colOff>
      <xdr:row>91</xdr:row>
      <xdr:rowOff>0</xdr:rowOff>
    </xdr:from>
    <xdr:to>
      <xdr:col>17</xdr:col>
      <xdr:colOff>55524</xdr:colOff>
      <xdr:row>129</xdr:row>
      <xdr:rowOff>75286</xdr:rowOff>
    </xdr:to>
    <xdr:pic>
      <xdr:nvPicPr>
        <xdr:cNvPr id="4" name="Image 3"/>
        <xdr:cNvPicPr>
          <a:picLocks noChangeAspect="1"/>
        </xdr:cNvPicPr>
      </xdr:nvPicPr>
      <xdr:blipFill>
        <a:blip xmlns:r="http://schemas.openxmlformats.org/officeDocument/2006/relationships" r:embed="rId3"/>
        <a:stretch>
          <a:fillRect/>
        </a:stretch>
      </xdr:blipFill>
      <xdr:spPr>
        <a:xfrm>
          <a:off x="0" y="17335500"/>
          <a:ext cx="13009524" cy="731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17</xdr:col>
      <xdr:colOff>55524</xdr:colOff>
      <xdr:row>41</xdr:row>
      <xdr:rowOff>75286</xdr:rowOff>
    </xdr:to>
    <xdr:pic>
      <xdr:nvPicPr>
        <xdr:cNvPr id="2" name="Image 1"/>
        <xdr:cNvPicPr>
          <a:picLocks noChangeAspect="1"/>
        </xdr:cNvPicPr>
      </xdr:nvPicPr>
      <xdr:blipFill>
        <a:blip xmlns:r="http://schemas.openxmlformats.org/officeDocument/2006/relationships" r:embed="rId1"/>
        <a:stretch>
          <a:fillRect/>
        </a:stretch>
      </xdr:blipFill>
      <xdr:spPr>
        <a:xfrm>
          <a:off x="0" y="571500"/>
          <a:ext cx="13009524" cy="731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17</xdr:col>
      <xdr:colOff>55524</xdr:colOff>
      <xdr:row>40</xdr:row>
      <xdr:rowOff>75286</xdr:rowOff>
    </xdr:to>
    <xdr:pic>
      <xdr:nvPicPr>
        <xdr:cNvPr id="2" name="Image 1"/>
        <xdr:cNvPicPr>
          <a:picLocks noChangeAspect="1"/>
        </xdr:cNvPicPr>
      </xdr:nvPicPr>
      <xdr:blipFill>
        <a:blip xmlns:r="http://schemas.openxmlformats.org/officeDocument/2006/relationships" r:embed="rId1"/>
        <a:stretch>
          <a:fillRect/>
        </a:stretch>
      </xdr:blipFill>
      <xdr:spPr>
        <a:xfrm>
          <a:off x="0" y="381000"/>
          <a:ext cx="13009524" cy="731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17</xdr:col>
      <xdr:colOff>55524</xdr:colOff>
      <xdr:row>40</xdr:row>
      <xdr:rowOff>75286</xdr:rowOff>
    </xdr:to>
    <xdr:pic>
      <xdr:nvPicPr>
        <xdr:cNvPr id="2" name="Image 1"/>
        <xdr:cNvPicPr>
          <a:picLocks noChangeAspect="1"/>
        </xdr:cNvPicPr>
      </xdr:nvPicPr>
      <xdr:blipFill>
        <a:blip xmlns:r="http://schemas.openxmlformats.org/officeDocument/2006/relationships" r:embed="rId1"/>
        <a:stretch>
          <a:fillRect/>
        </a:stretch>
      </xdr:blipFill>
      <xdr:spPr>
        <a:xfrm>
          <a:off x="0" y="381000"/>
          <a:ext cx="13009524" cy="73142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17</xdr:col>
      <xdr:colOff>55524</xdr:colOff>
      <xdr:row>40</xdr:row>
      <xdr:rowOff>75286</xdr:rowOff>
    </xdr:to>
    <xdr:pic>
      <xdr:nvPicPr>
        <xdr:cNvPr id="2" name="Image 1"/>
        <xdr:cNvPicPr>
          <a:picLocks noChangeAspect="1"/>
        </xdr:cNvPicPr>
      </xdr:nvPicPr>
      <xdr:blipFill>
        <a:blip xmlns:r="http://schemas.openxmlformats.org/officeDocument/2006/relationships" r:embed="rId1"/>
        <a:stretch>
          <a:fillRect/>
        </a:stretch>
      </xdr:blipFill>
      <xdr:spPr>
        <a:xfrm>
          <a:off x="0" y="381000"/>
          <a:ext cx="13009524" cy="7314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17</xdr:col>
      <xdr:colOff>55524</xdr:colOff>
      <xdr:row>40</xdr:row>
      <xdr:rowOff>75286</xdr:rowOff>
    </xdr:to>
    <xdr:pic>
      <xdr:nvPicPr>
        <xdr:cNvPr id="2" name="Image 1"/>
        <xdr:cNvPicPr>
          <a:picLocks noChangeAspect="1"/>
        </xdr:cNvPicPr>
      </xdr:nvPicPr>
      <xdr:blipFill>
        <a:blip xmlns:r="http://schemas.openxmlformats.org/officeDocument/2006/relationships" r:embed="rId1"/>
        <a:stretch>
          <a:fillRect/>
        </a:stretch>
      </xdr:blipFill>
      <xdr:spPr>
        <a:xfrm>
          <a:off x="0" y="381000"/>
          <a:ext cx="13009524" cy="731428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17</xdr:col>
      <xdr:colOff>55524</xdr:colOff>
      <xdr:row>41</xdr:row>
      <xdr:rowOff>75286</xdr:rowOff>
    </xdr:to>
    <xdr:pic>
      <xdr:nvPicPr>
        <xdr:cNvPr id="2" name="Image 1"/>
        <xdr:cNvPicPr>
          <a:picLocks noChangeAspect="1"/>
        </xdr:cNvPicPr>
      </xdr:nvPicPr>
      <xdr:blipFill>
        <a:blip xmlns:r="http://schemas.openxmlformats.org/officeDocument/2006/relationships" r:embed="rId1"/>
        <a:stretch>
          <a:fillRect/>
        </a:stretch>
      </xdr:blipFill>
      <xdr:spPr>
        <a:xfrm>
          <a:off x="0" y="571500"/>
          <a:ext cx="13009524" cy="731428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17</xdr:col>
      <xdr:colOff>55524</xdr:colOff>
      <xdr:row>40</xdr:row>
      <xdr:rowOff>75286</xdr:rowOff>
    </xdr:to>
    <xdr:pic>
      <xdr:nvPicPr>
        <xdr:cNvPr id="2" name="Image 1"/>
        <xdr:cNvPicPr>
          <a:picLocks noChangeAspect="1"/>
        </xdr:cNvPicPr>
      </xdr:nvPicPr>
      <xdr:blipFill>
        <a:blip xmlns:r="http://schemas.openxmlformats.org/officeDocument/2006/relationships" r:embed="rId1"/>
        <a:stretch>
          <a:fillRect/>
        </a:stretch>
      </xdr:blipFill>
      <xdr:spPr>
        <a:xfrm>
          <a:off x="0" y="381000"/>
          <a:ext cx="13009524" cy="7314286"/>
        </a:xfrm>
        <a:prstGeom prst="rect">
          <a:avLst/>
        </a:prstGeom>
      </xdr:spPr>
    </xdr:pic>
    <xdr:clientData/>
  </xdr:twoCellAnchor>
  <xdr:twoCellAnchor editAs="oneCell">
    <xdr:from>
      <xdr:col>0</xdr:col>
      <xdr:colOff>0</xdr:colOff>
      <xdr:row>42</xdr:row>
      <xdr:rowOff>0</xdr:rowOff>
    </xdr:from>
    <xdr:to>
      <xdr:col>17</xdr:col>
      <xdr:colOff>55524</xdr:colOff>
      <xdr:row>80</xdr:row>
      <xdr:rowOff>75286</xdr:rowOff>
    </xdr:to>
    <xdr:pic>
      <xdr:nvPicPr>
        <xdr:cNvPr id="3" name="Image 2"/>
        <xdr:cNvPicPr>
          <a:picLocks noChangeAspect="1"/>
        </xdr:cNvPicPr>
      </xdr:nvPicPr>
      <xdr:blipFill>
        <a:blip xmlns:r="http://schemas.openxmlformats.org/officeDocument/2006/relationships" r:embed="rId2"/>
        <a:stretch>
          <a:fillRect/>
        </a:stretch>
      </xdr:blipFill>
      <xdr:spPr>
        <a:xfrm>
          <a:off x="0" y="8001000"/>
          <a:ext cx="13009524" cy="731428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57150</xdr:colOff>
      <xdr:row>9</xdr:row>
      <xdr:rowOff>85725</xdr:rowOff>
    </xdr:from>
    <xdr:to>
      <xdr:col>19</xdr:col>
      <xdr:colOff>733425</xdr:colOff>
      <xdr:row>52</xdr:row>
      <xdr:rowOff>47625</xdr:rowOff>
    </xdr:to>
    <xdr:pic>
      <xdr:nvPicPr>
        <xdr:cNvPr id="2" name="Imag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1419225"/>
          <a:ext cx="15154275" cy="815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teixeira/AppData/Local/Microsoft/Windows/INetCache/Content.Outlook/5UFHRHUN/FICHE%20PATRIMONIALE%20-%20TEST%20(0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ejjarimouad/Library/Containers/com.microsoft.Excel/Data/Documents/Grpeko-tse\e\1REZOADISPO\CARLOS%20TEIXEIRA\0%20CABINET%20CONFIDENTIEL\EKO\PROJET%20VBA\4%20DOSSIER%20DE%20TRAVAIL\COMPTABILITE\REPORTING\REPORTING%20VBA%20PROJET%2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 val="FICHE PATRIMONIALE"/>
    </sheetNames>
    <sheetDataSet>
      <sheetData sheetId="0">
        <row r="2">
          <cell r="F2" t="str">
            <v>Régime de séparation de biens</v>
          </cell>
          <cell r="I2" t="str">
            <v>Marié</v>
          </cell>
          <cell r="L2" t="str">
            <v>Oui</v>
          </cell>
          <cell r="O2" t="str">
            <v>Résidence principale</v>
          </cell>
          <cell r="R2" t="str">
            <v>Membre Principal</v>
          </cell>
          <cell r="U2" t="str">
            <v>Fonds en euro</v>
          </cell>
          <cell r="X2" t="str">
            <v>Prudent</v>
          </cell>
          <cell r="AA2" t="str">
            <v>OPVM</v>
          </cell>
          <cell r="AD2" t="str">
            <v>PEL</v>
          </cell>
          <cell r="AG2" t="str">
            <v>Droits sociaux</v>
          </cell>
          <cell r="AJ2" t="str">
            <v>Perissol</v>
          </cell>
        </row>
        <row r="3">
          <cell r="B3">
            <v>43465</v>
          </cell>
          <cell r="F3" t="str">
            <v>Régime de participation aux acquets</v>
          </cell>
          <cell r="I3" t="str">
            <v>Célibataire</v>
          </cell>
          <cell r="L3" t="str">
            <v>Non</v>
          </cell>
          <cell r="O3" t="str">
            <v>Résidence secondaire</v>
          </cell>
          <cell r="R3" t="str">
            <v>Conjoint</v>
          </cell>
          <cell r="U3" t="str">
            <v>Fonds en UC</v>
          </cell>
          <cell r="X3" t="str">
            <v>Equilibré</v>
          </cell>
          <cell r="AA3" t="str">
            <v>Actions</v>
          </cell>
          <cell r="AD3" t="str">
            <v>PEP bancaire</v>
          </cell>
          <cell r="AG3" t="str">
            <v>Fonds de commerce</v>
          </cell>
          <cell r="AJ3" t="str">
            <v>Besson</v>
          </cell>
        </row>
        <row r="4">
          <cell r="B4">
            <v>2018</v>
          </cell>
          <cell r="F4" t="str">
            <v>Régime de la communauté universelle</v>
          </cell>
          <cell r="I4" t="str">
            <v>Concubinage</v>
          </cell>
          <cell r="O4" t="str">
            <v>Investissement locatif</v>
          </cell>
          <cell r="R4" t="str">
            <v>Communauté</v>
          </cell>
          <cell r="X4" t="str">
            <v>Dynamique</v>
          </cell>
          <cell r="AA4" t="str">
            <v>Obligations</v>
          </cell>
          <cell r="AD4" t="str">
            <v>Livret A</v>
          </cell>
          <cell r="AJ4" t="str">
            <v>Robien</v>
          </cell>
        </row>
        <row r="5">
          <cell r="F5" t="str">
            <v>Régime des meubles et acquets</v>
          </cell>
          <cell r="I5" t="str">
            <v>PACS</v>
          </cell>
          <cell r="R5" t="str">
            <v>Indivision</v>
          </cell>
          <cell r="AA5" t="str">
            <v>FCPI</v>
          </cell>
          <cell r="AD5" t="str">
            <v>LDD</v>
          </cell>
          <cell r="AJ5" t="str">
            <v>Scellier</v>
          </cell>
        </row>
        <row r="6">
          <cell r="F6" t="str">
            <v>Régime de la communauté réduite aux acquets</v>
          </cell>
          <cell r="I6" t="str">
            <v>Divorcé</v>
          </cell>
          <cell r="R6" t="str">
            <v>Pleine propriété</v>
          </cell>
          <cell r="AA6" t="str">
            <v>PEA</v>
          </cell>
          <cell r="AD6" t="str">
            <v>Autre</v>
          </cell>
          <cell r="AJ6" t="str">
            <v>Pinel</v>
          </cell>
        </row>
        <row r="7">
          <cell r="R7" t="str">
            <v>Usufruit</v>
          </cell>
          <cell r="AA7" t="str">
            <v>PEE</v>
          </cell>
          <cell r="AJ7" t="str">
            <v>Malraux</v>
          </cell>
        </row>
        <row r="8">
          <cell r="R8" t="str">
            <v>Nue propriété</v>
          </cell>
          <cell r="AA8" t="str">
            <v>Autre</v>
          </cell>
          <cell r="AJ8" t="str">
            <v>Monument historique</v>
          </cell>
        </row>
        <row r="9">
          <cell r="AJ9" t="str">
            <v>Girardin</v>
          </cell>
        </row>
        <row r="10">
          <cell r="AJ10" t="str">
            <v>SCPI</v>
          </cell>
        </row>
        <row r="11">
          <cell r="AJ11" t="str">
            <v>SCPI Scellier</v>
          </cell>
        </row>
        <row r="12">
          <cell r="AJ12" t="str">
            <v>SCPI Pinel</v>
          </cell>
        </row>
        <row r="13">
          <cell r="AJ13" t="str">
            <v>Droit commun</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e_Periodes"/>
      <sheetName val="Param_Client"/>
      <sheetName val="Table_Reporting"/>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14.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1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 Id="rId2" Type="http://schemas.openxmlformats.org/officeDocument/2006/relationships/drawing" Target="../drawings/drawing1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6"/>
  <sheetViews>
    <sheetView zoomScale="85" zoomScaleNormal="85" zoomScalePageLayoutView="85" workbookViewId="0">
      <pane ySplit="2" topLeftCell="A3" activePane="bottomLeft" state="frozen"/>
      <selection pane="bottomLeft" activeCell="B147" sqref="B147"/>
    </sheetView>
  </sheetViews>
  <sheetFormatPr baseColWidth="10" defaultRowHeight="30" customHeight="1" x14ac:dyDescent="0.2"/>
  <cols>
    <col min="1" max="1" width="8.83203125" customWidth="1"/>
    <col min="2" max="2" width="19.5" customWidth="1"/>
    <col min="3" max="3" width="17" customWidth="1"/>
    <col min="4" max="4" width="61" customWidth="1"/>
    <col min="5" max="5" width="69.5" customWidth="1"/>
    <col min="6" max="6" width="25.1640625" style="230" customWidth="1"/>
    <col min="7" max="7" width="19.6640625" style="230" customWidth="1"/>
  </cols>
  <sheetData>
    <row r="1" spans="1:9" ht="15" x14ac:dyDescent="0.2">
      <c r="A1" s="121" t="s">
        <v>765</v>
      </c>
    </row>
    <row r="2" spans="1:9" ht="30" customHeight="1" x14ac:dyDescent="0.2">
      <c r="A2" s="16" t="s">
        <v>246</v>
      </c>
      <c r="B2" s="16" t="s">
        <v>247</v>
      </c>
      <c r="C2" s="16" t="s">
        <v>580</v>
      </c>
      <c r="D2" s="16" t="s">
        <v>248</v>
      </c>
      <c r="E2" s="16" t="s">
        <v>249</v>
      </c>
      <c r="F2" s="16" t="s">
        <v>578</v>
      </c>
      <c r="G2" s="16" t="s">
        <v>579</v>
      </c>
      <c r="H2" s="29"/>
      <c r="I2" s="29"/>
    </row>
    <row r="3" spans="1:9" ht="30" customHeight="1" x14ac:dyDescent="0.2">
      <c r="A3" s="17">
        <v>1</v>
      </c>
      <c r="B3" s="17" t="s">
        <v>252</v>
      </c>
      <c r="C3" s="17" t="s">
        <v>686</v>
      </c>
      <c r="D3" s="17" t="s">
        <v>581</v>
      </c>
      <c r="E3" s="28" t="s">
        <v>590</v>
      </c>
      <c r="F3" s="17">
        <v>1</v>
      </c>
      <c r="G3" s="17">
        <v>2</v>
      </c>
      <c r="H3" s="30"/>
      <c r="I3" s="30"/>
    </row>
    <row r="4" spans="1:9" ht="30" customHeight="1" x14ac:dyDescent="0.2">
      <c r="A4" s="17">
        <v>2</v>
      </c>
      <c r="B4" s="17" t="s">
        <v>252</v>
      </c>
      <c r="C4" s="17" t="s">
        <v>591</v>
      </c>
      <c r="D4" s="17" t="s">
        <v>592</v>
      </c>
      <c r="E4" s="28" t="s">
        <v>706</v>
      </c>
      <c r="F4" s="17">
        <v>2</v>
      </c>
      <c r="G4" s="17">
        <v>3</v>
      </c>
      <c r="H4" s="30"/>
      <c r="I4" s="30"/>
    </row>
    <row r="5" spans="1:9" ht="30" customHeight="1" x14ac:dyDescent="0.2">
      <c r="A5" s="17">
        <v>3</v>
      </c>
      <c r="B5" s="17" t="s">
        <v>252</v>
      </c>
      <c r="C5" s="17" t="s">
        <v>683</v>
      </c>
      <c r="D5" s="17" t="s">
        <v>684</v>
      </c>
      <c r="E5" s="28" t="s">
        <v>685</v>
      </c>
      <c r="F5" s="17"/>
      <c r="G5" s="17">
        <v>4</v>
      </c>
      <c r="H5" s="30"/>
      <c r="I5" s="30"/>
    </row>
    <row r="6" spans="1:9" ht="30" customHeight="1" x14ac:dyDescent="0.2">
      <c r="A6" s="116">
        <v>4</v>
      </c>
      <c r="B6" s="17" t="s">
        <v>252</v>
      </c>
      <c r="C6" s="17" t="s">
        <v>686</v>
      </c>
      <c r="D6" s="17" t="s">
        <v>687</v>
      </c>
      <c r="E6" s="28" t="s">
        <v>692</v>
      </c>
      <c r="F6" s="17">
        <v>4</v>
      </c>
      <c r="G6" s="17" t="s">
        <v>703</v>
      </c>
      <c r="H6" s="30"/>
      <c r="I6" s="30"/>
    </row>
    <row r="7" spans="1:9" ht="30" customHeight="1" x14ac:dyDescent="0.2">
      <c r="A7" s="116">
        <v>5</v>
      </c>
      <c r="B7" s="17" t="s">
        <v>252</v>
      </c>
      <c r="C7" s="17" t="s">
        <v>683</v>
      </c>
      <c r="D7" s="17" t="s">
        <v>694</v>
      </c>
      <c r="E7" s="28" t="s">
        <v>695</v>
      </c>
      <c r="F7" s="17">
        <v>5</v>
      </c>
      <c r="G7" s="17" t="s">
        <v>704</v>
      </c>
      <c r="H7" s="30"/>
      <c r="I7" s="30"/>
    </row>
    <row r="8" spans="1:9" ht="30" customHeight="1" x14ac:dyDescent="0.2">
      <c r="A8" s="116">
        <v>6</v>
      </c>
      <c r="B8" s="17" t="s">
        <v>252</v>
      </c>
      <c r="C8" s="17" t="s">
        <v>591</v>
      </c>
      <c r="D8" s="17" t="s">
        <v>693</v>
      </c>
      <c r="E8" s="28" t="s">
        <v>705</v>
      </c>
      <c r="F8" s="17">
        <v>6</v>
      </c>
      <c r="G8" s="17">
        <v>7</v>
      </c>
      <c r="H8" s="30"/>
      <c r="I8" s="30"/>
    </row>
    <row r="9" spans="1:9" ht="30" customHeight="1" x14ac:dyDescent="0.2">
      <c r="A9" s="116">
        <v>7</v>
      </c>
      <c r="B9" s="17" t="s">
        <v>252</v>
      </c>
      <c r="C9" s="17" t="s">
        <v>686</v>
      </c>
      <c r="D9" s="17" t="s">
        <v>721</v>
      </c>
      <c r="E9" s="28" t="s">
        <v>727</v>
      </c>
      <c r="F9" s="17">
        <v>7</v>
      </c>
      <c r="G9" s="17">
        <v>8</v>
      </c>
      <c r="H9" s="30"/>
      <c r="I9" s="30"/>
    </row>
    <row r="10" spans="1:9" ht="30" customHeight="1" x14ac:dyDescent="0.2">
      <c r="A10" s="116">
        <v>8</v>
      </c>
      <c r="B10" s="17" t="s">
        <v>278</v>
      </c>
      <c r="C10" s="17" t="s">
        <v>737</v>
      </c>
      <c r="D10" s="17" t="s">
        <v>721</v>
      </c>
      <c r="E10" s="28" t="s">
        <v>738</v>
      </c>
      <c r="F10" s="17">
        <v>8</v>
      </c>
      <c r="G10" s="17">
        <v>9</v>
      </c>
      <c r="H10" s="30"/>
      <c r="I10" s="30"/>
    </row>
    <row r="11" spans="1:9" ht="30" customHeight="1" x14ac:dyDescent="0.2">
      <c r="A11" s="17">
        <v>9</v>
      </c>
      <c r="B11" s="17" t="s">
        <v>278</v>
      </c>
      <c r="C11" s="17" t="s">
        <v>683</v>
      </c>
      <c r="D11" s="17" t="s">
        <v>280</v>
      </c>
      <c r="E11" s="28" t="s">
        <v>747</v>
      </c>
      <c r="F11" s="17"/>
      <c r="G11" s="17" t="s">
        <v>758</v>
      </c>
    </row>
    <row r="12" spans="1:9" ht="30" customHeight="1" x14ac:dyDescent="0.2">
      <c r="A12" s="17">
        <v>10</v>
      </c>
      <c r="B12" s="17" t="s">
        <v>278</v>
      </c>
      <c r="C12" s="17" t="s">
        <v>683</v>
      </c>
      <c r="D12" s="17" t="s">
        <v>748</v>
      </c>
      <c r="E12" s="228" t="s">
        <v>749</v>
      </c>
      <c r="F12" s="17">
        <v>10</v>
      </c>
      <c r="G12" s="17"/>
      <c r="H12" s="229" t="s">
        <v>1155</v>
      </c>
    </row>
    <row r="13" spans="1:9" ht="30" customHeight="1" x14ac:dyDescent="0.2">
      <c r="A13" s="17">
        <v>11</v>
      </c>
      <c r="B13" s="17" t="s">
        <v>278</v>
      </c>
      <c r="C13" s="17" t="s">
        <v>755</v>
      </c>
      <c r="D13" s="17" t="s">
        <v>756</v>
      </c>
      <c r="E13" s="28" t="s">
        <v>757</v>
      </c>
      <c r="F13" s="17"/>
      <c r="G13" s="17" t="s">
        <v>772</v>
      </c>
    </row>
    <row r="14" spans="1:9" ht="30" customHeight="1" x14ac:dyDescent="0.2">
      <c r="A14" s="17">
        <v>12</v>
      </c>
      <c r="B14" s="17" t="s">
        <v>278</v>
      </c>
      <c r="C14" s="17" t="s">
        <v>683</v>
      </c>
      <c r="D14" s="119" t="s">
        <v>761</v>
      </c>
      <c r="E14" s="120" t="s">
        <v>763</v>
      </c>
      <c r="F14" s="17"/>
      <c r="G14" s="17"/>
    </row>
    <row r="15" spans="1:9" ht="30" customHeight="1" x14ac:dyDescent="0.2">
      <c r="A15" s="17">
        <v>13</v>
      </c>
      <c r="B15" s="17" t="s">
        <v>278</v>
      </c>
      <c r="C15" s="17" t="s">
        <v>683</v>
      </c>
      <c r="D15" s="119" t="s">
        <v>762</v>
      </c>
      <c r="E15" s="120" t="s">
        <v>764</v>
      </c>
      <c r="F15" s="17"/>
      <c r="G15" s="17"/>
    </row>
    <row r="16" spans="1:9" ht="30" customHeight="1" x14ac:dyDescent="0.2">
      <c r="A16" s="17">
        <v>14</v>
      </c>
      <c r="B16" s="17" t="s">
        <v>278</v>
      </c>
      <c r="C16" s="17" t="s">
        <v>683</v>
      </c>
      <c r="D16" s="17" t="s">
        <v>766</v>
      </c>
      <c r="E16" s="28" t="s">
        <v>760</v>
      </c>
      <c r="F16" s="17"/>
      <c r="G16" s="17"/>
    </row>
    <row r="17" spans="1:7" ht="30" customHeight="1" x14ac:dyDescent="0.2">
      <c r="A17" s="17">
        <v>15</v>
      </c>
      <c r="B17" s="17" t="s">
        <v>278</v>
      </c>
      <c r="C17" s="17" t="s">
        <v>683</v>
      </c>
      <c r="D17" s="17" t="s">
        <v>769</v>
      </c>
      <c r="E17" s="28" t="s">
        <v>767</v>
      </c>
      <c r="F17" s="17"/>
      <c r="G17" s="17">
        <v>17</v>
      </c>
    </row>
    <row r="18" spans="1:7" ht="30" customHeight="1" x14ac:dyDescent="0.2">
      <c r="A18" s="17">
        <v>16</v>
      </c>
      <c r="B18" s="17" t="s">
        <v>278</v>
      </c>
      <c r="C18" s="17" t="s">
        <v>683</v>
      </c>
      <c r="D18" s="17" t="s">
        <v>768</v>
      </c>
      <c r="E18" s="28" t="s">
        <v>770</v>
      </c>
      <c r="F18" s="17"/>
      <c r="G18" s="17">
        <v>18</v>
      </c>
    </row>
    <row r="19" spans="1:7" ht="30" customHeight="1" x14ac:dyDescent="0.2">
      <c r="A19" s="17">
        <v>17</v>
      </c>
      <c r="B19" s="17" t="s">
        <v>278</v>
      </c>
      <c r="C19" s="17" t="s">
        <v>683</v>
      </c>
      <c r="D19" s="17" t="s">
        <v>771</v>
      </c>
      <c r="E19" s="28" t="s">
        <v>774</v>
      </c>
      <c r="F19" s="17"/>
      <c r="G19" s="17"/>
    </row>
    <row r="20" spans="1:7" ht="30" customHeight="1" x14ac:dyDescent="0.2">
      <c r="A20" s="17">
        <v>18</v>
      </c>
      <c r="B20" s="17" t="s">
        <v>278</v>
      </c>
      <c r="C20" s="17" t="s">
        <v>683</v>
      </c>
      <c r="D20" s="17" t="s">
        <v>773</v>
      </c>
      <c r="E20" s="28" t="s">
        <v>775</v>
      </c>
      <c r="F20" s="17"/>
      <c r="G20" s="17"/>
    </row>
    <row r="21" spans="1:7" ht="30" customHeight="1" x14ac:dyDescent="0.2">
      <c r="A21" s="17">
        <v>19</v>
      </c>
      <c r="B21" s="17" t="s">
        <v>278</v>
      </c>
      <c r="C21" s="17" t="s">
        <v>776</v>
      </c>
      <c r="D21" s="17" t="s">
        <v>777</v>
      </c>
      <c r="E21" s="28" t="s">
        <v>779</v>
      </c>
      <c r="F21" s="17">
        <v>19</v>
      </c>
      <c r="G21" s="17"/>
    </row>
    <row r="22" spans="1:7" ht="30" customHeight="1" x14ac:dyDescent="0.2">
      <c r="A22" s="17">
        <v>20</v>
      </c>
      <c r="B22" s="17" t="s">
        <v>278</v>
      </c>
      <c r="C22" s="17" t="s">
        <v>776</v>
      </c>
      <c r="D22" s="17" t="s">
        <v>780</v>
      </c>
      <c r="E22" s="28" t="s">
        <v>784</v>
      </c>
      <c r="F22" s="17">
        <v>20</v>
      </c>
      <c r="G22" s="17"/>
    </row>
    <row r="23" spans="1:7" ht="30" customHeight="1" x14ac:dyDescent="0.2">
      <c r="A23" s="17">
        <v>21</v>
      </c>
      <c r="B23" s="17" t="s">
        <v>278</v>
      </c>
      <c r="C23" s="17" t="s">
        <v>776</v>
      </c>
      <c r="D23" s="17" t="s">
        <v>782</v>
      </c>
      <c r="E23" s="28" t="s">
        <v>783</v>
      </c>
      <c r="F23" s="17">
        <v>21</v>
      </c>
      <c r="G23" s="17"/>
    </row>
    <row r="24" spans="1:7" ht="30" customHeight="1" x14ac:dyDescent="0.2">
      <c r="A24" s="17">
        <v>22</v>
      </c>
      <c r="B24" s="17" t="s">
        <v>278</v>
      </c>
      <c r="C24" s="17" t="s">
        <v>776</v>
      </c>
      <c r="D24" s="17" t="s">
        <v>785</v>
      </c>
      <c r="E24" s="28" t="s">
        <v>788</v>
      </c>
      <c r="F24" s="17"/>
      <c r="G24" s="17"/>
    </row>
    <row r="25" spans="1:7" ht="30" customHeight="1" x14ac:dyDescent="0.2">
      <c r="A25" s="17">
        <v>23</v>
      </c>
      <c r="B25" s="17" t="s">
        <v>278</v>
      </c>
      <c r="C25" s="17" t="s">
        <v>776</v>
      </c>
      <c r="D25" s="17" t="s">
        <v>786</v>
      </c>
      <c r="E25" s="28" t="s">
        <v>789</v>
      </c>
      <c r="F25" s="17"/>
      <c r="G25" s="17"/>
    </row>
    <row r="26" spans="1:7" ht="30" customHeight="1" x14ac:dyDescent="0.2">
      <c r="A26" s="17">
        <v>24</v>
      </c>
      <c r="B26" s="17" t="s">
        <v>278</v>
      </c>
      <c r="C26" s="17" t="s">
        <v>776</v>
      </c>
      <c r="D26" s="17" t="s">
        <v>787</v>
      </c>
      <c r="E26" s="28" t="s">
        <v>790</v>
      </c>
      <c r="F26" s="17"/>
      <c r="G26" s="17"/>
    </row>
    <row r="27" spans="1:7" ht="30" customHeight="1" x14ac:dyDescent="0.2">
      <c r="A27" s="17">
        <v>25</v>
      </c>
      <c r="B27" s="17" t="s">
        <v>278</v>
      </c>
      <c r="C27" s="17" t="s">
        <v>776</v>
      </c>
      <c r="D27" s="17" t="s">
        <v>791</v>
      </c>
      <c r="E27" s="28" t="s">
        <v>792</v>
      </c>
      <c r="F27" s="17"/>
      <c r="G27" s="17"/>
    </row>
    <row r="28" spans="1:7" ht="30" customHeight="1" x14ac:dyDescent="0.2">
      <c r="A28" s="17">
        <v>26</v>
      </c>
      <c r="B28" s="17" t="s">
        <v>278</v>
      </c>
      <c r="C28" s="17" t="s">
        <v>776</v>
      </c>
      <c r="D28" s="17" t="s">
        <v>793</v>
      </c>
      <c r="E28" s="28" t="s">
        <v>796</v>
      </c>
      <c r="F28" s="17"/>
      <c r="G28" s="17"/>
    </row>
    <row r="29" spans="1:7" ht="30" customHeight="1" x14ac:dyDescent="0.2">
      <c r="A29" s="17">
        <v>27</v>
      </c>
      <c r="B29" s="17" t="s">
        <v>278</v>
      </c>
      <c r="C29" s="17" t="s">
        <v>776</v>
      </c>
      <c r="D29" s="17" t="s">
        <v>794</v>
      </c>
      <c r="E29" s="28" t="s">
        <v>798</v>
      </c>
      <c r="F29" s="17"/>
      <c r="G29" s="17"/>
    </row>
    <row r="30" spans="1:7" ht="30" customHeight="1" x14ac:dyDescent="0.2">
      <c r="A30" s="17">
        <v>28</v>
      </c>
      <c r="B30" s="17" t="s">
        <v>278</v>
      </c>
      <c r="C30" s="17" t="s">
        <v>776</v>
      </c>
      <c r="D30" s="17" t="s">
        <v>795</v>
      </c>
      <c r="E30" s="28" t="s">
        <v>797</v>
      </c>
      <c r="F30" s="17"/>
      <c r="G30" s="17"/>
    </row>
    <row r="31" spans="1:7" ht="30" customHeight="1" x14ac:dyDescent="0.2">
      <c r="A31" s="17">
        <v>29</v>
      </c>
      <c r="B31" s="17" t="s">
        <v>278</v>
      </c>
      <c r="C31" s="17" t="s">
        <v>683</v>
      </c>
      <c r="D31" s="17" t="s">
        <v>802</v>
      </c>
      <c r="E31" s="28" t="s">
        <v>804</v>
      </c>
      <c r="F31" s="17"/>
      <c r="G31" s="17"/>
    </row>
    <row r="32" spans="1:7" ht="30" customHeight="1" x14ac:dyDescent="0.2">
      <c r="A32" s="17">
        <v>30</v>
      </c>
      <c r="B32" s="17" t="s">
        <v>278</v>
      </c>
      <c r="C32" s="17" t="s">
        <v>683</v>
      </c>
      <c r="D32" s="17" t="s">
        <v>802</v>
      </c>
      <c r="E32" s="28" t="s">
        <v>803</v>
      </c>
      <c r="F32" s="17"/>
      <c r="G32" s="17"/>
    </row>
    <row r="33" spans="1:7" ht="30" customHeight="1" x14ac:dyDescent="0.2">
      <c r="A33" s="17">
        <v>31</v>
      </c>
      <c r="B33" s="17" t="s">
        <v>324</v>
      </c>
      <c r="C33" s="17" t="s">
        <v>683</v>
      </c>
      <c r="D33" s="17" t="s">
        <v>805</v>
      </c>
      <c r="E33" s="28" t="s">
        <v>1207</v>
      </c>
      <c r="F33" s="17"/>
      <c r="G33" s="17" t="s">
        <v>1080</v>
      </c>
    </row>
    <row r="34" spans="1:7" ht="30" customHeight="1" x14ac:dyDescent="0.2">
      <c r="A34" s="17">
        <v>32</v>
      </c>
      <c r="B34" s="17" t="s">
        <v>324</v>
      </c>
      <c r="C34" s="17" t="s">
        <v>683</v>
      </c>
      <c r="D34" s="17" t="s">
        <v>800</v>
      </c>
      <c r="E34" s="28" t="s">
        <v>801</v>
      </c>
      <c r="F34" s="17"/>
      <c r="G34" s="17" t="s">
        <v>1080</v>
      </c>
    </row>
    <row r="35" spans="1:7" ht="30" customHeight="1" x14ac:dyDescent="0.2">
      <c r="A35" s="17">
        <v>33</v>
      </c>
      <c r="B35" s="17" t="s">
        <v>324</v>
      </c>
      <c r="C35" s="17" t="s">
        <v>683</v>
      </c>
      <c r="D35" s="17" t="s">
        <v>806</v>
      </c>
      <c r="E35" s="28" t="s">
        <v>809</v>
      </c>
      <c r="F35" s="17"/>
      <c r="G35" s="17" t="s">
        <v>1080</v>
      </c>
    </row>
    <row r="36" spans="1:7" ht="30" customHeight="1" x14ac:dyDescent="0.2">
      <c r="A36" s="17">
        <v>34</v>
      </c>
      <c r="B36" s="17" t="s">
        <v>324</v>
      </c>
      <c r="C36" s="17" t="s">
        <v>776</v>
      </c>
      <c r="D36" s="17" t="s">
        <v>807</v>
      </c>
      <c r="E36" s="28" t="s">
        <v>810</v>
      </c>
      <c r="F36" s="17"/>
      <c r="G36" s="17" t="s">
        <v>1080</v>
      </c>
    </row>
    <row r="37" spans="1:7" ht="30" customHeight="1" x14ac:dyDescent="0.2">
      <c r="A37" s="17">
        <v>35</v>
      </c>
      <c r="B37" s="17" t="s">
        <v>324</v>
      </c>
      <c r="C37" s="17" t="s">
        <v>683</v>
      </c>
      <c r="D37" s="17" t="s">
        <v>808</v>
      </c>
      <c r="E37" s="28" t="s">
        <v>1208</v>
      </c>
      <c r="F37" s="17"/>
      <c r="G37" s="17" t="s">
        <v>1080</v>
      </c>
    </row>
    <row r="38" spans="1:7" ht="30" customHeight="1" x14ac:dyDescent="0.2">
      <c r="A38" s="17">
        <v>36</v>
      </c>
      <c r="B38" s="17" t="s">
        <v>324</v>
      </c>
      <c r="C38" s="17" t="s">
        <v>683</v>
      </c>
      <c r="D38" s="17" t="s">
        <v>811</v>
      </c>
      <c r="E38" s="28" t="s">
        <v>1209</v>
      </c>
      <c r="F38" s="17">
        <v>36</v>
      </c>
      <c r="G38" s="17">
        <v>37</v>
      </c>
    </row>
    <row r="39" spans="1:7" ht="30" customHeight="1" x14ac:dyDescent="0.2">
      <c r="A39" s="17">
        <v>37</v>
      </c>
      <c r="B39" s="17" t="s">
        <v>324</v>
      </c>
      <c r="C39" s="17" t="s">
        <v>683</v>
      </c>
      <c r="D39" s="17" t="s">
        <v>813</v>
      </c>
      <c r="E39" s="28" t="s">
        <v>814</v>
      </c>
      <c r="F39" s="17">
        <v>37</v>
      </c>
      <c r="G39" s="17"/>
    </row>
    <row r="40" spans="1:7" ht="30" customHeight="1" x14ac:dyDescent="0.2">
      <c r="A40" s="17">
        <v>38</v>
      </c>
      <c r="B40" s="17" t="s">
        <v>344</v>
      </c>
      <c r="C40" s="17" t="s">
        <v>776</v>
      </c>
      <c r="D40" s="17" t="s">
        <v>815</v>
      </c>
      <c r="E40" s="28" t="s">
        <v>817</v>
      </c>
      <c r="F40" s="17"/>
      <c r="G40" s="17"/>
    </row>
    <row r="41" spans="1:7" ht="30" customHeight="1" x14ac:dyDescent="0.2">
      <c r="A41" s="17">
        <v>39</v>
      </c>
      <c r="B41" s="17" t="s">
        <v>344</v>
      </c>
      <c r="C41" s="17" t="s">
        <v>737</v>
      </c>
      <c r="D41" s="17" t="s">
        <v>815</v>
      </c>
      <c r="E41" s="28" t="s">
        <v>816</v>
      </c>
      <c r="F41" s="17"/>
      <c r="G41" s="17"/>
    </row>
    <row r="42" spans="1:7" ht="30" customHeight="1" x14ac:dyDescent="0.2">
      <c r="A42" s="17">
        <v>40</v>
      </c>
      <c r="B42" s="27" t="s">
        <v>818</v>
      </c>
      <c r="C42" s="17" t="s">
        <v>683</v>
      </c>
      <c r="D42" s="17" t="s">
        <v>820</v>
      </c>
      <c r="E42" s="28" t="s">
        <v>819</v>
      </c>
      <c r="F42" s="17"/>
      <c r="G42" s="17"/>
    </row>
    <row r="43" spans="1:7" ht="30" customHeight="1" x14ac:dyDescent="0.2">
      <c r="A43" s="17">
        <v>41</v>
      </c>
      <c r="B43" s="17" t="s">
        <v>818</v>
      </c>
      <c r="C43" s="17" t="s">
        <v>683</v>
      </c>
      <c r="D43" s="17" t="s">
        <v>821</v>
      </c>
      <c r="E43" s="28" t="s">
        <v>822</v>
      </c>
      <c r="F43" s="17"/>
      <c r="G43" s="17"/>
    </row>
    <row r="44" spans="1:7" ht="30" customHeight="1" x14ac:dyDescent="0.2">
      <c r="A44" s="17">
        <v>42</v>
      </c>
      <c r="B44" s="17" t="s">
        <v>818</v>
      </c>
      <c r="C44" s="17" t="s">
        <v>683</v>
      </c>
      <c r="D44" s="17" t="s">
        <v>825</v>
      </c>
      <c r="E44" s="28" t="s">
        <v>823</v>
      </c>
      <c r="F44" s="17" t="s">
        <v>934</v>
      </c>
      <c r="G44" s="17"/>
    </row>
    <row r="45" spans="1:7" ht="30" customHeight="1" x14ac:dyDescent="0.2">
      <c r="A45" s="17">
        <v>43</v>
      </c>
      <c r="B45" s="17" t="s">
        <v>818</v>
      </c>
      <c r="C45" s="17" t="s">
        <v>683</v>
      </c>
      <c r="D45" s="17" t="s">
        <v>826</v>
      </c>
      <c r="E45" s="28" t="s">
        <v>824</v>
      </c>
      <c r="F45" s="17" t="s">
        <v>934</v>
      </c>
      <c r="G45" s="17"/>
    </row>
    <row r="46" spans="1:7" ht="30" customHeight="1" x14ac:dyDescent="0.2">
      <c r="A46" s="17">
        <v>44</v>
      </c>
      <c r="B46" s="17" t="s">
        <v>324</v>
      </c>
      <c r="C46" s="17" t="s">
        <v>683</v>
      </c>
      <c r="D46" s="17" t="s">
        <v>935</v>
      </c>
      <c r="E46" s="28" t="s">
        <v>936</v>
      </c>
      <c r="F46" s="17">
        <v>44</v>
      </c>
      <c r="G46" s="17">
        <v>36</v>
      </c>
    </row>
    <row r="47" spans="1:7" ht="30" customHeight="1" x14ac:dyDescent="0.2">
      <c r="A47" s="17">
        <v>45</v>
      </c>
      <c r="B47" s="17" t="s">
        <v>173</v>
      </c>
      <c r="C47" s="17" t="s">
        <v>737</v>
      </c>
      <c r="D47" s="17" t="s">
        <v>1061</v>
      </c>
      <c r="E47" s="28" t="s">
        <v>1064</v>
      </c>
      <c r="F47" s="17"/>
      <c r="G47" s="17"/>
    </row>
    <row r="48" spans="1:7" ht="30" customHeight="1" x14ac:dyDescent="0.2">
      <c r="A48" s="17">
        <v>46</v>
      </c>
      <c r="B48" s="17" t="s">
        <v>173</v>
      </c>
      <c r="C48" s="17" t="s">
        <v>683</v>
      </c>
      <c r="D48" s="17" t="s">
        <v>1062</v>
      </c>
      <c r="E48" s="28" t="s">
        <v>1063</v>
      </c>
      <c r="F48" s="17"/>
      <c r="G48" s="17">
        <v>47</v>
      </c>
    </row>
    <row r="49" spans="1:7" ht="30" customHeight="1" x14ac:dyDescent="0.2">
      <c r="A49" s="17">
        <v>47</v>
      </c>
      <c r="B49" s="17" t="s">
        <v>173</v>
      </c>
      <c r="C49" s="17" t="s">
        <v>683</v>
      </c>
      <c r="D49" s="17" t="s">
        <v>72</v>
      </c>
      <c r="E49" s="28" t="s">
        <v>1065</v>
      </c>
      <c r="F49" s="17"/>
      <c r="G49" s="17"/>
    </row>
    <row r="50" spans="1:7" ht="30" customHeight="1" x14ac:dyDescent="0.2">
      <c r="A50" s="17">
        <v>48</v>
      </c>
      <c r="B50" s="17" t="s">
        <v>173</v>
      </c>
      <c r="C50" s="17" t="s">
        <v>683</v>
      </c>
      <c r="D50" s="17" t="s">
        <v>1066</v>
      </c>
      <c r="E50" s="28" t="s">
        <v>1067</v>
      </c>
      <c r="F50" s="17"/>
      <c r="G50" s="17">
        <v>51</v>
      </c>
    </row>
    <row r="51" spans="1:7" ht="30" customHeight="1" x14ac:dyDescent="0.2">
      <c r="A51" s="17">
        <v>49</v>
      </c>
      <c r="B51" s="17" t="s">
        <v>173</v>
      </c>
      <c r="C51" s="17" t="s">
        <v>1068</v>
      </c>
      <c r="D51" s="17" t="s">
        <v>1069</v>
      </c>
      <c r="E51" s="28" t="s">
        <v>1070</v>
      </c>
      <c r="F51" s="17"/>
      <c r="G51" s="17"/>
    </row>
    <row r="52" spans="1:7" ht="30" customHeight="1" x14ac:dyDescent="0.2">
      <c r="A52" s="17">
        <v>50</v>
      </c>
      <c r="B52" s="17" t="s">
        <v>173</v>
      </c>
      <c r="C52" s="17" t="s">
        <v>776</v>
      </c>
      <c r="D52" s="17" t="s">
        <v>1071</v>
      </c>
      <c r="E52" s="28" t="s">
        <v>1072</v>
      </c>
      <c r="F52" s="17"/>
      <c r="G52" s="17"/>
    </row>
    <row r="53" spans="1:7" ht="30" customHeight="1" x14ac:dyDescent="0.2">
      <c r="A53" s="17">
        <v>51</v>
      </c>
      <c r="B53" s="17" t="s">
        <v>173</v>
      </c>
      <c r="C53" s="17" t="s">
        <v>683</v>
      </c>
      <c r="D53" s="17" t="s">
        <v>1073</v>
      </c>
      <c r="E53" s="28" t="s">
        <v>1074</v>
      </c>
      <c r="F53" s="17"/>
      <c r="G53" s="17"/>
    </row>
    <row r="54" spans="1:7" ht="30" customHeight="1" x14ac:dyDescent="0.2">
      <c r="A54" s="17">
        <v>52</v>
      </c>
      <c r="B54" s="17" t="s">
        <v>173</v>
      </c>
      <c r="C54" s="17" t="s">
        <v>683</v>
      </c>
      <c r="D54" s="17" t="s">
        <v>1076</v>
      </c>
      <c r="E54" s="28" t="s">
        <v>1075</v>
      </c>
      <c r="F54" s="17"/>
      <c r="G54" s="17"/>
    </row>
    <row r="55" spans="1:7" ht="30" customHeight="1" x14ac:dyDescent="0.2">
      <c r="A55" s="17">
        <v>53</v>
      </c>
      <c r="B55" s="17" t="s">
        <v>173</v>
      </c>
      <c r="C55" s="17" t="s">
        <v>683</v>
      </c>
      <c r="D55" s="17" t="s">
        <v>1077</v>
      </c>
      <c r="E55" s="28" t="s">
        <v>1078</v>
      </c>
      <c r="F55" s="17"/>
      <c r="G55" s="17"/>
    </row>
    <row r="56" spans="1:7" ht="30" customHeight="1" x14ac:dyDescent="0.2">
      <c r="A56" s="17">
        <v>54</v>
      </c>
      <c r="B56" s="17" t="s">
        <v>818</v>
      </c>
      <c r="C56" s="17" t="s">
        <v>683</v>
      </c>
      <c r="D56" s="17" t="s">
        <v>1079</v>
      </c>
      <c r="E56" s="28" t="s">
        <v>1082</v>
      </c>
      <c r="F56" s="17"/>
      <c r="G56" s="17"/>
    </row>
    <row r="57" spans="1:7" ht="30" customHeight="1" x14ac:dyDescent="0.2">
      <c r="A57" s="17">
        <v>55</v>
      </c>
      <c r="B57" s="17" t="s">
        <v>818</v>
      </c>
      <c r="C57" s="17" t="s">
        <v>683</v>
      </c>
      <c r="D57" s="17" t="s">
        <v>1081</v>
      </c>
      <c r="E57" s="28" t="s">
        <v>1083</v>
      </c>
      <c r="F57" s="17"/>
      <c r="G57" s="17"/>
    </row>
    <row r="58" spans="1:7" ht="30" customHeight="1" x14ac:dyDescent="0.2">
      <c r="A58" s="17">
        <v>56</v>
      </c>
      <c r="B58" s="17" t="s">
        <v>818</v>
      </c>
      <c r="C58" s="17" t="s">
        <v>683</v>
      </c>
      <c r="D58" s="17" t="s">
        <v>1086</v>
      </c>
      <c r="E58" s="28" t="s">
        <v>1084</v>
      </c>
      <c r="F58" s="17"/>
      <c r="G58" s="17"/>
    </row>
    <row r="59" spans="1:7" ht="30" customHeight="1" x14ac:dyDescent="0.2">
      <c r="A59" s="17">
        <v>57</v>
      </c>
      <c r="B59" s="17" t="s">
        <v>818</v>
      </c>
      <c r="C59" s="17" t="s">
        <v>683</v>
      </c>
      <c r="D59" s="17" t="s">
        <v>1087</v>
      </c>
      <c r="E59" s="28" t="s">
        <v>1088</v>
      </c>
      <c r="F59" s="17"/>
      <c r="G59" s="17"/>
    </row>
    <row r="60" spans="1:7" ht="30" customHeight="1" x14ac:dyDescent="0.2">
      <c r="A60" s="17">
        <v>58</v>
      </c>
      <c r="B60" s="17" t="s">
        <v>818</v>
      </c>
      <c r="C60" s="17" t="s">
        <v>683</v>
      </c>
      <c r="D60" s="17" t="s">
        <v>212</v>
      </c>
      <c r="E60" s="28" t="s">
        <v>1085</v>
      </c>
      <c r="F60" s="17"/>
      <c r="G60" s="17"/>
    </row>
    <row r="61" spans="1:7" ht="30" customHeight="1" x14ac:dyDescent="0.2">
      <c r="A61" s="17">
        <v>59</v>
      </c>
      <c r="B61" s="17" t="s">
        <v>818</v>
      </c>
      <c r="C61" s="17" t="s">
        <v>683</v>
      </c>
      <c r="D61" s="17" t="s">
        <v>239</v>
      </c>
      <c r="E61" s="28" t="s">
        <v>1089</v>
      </c>
      <c r="F61" s="17"/>
      <c r="G61" s="17"/>
    </row>
    <row r="62" spans="1:7" ht="30" customHeight="1" x14ac:dyDescent="0.2">
      <c r="A62" s="17">
        <v>60</v>
      </c>
      <c r="B62" s="17" t="s">
        <v>818</v>
      </c>
      <c r="C62" s="17" t="s">
        <v>683</v>
      </c>
      <c r="D62" s="17" t="s">
        <v>1090</v>
      </c>
      <c r="E62" s="28" t="s">
        <v>1091</v>
      </c>
      <c r="F62" s="17"/>
      <c r="G62" s="17"/>
    </row>
    <row r="63" spans="1:7" ht="30" customHeight="1" x14ac:dyDescent="0.2">
      <c r="A63" s="17">
        <v>61</v>
      </c>
      <c r="B63" s="17" t="s">
        <v>818</v>
      </c>
      <c r="C63" s="17" t="s">
        <v>683</v>
      </c>
      <c r="D63" s="17" t="s">
        <v>1092</v>
      </c>
      <c r="E63" s="227" t="s">
        <v>1093</v>
      </c>
      <c r="F63" s="17"/>
      <c r="G63" s="17"/>
    </row>
    <row r="64" spans="1:7" ht="30" customHeight="1" x14ac:dyDescent="0.2">
      <c r="A64" s="17">
        <v>62</v>
      </c>
      <c r="B64" s="17" t="s">
        <v>818</v>
      </c>
      <c r="C64" s="17" t="s">
        <v>683</v>
      </c>
      <c r="D64" s="17" t="s">
        <v>1094</v>
      </c>
      <c r="E64" s="28" t="s">
        <v>1095</v>
      </c>
      <c r="F64" s="17"/>
      <c r="G64" s="17"/>
    </row>
    <row r="65" spans="1:7" ht="30" customHeight="1" x14ac:dyDescent="0.2">
      <c r="A65" s="17">
        <v>63</v>
      </c>
      <c r="B65" s="17" t="s">
        <v>818</v>
      </c>
      <c r="C65" s="17" t="s">
        <v>683</v>
      </c>
      <c r="D65" s="17" t="s">
        <v>1101</v>
      </c>
      <c r="E65" s="28" t="s">
        <v>1102</v>
      </c>
      <c r="F65" s="17"/>
      <c r="G65" s="17"/>
    </row>
    <row r="66" spans="1:7" ht="30" customHeight="1" x14ac:dyDescent="0.2">
      <c r="A66" s="17">
        <v>64</v>
      </c>
      <c r="B66" s="17" t="s">
        <v>818</v>
      </c>
      <c r="C66" s="17" t="s">
        <v>683</v>
      </c>
      <c r="D66" s="17" t="s">
        <v>1104</v>
      </c>
      <c r="E66" s="28" t="s">
        <v>1105</v>
      </c>
      <c r="F66" s="17"/>
      <c r="G66" s="17"/>
    </row>
    <row r="67" spans="1:7" ht="30" customHeight="1" x14ac:dyDescent="0.2">
      <c r="A67" s="17">
        <v>65</v>
      </c>
      <c r="B67" s="17" t="s">
        <v>818</v>
      </c>
      <c r="C67" s="17" t="s">
        <v>683</v>
      </c>
      <c r="D67" s="17" t="s">
        <v>1103</v>
      </c>
      <c r="E67" s="28" t="s">
        <v>1106</v>
      </c>
      <c r="F67" s="17"/>
      <c r="G67" s="17"/>
    </row>
    <row r="68" spans="1:7" ht="30" customHeight="1" x14ac:dyDescent="0.2">
      <c r="A68" s="17">
        <v>66</v>
      </c>
      <c r="B68" s="17" t="s">
        <v>818</v>
      </c>
      <c r="C68" s="17" t="s">
        <v>683</v>
      </c>
      <c r="D68" s="17" t="s">
        <v>1098</v>
      </c>
      <c r="E68" s="28" t="s">
        <v>1107</v>
      </c>
      <c r="F68" s="17"/>
      <c r="G68" s="17"/>
    </row>
    <row r="69" spans="1:7" ht="30" customHeight="1" x14ac:dyDescent="0.2">
      <c r="A69" s="17">
        <v>67</v>
      </c>
      <c r="B69" s="17" t="s">
        <v>818</v>
      </c>
      <c r="C69" s="17" t="s">
        <v>683</v>
      </c>
      <c r="D69" s="17" t="s">
        <v>1099</v>
      </c>
      <c r="E69" s="28" t="s">
        <v>1108</v>
      </c>
      <c r="F69" s="17"/>
      <c r="G69" s="17"/>
    </row>
    <row r="70" spans="1:7" ht="30" customHeight="1" x14ac:dyDescent="0.2">
      <c r="A70" s="17">
        <v>68</v>
      </c>
      <c r="B70" s="17" t="s">
        <v>818</v>
      </c>
      <c r="C70" s="17" t="s">
        <v>683</v>
      </c>
      <c r="D70" s="17" t="s">
        <v>1100</v>
      </c>
      <c r="E70" s="28" t="s">
        <v>1109</v>
      </c>
      <c r="F70" s="17"/>
      <c r="G70" s="17"/>
    </row>
    <row r="71" spans="1:7" ht="30" customHeight="1" x14ac:dyDescent="0.2">
      <c r="A71" s="17">
        <v>69</v>
      </c>
      <c r="B71" s="17" t="s">
        <v>818</v>
      </c>
      <c r="C71" s="17" t="s">
        <v>683</v>
      </c>
      <c r="D71" s="17" t="s">
        <v>235</v>
      </c>
      <c r="E71" s="28" t="s">
        <v>1110</v>
      </c>
      <c r="F71" s="17"/>
      <c r="G71" s="17"/>
    </row>
    <row r="72" spans="1:7" ht="30" customHeight="1" x14ac:dyDescent="0.2">
      <c r="A72" s="17">
        <v>70</v>
      </c>
      <c r="B72" s="17" t="s">
        <v>818</v>
      </c>
      <c r="C72" s="17" t="s">
        <v>683</v>
      </c>
      <c r="D72" s="17" t="s">
        <v>165</v>
      </c>
      <c r="E72" s="28" t="s">
        <v>1111</v>
      </c>
      <c r="F72" s="17"/>
      <c r="G72" s="17"/>
    </row>
    <row r="73" spans="1:7" ht="30" customHeight="1" x14ac:dyDescent="0.2">
      <c r="A73" s="17">
        <v>71</v>
      </c>
      <c r="B73" s="17" t="s">
        <v>278</v>
      </c>
      <c r="C73" s="17" t="s">
        <v>683</v>
      </c>
      <c r="D73" s="17" t="s">
        <v>1125</v>
      </c>
      <c r="E73" s="28" t="s">
        <v>1127</v>
      </c>
      <c r="F73" s="17"/>
      <c r="G73" s="17"/>
    </row>
    <row r="74" spans="1:7" ht="30" customHeight="1" x14ac:dyDescent="0.2">
      <c r="A74" s="17">
        <v>72</v>
      </c>
      <c r="B74" s="17" t="s">
        <v>278</v>
      </c>
      <c r="C74" s="17" t="s">
        <v>683</v>
      </c>
      <c r="D74" s="17" t="s">
        <v>1126</v>
      </c>
      <c r="E74" s="28" t="s">
        <v>1128</v>
      </c>
      <c r="F74" s="17"/>
      <c r="G74" s="17"/>
    </row>
    <row r="75" spans="1:7" ht="30" customHeight="1" x14ac:dyDescent="0.2">
      <c r="A75" s="17">
        <v>73</v>
      </c>
      <c r="B75" s="17" t="s">
        <v>278</v>
      </c>
      <c r="C75" s="17" t="s">
        <v>683</v>
      </c>
      <c r="D75" s="17" t="s">
        <v>1129</v>
      </c>
      <c r="E75" s="28" t="s">
        <v>1130</v>
      </c>
      <c r="F75" s="17"/>
      <c r="G75" s="17"/>
    </row>
    <row r="76" spans="1:7" ht="30" customHeight="1" x14ac:dyDescent="0.2">
      <c r="A76" s="17">
        <v>74</v>
      </c>
      <c r="B76" s="17" t="s">
        <v>520</v>
      </c>
      <c r="C76" s="17" t="s">
        <v>776</v>
      </c>
      <c r="D76" s="17" t="s">
        <v>1136</v>
      </c>
      <c r="E76" s="28" t="s">
        <v>1157</v>
      </c>
      <c r="F76" s="17"/>
      <c r="G76" s="17">
        <v>75</v>
      </c>
    </row>
    <row r="77" spans="1:7" ht="30" customHeight="1" x14ac:dyDescent="0.2">
      <c r="A77" s="17">
        <v>75</v>
      </c>
      <c r="B77" s="17" t="s">
        <v>480</v>
      </c>
      <c r="C77" s="17" t="s">
        <v>776</v>
      </c>
      <c r="D77" s="17" t="s">
        <v>1136</v>
      </c>
      <c r="E77" s="28" t="s">
        <v>1173</v>
      </c>
      <c r="F77" s="17">
        <v>75</v>
      </c>
      <c r="G77" s="17"/>
    </row>
    <row r="78" spans="1:7" ht="30" customHeight="1" x14ac:dyDescent="0.2">
      <c r="A78" s="17">
        <v>76</v>
      </c>
      <c r="B78" s="17" t="s">
        <v>520</v>
      </c>
      <c r="C78" s="17" t="s">
        <v>776</v>
      </c>
      <c r="D78" s="17" t="s">
        <v>1137</v>
      </c>
      <c r="E78" s="28" t="s">
        <v>1159</v>
      </c>
      <c r="F78" s="17"/>
      <c r="G78" s="17">
        <v>77</v>
      </c>
    </row>
    <row r="79" spans="1:7" ht="30" customHeight="1" x14ac:dyDescent="0.2">
      <c r="A79" s="17">
        <v>77</v>
      </c>
      <c r="B79" s="17" t="s">
        <v>480</v>
      </c>
      <c r="C79" s="17" t="s">
        <v>776</v>
      </c>
      <c r="D79" s="17" t="s">
        <v>1137</v>
      </c>
      <c r="E79" s="28" t="s">
        <v>1173</v>
      </c>
      <c r="F79" s="17"/>
      <c r="G79" s="17"/>
    </row>
    <row r="80" spans="1:7" ht="30" customHeight="1" x14ac:dyDescent="0.2">
      <c r="A80" s="17">
        <v>78</v>
      </c>
      <c r="B80" s="17" t="s">
        <v>520</v>
      </c>
      <c r="C80" s="17" t="s">
        <v>776</v>
      </c>
      <c r="D80" s="17" t="s">
        <v>1138</v>
      </c>
      <c r="E80" s="28" t="s">
        <v>1160</v>
      </c>
      <c r="F80" s="17"/>
      <c r="G80" s="17">
        <v>79</v>
      </c>
    </row>
    <row r="81" spans="1:7" ht="30" customHeight="1" x14ac:dyDescent="0.2">
      <c r="A81" s="17">
        <v>79</v>
      </c>
      <c r="B81" s="17" t="s">
        <v>480</v>
      </c>
      <c r="C81" s="17" t="s">
        <v>776</v>
      </c>
      <c r="D81" s="17" t="s">
        <v>1138</v>
      </c>
      <c r="E81" s="28" t="s">
        <v>1173</v>
      </c>
      <c r="F81" s="17"/>
      <c r="G81" s="17"/>
    </row>
    <row r="82" spans="1:7" ht="30" customHeight="1" x14ac:dyDescent="0.2">
      <c r="A82" s="17">
        <v>80</v>
      </c>
      <c r="B82" s="17" t="s">
        <v>520</v>
      </c>
      <c r="C82" s="17" t="s">
        <v>776</v>
      </c>
      <c r="D82" s="17" t="s">
        <v>1139</v>
      </c>
      <c r="E82" s="28" t="s">
        <v>1161</v>
      </c>
      <c r="F82" s="17"/>
      <c r="G82" s="17">
        <v>81</v>
      </c>
    </row>
    <row r="83" spans="1:7" ht="30" customHeight="1" x14ac:dyDescent="0.2">
      <c r="A83" s="17">
        <v>81</v>
      </c>
      <c r="B83" s="17" t="s">
        <v>480</v>
      </c>
      <c r="C83" s="17" t="s">
        <v>776</v>
      </c>
      <c r="D83" s="17" t="s">
        <v>1139</v>
      </c>
      <c r="E83" s="28" t="s">
        <v>1173</v>
      </c>
      <c r="F83" s="17"/>
      <c r="G83" s="17"/>
    </row>
    <row r="84" spans="1:7" ht="30" customHeight="1" x14ac:dyDescent="0.2">
      <c r="A84" s="17">
        <v>82</v>
      </c>
      <c r="B84" s="17" t="s">
        <v>520</v>
      </c>
      <c r="C84" s="17" t="s">
        <v>776</v>
      </c>
      <c r="D84" s="17" t="s">
        <v>1140</v>
      </c>
      <c r="E84" s="28" t="s">
        <v>1162</v>
      </c>
      <c r="F84" s="17"/>
      <c r="G84" s="17">
        <v>83</v>
      </c>
    </row>
    <row r="85" spans="1:7" ht="30" customHeight="1" x14ac:dyDescent="0.2">
      <c r="A85" s="17">
        <v>83</v>
      </c>
      <c r="B85" s="17" t="s">
        <v>480</v>
      </c>
      <c r="C85" s="17" t="s">
        <v>776</v>
      </c>
      <c r="D85" s="17" t="s">
        <v>1140</v>
      </c>
      <c r="E85" s="28" t="s">
        <v>1173</v>
      </c>
      <c r="F85" s="17"/>
      <c r="G85" s="17"/>
    </row>
    <row r="86" spans="1:7" ht="30" customHeight="1" x14ac:dyDescent="0.2">
      <c r="A86" s="17">
        <v>84</v>
      </c>
      <c r="B86" s="17" t="s">
        <v>520</v>
      </c>
      <c r="C86" s="17" t="s">
        <v>776</v>
      </c>
      <c r="D86" s="17" t="s">
        <v>1141</v>
      </c>
      <c r="E86" s="28" t="s">
        <v>1163</v>
      </c>
      <c r="F86" s="17"/>
      <c r="G86" s="17">
        <v>85</v>
      </c>
    </row>
    <row r="87" spans="1:7" ht="30" customHeight="1" x14ac:dyDescent="0.2">
      <c r="A87" s="17">
        <v>85</v>
      </c>
      <c r="B87" s="17" t="s">
        <v>480</v>
      </c>
      <c r="C87" s="17" t="s">
        <v>776</v>
      </c>
      <c r="D87" s="17" t="s">
        <v>1141</v>
      </c>
      <c r="E87" s="28" t="s">
        <v>1173</v>
      </c>
      <c r="F87" s="17"/>
      <c r="G87" s="17"/>
    </row>
    <row r="88" spans="1:7" ht="30" customHeight="1" x14ac:dyDescent="0.2">
      <c r="A88" s="17">
        <v>86</v>
      </c>
      <c r="B88" s="17" t="s">
        <v>520</v>
      </c>
      <c r="C88" s="17" t="s">
        <v>776</v>
      </c>
      <c r="D88" s="17" t="s">
        <v>1142</v>
      </c>
      <c r="E88" s="28" t="s">
        <v>1164</v>
      </c>
      <c r="F88" s="17"/>
      <c r="G88" s="17">
        <v>87</v>
      </c>
    </row>
    <row r="89" spans="1:7" ht="30" customHeight="1" x14ac:dyDescent="0.2">
      <c r="A89" s="17">
        <v>87</v>
      </c>
      <c r="B89" s="17" t="s">
        <v>480</v>
      </c>
      <c r="C89" s="17" t="s">
        <v>776</v>
      </c>
      <c r="D89" s="17" t="s">
        <v>1143</v>
      </c>
      <c r="E89" s="28" t="s">
        <v>1173</v>
      </c>
      <c r="F89" s="17"/>
      <c r="G89" s="17"/>
    </row>
    <row r="90" spans="1:7" ht="30" customHeight="1" x14ac:dyDescent="0.2">
      <c r="A90" s="17">
        <v>88</v>
      </c>
      <c r="B90" s="17" t="s">
        <v>520</v>
      </c>
      <c r="C90" s="17" t="s">
        <v>776</v>
      </c>
      <c r="D90" s="17" t="s">
        <v>1144</v>
      </c>
      <c r="E90" s="28" t="s">
        <v>1165</v>
      </c>
      <c r="F90" s="17"/>
      <c r="G90" s="17">
        <v>89</v>
      </c>
    </row>
    <row r="91" spans="1:7" ht="30" customHeight="1" x14ac:dyDescent="0.2">
      <c r="A91" s="17">
        <v>89</v>
      </c>
      <c r="B91" s="17" t="s">
        <v>480</v>
      </c>
      <c r="C91" s="17" t="s">
        <v>776</v>
      </c>
      <c r="D91" s="17" t="s">
        <v>1144</v>
      </c>
      <c r="E91" s="28" t="s">
        <v>1173</v>
      </c>
      <c r="F91" s="17"/>
      <c r="G91" s="17"/>
    </row>
    <row r="92" spans="1:7" ht="30" customHeight="1" x14ac:dyDescent="0.2">
      <c r="A92" s="17">
        <v>90</v>
      </c>
      <c r="B92" s="17" t="s">
        <v>520</v>
      </c>
      <c r="C92" s="17" t="s">
        <v>776</v>
      </c>
      <c r="D92" s="17" t="s">
        <v>1167</v>
      </c>
      <c r="E92" s="28" t="s">
        <v>1166</v>
      </c>
      <c r="F92" s="17"/>
      <c r="G92" s="17">
        <v>91</v>
      </c>
    </row>
    <row r="93" spans="1:7" ht="30" customHeight="1" x14ac:dyDescent="0.2">
      <c r="A93" s="17">
        <v>91</v>
      </c>
      <c r="B93" s="17" t="s">
        <v>480</v>
      </c>
      <c r="C93" s="17" t="s">
        <v>776</v>
      </c>
      <c r="D93" s="17" t="s">
        <v>1145</v>
      </c>
      <c r="E93" s="28" t="s">
        <v>1173</v>
      </c>
      <c r="F93" s="17"/>
      <c r="G93" s="17"/>
    </row>
    <row r="94" spans="1:7" ht="30" customHeight="1" x14ac:dyDescent="0.2">
      <c r="A94" s="17">
        <v>92</v>
      </c>
      <c r="B94" s="17" t="s">
        <v>520</v>
      </c>
      <c r="C94" s="17" t="s">
        <v>776</v>
      </c>
      <c r="D94" s="17" t="s">
        <v>1146</v>
      </c>
      <c r="E94" s="28" t="s">
        <v>1168</v>
      </c>
      <c r="F94" s="17"/>
      <c r="G94" s="17">
        <v>93</v>
      </c>
    </row>
    <row r="95" spans="1:7" ht="30" customHeight="1" x14ac:dyDescent="0.2">
      <c r="A95" s="17">
        <v>93</v>
      </c>
      <c r="B95" s="17" t="s">
        <v>480</v>
      </c>
      <c r="C95" s="17" t="s">
        <v>776</v>
      </c>
      <c r="D95" s="17" t="s">
        <v>1146</v>
      </c>
      <c r="E95" s="28" t="s">
        <v>1173</v>
      </c>
      <c r="F95" s="17"/>
      <c r="G95" s="17"/>
    </row>
    <row r="96" spans="1:7" ht="30" customHeight="1" x14ac:dyDescent="0.2">
      <c r="A96" s="17">
        <v>94</v>
      </c>
      <c r="B96" s="17" t="s">
        <v>520</v>
      </c>
      <c r="C96" s="17" t="s">
        <v>776</v>
      </c>
      <c r="D96" s="17" t="s">
        <v>1147</v>
      </c>
      <c r="E96" s="28" t="s">
        <v>1169</v>
      </c>
      <c r="F96" s="17"/>
      <c r="G96" s="17">
        <v>95</v>
      </c>
    </row>
    <row r="97" spans="1:8" ht="30" customHeight="1" x14ac:dyDescent="0.2">
      <c r="A97" s="17">
        <v>95</v>
      </c>
      <c r="B97" s="17" t="s">
        <v>480</v>
      </c>
      <c r="C97" s="17" t="s">
        <v>776</v>
      </c>
      <c r="D97" s="17" t="s">
        <v>1147</v>
      </c>
      <c r="E97" s="28" t="s">
        <v>1173</v>
      </c>
      <c r="F97" s="17"/>
      <c r="G97" s="17"/>
    </row>
    <row r="98" spans="1:8" ht="30" customHeight="1" x14ac:dyDescent="0.2">
      <c r="A98" s="17">
        <v>96</v>
      </c>
      <c r="B98" s="17" t="s">
        <v>520</v>
      </c>
      <c r="C98" s="17" t="s">
        <v>776</v>
      </c>
      <c r="D98" s="17" t="s">
        <v>1148</v>
      </c>
      <c r="E98" s="28" t="s">
        <v>1170</v>
      </c>
      <c r="F98" s="231"/>
      <c r="G98" s="17">
        <v>97</v>
      </c>
      <c r="H98" s="122" t="s">
        <v>799</v>
      </c>
    </row>
    <row r="99" spans="1:8" ht="30" customHeight="1" x14ac:dyDescent="0.2">
      <c r="A99" s="17">
        <v>97</v>
      </c>
      <c r="B99" s="17" t="s">
        <v>480</v>
      </c>
      <c r="C99" s="17" t="s">
        <v>776</v>
      </c>
      <c r="D99" s="17" t="s">
        <v>1149</v>
      </c>
      <c r="E99" s="28" t="s">
        <v>1173</v>
      </c>
      <c r="F99" s="17"/>
      <c r="G99" s="17"/>
    </row>
    <row r="100" spans="1:8" ht="30" customHeight="1" x14ac:dyDescent="0.2">
      <c r="A100" s="17">
        <v>98</v>
      </c>
      <c r="B100" s="17" t="s">
        <v>520</v>
      </c>
      <c r="C100" s="17" t="s">
        <v>776</v>
      </c>
      <c r="D100" s="17" t="s">
        <v>1152</v>
      </c>
      <c r="E100" s="28" t="s">
        <v>1171</v>
      </c>
      <c r="F100" s="17"/>
      <c r="G100" s="17">
        <v>99</v>
      </c>
    </row>
    <row r="101" spans="1:8" ht="30" customHeight="1" x14ac:dyDescent="0.2">
      <c r="A101" s="17">
        <v>99</v>
      </c>
      <c r="B101" s="17" t="s">
        <v>480</v>
      </c>
      <c r="C101" s="17" t="s">
        <v>776</v>
      </c>
      <c r="D101" s="17" t="s">
        <v>1153</v>
      </c>
      <c r="E101" s="28" t="s">
        <v>1173</v>
      </c>
      <c r="F101" s="17"/>
      <c r="G101" s="17"/>
    </row>
    <row r="102" spans="1:8" ht="30" customHeight="1" x14ac:dyDescent="0.2">
      <c r="A102" s="17">
        <v>100</v>
      </c>
      <c r="B102" s="17" t="s">
        <v>520</v>
      </c>
      <c r="C102" s="17" t="s">
        <v>776</v>
      </c>
      <c r="D102" s="17" t="s">
        <v>1154</v>
      </c>
      <c r="E102" s="28" t="s">
        <v>1172</v>
      </c>
      <c r="F102" s="17"/>
      <c r="G102" s="17">
        <v>101</v>
      </c>
    </row>
    <row r="103" spans="1:8" ht="30" customHeight="1" x14ac:dyDescent="0.2">
      <c r="A103" s="17">
        <v>101</v>
      </c>
      <c r="B103" s="17" t="s">
        <v>480</v>
      </c>
      <c r="C103" s="17" t="s">
        <v>776</v>
      </c>
      <c r="D103" s="17" t="s">
        <v>1154</v>
      </c>
      <c r="E103" s="28" t="s">
        <v>1173</v>
      </c>
      <c r="F103" s="17"/>
      <c r="G103" s="17"/>
    </row>
    <row r="104" spans="1:8" ht="30" customHeight="1" x14ac:dyDescent="0.2">
      <c r="A104" s="17">
        <v>102</v>
      </c>
      <c r="B104" s="17" t="s">
        <v>480</v>
      </c>
      <c r="C104" s="17" t="s">
        <v>776</v>
      </c>
      <c r="D104" s="17" t="s">
        <v>1150</v>
      </c>
      <c r="E104" s="28" t="s">
        <v>1174</v>
      </c>
      <c r="F104" s="17"/>
      <c r="G104" s="17"/>
    </row>
    <row r="105" spans="1:8" ht="30" customHeight="1" x14ac:dyDescent="0.2">
      <c r="A105" s="17">
        <v>103</v>
      </c>
      <c r="B105" s="17" t="s">
        <v>480</v>
      </c>
      <c r="C105" s="17" t="s">
        <v>776</v>
      </c>
      <c r="D105" s="17" t="s">
        <v>1151</v>
      </c>
      <c r="E105" s="28" t="s">
        <v>1175</v>
      </c>
      <c r="F105" s="17"/>
      <c r="G105" s="17"/>
    </row>
    <row r="106" spans="1:8" ht="30" customHeight="1" x14ac:dyDescent="0.2">
      <c r="A106" s="17">
        <v>104</v>
      </c>
      <c r="B106" s="17" t="s">
        <v>480</v>
      </c>
      <c r="C106" s="17" t="s">
        <v>776</v>
      </c>
      <c r="D106" s="17" t="s">
        <v>1177</v>
      </c>
      <c r="E106" s="28" t="s">
        <v>1176</v>
      </c>
      <c r="F106" s="17"/>
      <c r="G106" s="17"/>
    </row>
    <row r="107" spans="1:8" ht="30" customHeight="1" x14ac:dyDescent="0.2">
      <c r="A107" s="17">
        <v>105</v>
      </c>
      <c r="B107" s="17" t="s">
        <v>480</v>
      </c>
      <c r="C107" s="17" t="s">
        <v>776</v>
      </c>
      <c r="D107" s="17" t="s">
        <v>1178</v>
      </c>
      <c r="E107" s="28" t="s">
        <v>1179</v>
      </c>
      <c r="F107" s="17"/>
      <c r="G107" s="17"/>
    </row>
    <row r="108" spans="1:8" ht="30" customHeight="1" x14ac:dyDescent="0.2">
      <c r="A108" s="17">
        <v>106</v>
      </c>
      <c r="B108" s="17" t="s">
        <v>480</v>
      </c>
      <c r="C108" s="17" t="s">
        <v>776</v>
      </c>
      <c r="D108" s="17" t="s">
        <v>1181</v>
      </c>
      <c r="E108" s="28" t="s">
        <v>1180</v>
      </c>
      <c r="F108" s="17"/>
      <c r="G108" s="17"/>
    </row>
    <row r="109" spans="1:8" ht="30" customHeight="1" x14ac:dyDescent="0.2">
      <c r="A109" s="17">
        <v>107</v>
      </c>
      <c r="B109" s="17" t="s">
        <v>344</v>
      </c>
      <c r="C109" s="17" t="s">
        <v>683</v>
      </c>
      <c r="D109" s="17" t="s">
        <v>1112</v>
      </c>
      <c r="E109" s="28" t="s">
        <v>1113</v>
      </c>
      <c r="F109" s="17"/>
      <c r="G109" s="17"/>
    </row>
    <row r="110" spans="1:8" ht="30" customHeight="1" x14ac:dyDescent="0.2">
      <c r="A110" s="17">
        <v>108</v>
      </c>
      <c r="B110" s="17" t="s">
        <v>344</v>
      </c>
      <c r="C110" s="17" t="s">
        <v>683</v>
      </c>
      <c r="D110" s="17" t="s">
        <v>1114</v>
      </c>
      <c r="E110" s="28" t="s">
        <v>1115</v>
      </c>
      <c r="F110" s="17"/>
      <c r="G110" s="17"/>
    </row>
    <row r="111" spans="1:8" ht="30" customHeight="1" x14ac:dyDescent="0.2">
      <c r="A111" s="17">
        <v>109</v>
      </c>
      <c r="B111" s="17" t="s">
        <v>344</v>
      </c>
      <c r="C111" s="17" t="s">
        <v>683</v>
      </c>
      <c r="D111" s="17" t="s">
        <v>1116</v>
      </c>
      <c r="E111" s="28" t="s">
        <v>1117</v>
      </c>
      <c r="F111" s="17"/>
      <c r="G111" s="17"/>
    </row>
    <row r="112" spans="1:8" ht="30" customHeight="1" x14ac:dyDescent="0.2">
      <c r="A112" s="17">
        <v>110</v>
      </c>
      <c r="B112" s="17" t="s">
        <v>344</v>
      </c>
      <c r="C112" s="17" t="s">
        <v>683</v>
      </c>
      <c r="D112" s="17" t="s">
        <v>1118</v>
      </c>
      <c r="E112" s="28" t="s">
        <v>1119</v>
      </c>
      <c r="F112" s="17"/>
      <c r="G112" s="17"/>
    </row>
    <row r="113" spans="1:7" ht="30" customHeight="1" x14ac:dyDescent="0.2">
      <c r="A113" s="17">
        <v>111</v>
      </c>
      <c r="B113" s="17" t="s">
        <v>344</v>
      </c>
      <c r="C113" s="17" t="s">
        <v>683</v>
      </c>
      <c r="D113" s="17" t="s">
        <v>131</v>
      </c>
      <c r="E113" s="28" t="s">
        <v>1120</v>
      </c>
      <c r="F113" s="17"/>
      <c r="G113" s="17"/>
    </row>
    <row r="114" spans="1:7" ht="30" customHeight="1" x14ac:dyDescent="0.2">
      <c r="A114" s="17">
        <v>112</v>
      </c>
      <c r="B114" s="17" t="s">
        <v>344</v>
      </c>
      <c r="C114" s="17" t="s">
        <v>683</v>
      </c>
      <c r="D114" s="17" t="s">
        <v>1122</v>
      </c>
      <c r="E114" s="28" t="s">
        <v>1121</v>
      </c>
      <c r="F114" s="17"/>
      <c r="G114" s="17"/>
    </row>
    <row r="115" spans="1:7" ht="30" customHeight="1" x14ac:dyDescent="0.2">
      <c r="A115" s="17">
        <v>113</v>
      </c>
      <c r="B115" s="17" t="s">
        <v>344</v>
      </c>
      <c r="C115" s="17" t="s">
        <v>683</v>
      </c>
      <c r="D115" s="17" t="s">
        <v>1131</v>
      </c>
      <c r="E115" s="28" t="s">
        <v>1123</v>
      </c>
      <c r="F115" s="17"/>
      <c r="G115" s="17"/>
    </row>
    <row r="116" spans="1:7" ht="30" customHeight="1" x14ac:dyDescent="0.2">
      <c r="A116" s="17">
        <v>114</v>
      </c>
      <c r="B116" s="17" t="s">
        <v>344</v>
      </c>
      <c r="C116" s="17" t="s">
        <v>683</v>
      </c>
      <c r="D116" s="17" t="s">
        <v>1132</v>
      </c>
      <c r="E116" s="28" t="s">
        <v>1133</v>
      </c>
      <c r="F116" s="17"/>
      <c r="G116" s="17"/>
    </row>
    <row r="117" spans="1:7" ht="30" customHeight="1" x14ac:dyDescent="0.2">
      <c r="A117" s="17">
        <v>115</v>
      </c>
      <c r="B117" s="17" t="s">
        <v>344</v>
      </c>
      <c r="C117" s="17" t="s">
        <v>683</v>
      </c>
      <c r="D117" s="17" t="s">
        <v>1134</v>
      </c>
      <c r="E117" s="28" t="s">
        <v>1135</v>
      </c>
      <c r="F117" s="17"/>
      <c r="G117" s="17"/>
    </row>
    <row r="118" spans="1:7" ht="30" customHeight="1" x14ac:dyDescent="0.2">
      <c r="A118" s="17">
        <v>116</v>
      </c>
      <c r="B118" s="17" t="s">
        <v>344</v>
      </c>
      <c r="C118" s="17" t="s">
        <v>686</v>
      </c>
      <c r="D118" s="17" t="s">
        <v>1158</v>
      </c>
      <c r="E118" s="28" t="s">
        <v>1182</v>
      </c>
      <c r="F118" s="17"/>
      <c r="G118" s="17"/>
    </row>
    <row r="119" spans="1:7" ht="30" customHeight="1" x14ac:dyDescent="0.2">
      <c r="A119" s="17">
        <v>117</v>
      </c>
      <c r="B119" s="17" t="s">
        <v>1124</v>
      </c>
      <c r="C119" s="17" t="s">
        <v>683</v>
      </c>
      <c r="D119" s="17" t="s">
        <v>1189</v>
      </c>
      <c r="E119" s="28" t="s">
        <v>1183</v>
      </c>
      <c r="F119" s="17"/>
      <c r="G119" s="17"/>
    </row>
    <row r="120" spans="1:7" ht="30" customHeight="1" x14ac:dyDescent="0.2">
      <c r="A120" s="17">
        <v>118</v>
      </c>
      <c r="B120" s="17" t="s">
        <v>1124</v>
      </c>
      <c r="C120" s="17" t="s">
        <v>683</v>
      </c>
      <c r="D120" s="17" t="s">
        <v>129</v>
      </c>
      <c r="E120" s="28" t="s">
        <v>1184</v>
      </c>
      <c r="F120" s="17"/>
      <c r="G120" s="17"/>
    </row>
    <row r="121" spans="1:7" ht="30" customHeight="1" x14ac:dyDescent="0.2">
      <c r="A121" s="17">
        <v>119</v>
      </c>
      <c r="B121" s="17" t="s">
        <v>1124</v>
      </c>
      <c r="C121" s="17" t="s">
        <v>683</v>
      </c>
      <c r="D121" s="17" t="s">
        <v>1190</v>
      </c>
      <c r="E121" s="28" t="s">
        <v>1185</v>
      </c>
      <c r="F121" s="17"/>
      <c r="G121" s="17"/>
    </row>
    <row r="122" spans="1:7" ht="30" customHeight="1" x14ac:dyDescent="0.2">
      <c r="A122" s="17">
        <v>120</v>
      </c>
      <c r="B122" s="17" t="s">
        <v>1124</v>
      </c>
      <c r="C122" s="17" t="s">
        <v>683</v>
      </c>
      <c r="D122" s="17" t="s">
        <v>1191</v>
      </c>
      <c r="E122" s="28" t="s">
        <v>1186</v>
      </c>
      <c r="F122" s="17"/>
      <c r="G122" s="17"/>
    </row>
    <row r="123" spans="1:7" ht="30" customHeight="1" x14ac:dyDescent="0.2">
      <c r="A123" s="17">
        <v>121</v>
      </c>
      <c r="B123" s="17" t="s">
        <v>1124</v>
      </c>
      <c r="C123" s="17" t="s">
        <v>683</v>
      </c>
      <c r="D123" s="17" t="s">
        <v>1188</v>
      </c>
      <c r="E123" s="28" t="s">
        <v>1187</v>
      </c>
      <c r="F123" s="17"/>
      <c r="G123" s="17"/>
    </row>
    <row r="124" spans="1:7" ht="30" customHeight="1" x14ac:dyDescent="0.2">
      <c r="A124" s="17">
        <v>122</v>
      </c>
      <c r="B124" s="17" t="s">
        <v>1124</v>
      </c>
      <c r="C124" s="17" t="s">
        <v>683</v>
      </c>
      <c r="D124" s="17" t="s">
        <v>1192</v>
      </c>
      <c r="E124" s="28" t="s">
        <v>1193</v>
      </c>
      <c r="F124" s="17"/>
      <c r="G124" s="17"/>
    </row>
    <row r="125" spans="1:7" ht="30" customHeight="1" x14ac:dyDescent="0.2">
      <c r="A125" s="17">
        <v>123</v>
      </c>
      <c r="B125" s="17" t="s">
        <v>1124</v>
      </c>
      <c r="C125" s="17" t="s">
        <v>683</v>
      </c>
      <c r="D125" s="17" t="s">
        <v>1195</v>
      </c>
      <c r="E125" s="28" t="s">
        <v>1194</v>
      </c>
      <c r="F125" s="17"/>
      <c r="G125" s="17"/>
    </row>
    <row r="126" spans="1:7" ht="30" customHeight="1" x14ac:dyDescent="0.2">
      <c r="A126" s="17">
        <v>124</v>
      </c>
      <c r="B126" s="17" t="s">
        <v>1124</v>
      </c>
      <c r="C126" s="17" t="s">
        <v>683</v>
      </c>
      <c r="D126" s="17" t="s">
        <v>1196</v>
      </c>
      <c r="E126" s="28" t="s">
        <v>1197</v>
      </c>
      <c r="F126" s="17"/>
      <c r="G126" s="17"/>
    </row>
    <row r="127" spans="1:7" ht="30" customHeight="1" x14ac:dyDescent="0.2">
      <c r="A127" s="17">
        <v>125</v>
      </c>
      <c r="B127" s="17" t="s">
        <v>1124</v>
      </c>
      <c r="C127" s="17" t="s">
        <v>683</v>
      </c>
      <c r="D127" s="17" t="s">
        <v>1198</v>
      </c>
      <c r="E127" s="28" t="s">
        <v>1200</v>
      </c>
      <c r="F127" s="17"/>
      <c r="G127" s="17"/>
    </row>
    <row r="128" spans="1:7" ht="30" customHeight="1" x14ac:dyDescent="0.2">
      <c r="A128" s="17">
        <v>126</v>
      </c>
      <c r="B128" s="17" t="s">
        <v>1124</v>
      </c>
      <c r="C128" s="17" t="s">
        <v>683</v>
      </c>
      <c r="D128" s="17" t="s">
        <v>1201</v>
      </c>
      <c r="E128" s="28" t="s">
        <v>1199</v>
      </c>
      <c r="F128" s="17"/>
      <c r="G128" s="17"/>
    </row>
    <row r="129" spans="1:7" ht="30" customHeight="1" x14ac:dyDescent="0.2">
      <c r="A129" s="17">
        <v>127</v>
      </c>
      <c r="B129" s="17" t="s">
        <v>1124</v>
      </c>
      <c r="C129" s="17" t="s">
        <v>683</v>
      </c>
      <c r="D129" s="17" t="s">
        <v>1203</v>
      </c>
      <c r="E129" s="28" t="s">
        <v>1204</v>
      </c>
      <c r="F129" s="17"/>
      <c r="G129" s="17"/>
    </row>
    <row r="130" spans="1:7" ht="30" customHeight="1" x14ac:dyDescent="0.2">
      <c r="A130" s="17">
        <v>128</v>
      </c>
      <c r="B130" s="17" t="s">
        <v>1124</v>
      </c>
      <c r="C130" s="17" t="s">
        <v>683</v>
      </c>
      <c r="D130" s="17" t="s">
        <v>1202</v>
      </c>
      <c r="E130" s="28" t="s">
        <v>1205</v>
      </c>
      <c r="F130" s="17"/>
      <c r="G130" s="17"/>
    </row>
    <row r="131" spans="1:7" ht="30" customHeight="1" x14ac:dyDescent="0.2">
      <c r="A131" s="17">
        <v>129</v>
      </c>
      <c r="B131" s="17" t="s">
        <v>503</v>
      </c>
      <c r="C131" s="17" t="s">
        <v>683</v>
      </c>
      <c r="D131" s="17" t="s">
        <v>1206</v>
      </c>
      <c r="E131" s="17" t="s">
        <v>504</v>
      </c>
      <c r="F131" s="17"/>
      <c r="G131" s="17"/>
    </row>
    <row r="132" spans="1:7" ht="30" customHeight="1" x14ac:dyDescent="0.2">
      <c r="A132" s="17">
        <v>130</v>
      </c>
      <c r="B132" s="119" t="s">
        <v>818</v>
      </c>
      <c r="C132" s="17" t="s">
        <v>683</v>
      </c>
      <c r="D132" s="17" t="s">
        <v>1097</v>
      </c>
      <c r="E132" s="28" t="s">
        <v>1096</v>
      </c>
      <c r="F132" s="17"/>
      <c r="G132" s="17"/>
    </row>
    <row r="133" spans="1:7" ht="30" customHeight="1" x14ac:dyDescent="0.2">
      <c r="A133" s="17">
        <v>131</v>
      </c>
      <c r="B133" s="119" t="s">
        <v>818</v>
      </c>
      <c r="C133" s="17" t="s">
        <v>683</v>
      </c>
      <c r="D133" s="17" t="s">
        <v>1210</v>
      </c>
      <c r="E133" s="28" t="s">
        <v>1212</v>
      </c>
      <c r="F133" s="17"/>
      <c r="G133" s="17"/>
    </row>
    <row r="134" spans="1:7" ht="30" customHeight="1" x14ac:dyDescent="0.2">
      <c r="A134" s="17">
        <v>132</v>
      </c>
      <c r="B134" s="119" t="s">
        <v>818</v>
      </c>
      <c r="C134" s="17" t="s">
        <v>683</v>
      </c>
      <c r="D134" s="17" t="s">
        <v>1213</v>
      </c>
      <c r="E134" s="28" t="s">
        <v>1218</v>
      </c>
      <c r="F134" s="17"/>
      <c r="G134" s="17"/>
    </row>
    <row r="135" spans="1:7" ht="30" customHeight="1" x14ac:dyDescent="0.2">
      <c r="A135" s="17">
        <v>133</v>
      </c>
      <c r="B135" s="119" t="s">
        <v>818</v>
      </c>
      <c r="C135" s="17" t="s">
        <v>683</v>
      </c>
      <c r="D135" s="17" t="s">
        <v>1214</v>
      </c>
      <c r="E135" s="28" t="s">
        <v>1219</v>
      </c>
      <c r="F135" s="17"/>
      <c r="G135" s="17"/>
    </row>
    <row r="136" spans="1:7" ht="30" customHeight="1" x14ac:dyDescent="0.2">
      <c r="A136" s="17">
        <v>134</v>
      </c>
      <c r="B136" s="119" t="s">
        <v>324</v>
      </c>
      <c r="C136" s="17" t="s">
        <v>683</v>
      </c>
      <c r="D136" s="17" t="s">
        <v>1220</v>
      </c>
      <c r="E136" s="28" t="s">
        <v>1217</v>
      </c>
      <c r="F136" s="17"/>
      <c r="G136" s="17"/>
    </row>
    <row r="137" spans="1:7" ht="30" customHeight="1" x14ac:dyDescent="0.2">
      <c r="A137" s="17">
        <v>135</v>
      </c>
      <c r="B137" s="119" t="s">
        <v>818</v>
      </c>
      <c r="C137" s="17" t="s">
        <v>683</v>
      </c>
      <c r="D137" s="17" t="s">
        <v>1215</v>
      </c>
      <c r="E137" s="28" t="s">
        <v>1216</v>
      </c>
      <c r="F137" s="17"/>
      <c r="G137" s="17"/>
    </row>
    <row r="138" spans="1:7" ht="30" customHeight="1" x14ac:dyDescent="0.2">
      <c r="A138" s="17">
        <v>136</v>
      </c>
      <c r="B138" s="119" t="s">
        <v>324</v>
      </c>
      <c r="C138" s="17" t="s">
        <v>683</v>
      </c>
      <c r="D138" s="17" t="s">
        <v>1211</v>
      </c>
      <c r="E138" s="28" t="s">
        <v>1221</v>
      </c>
      <c r="F138" s="17"/>
      <c r="G138" s="17"/>
    </row>
    <row r="139" spans="1:7" ht="30" customHeight="1" x14ac:dyDescent="0.2">
      <c r="E139" s="230"/>
    </row>
    <row r="140" spans="1:7" ht="30" customHeight="1" x14ac:dyDescent="0.2">
      <c r="B140" s="118" t="s">
        <v>732</v>
      </c>
    </row>
    <row r="141" spans="1:7" ht="30" customHeight="1" x14ac:dyDescent="0.2">
      <c r="B141" s="118" t="s">
        <v>745</v>
      </c>
    </row>
    <row r="142" spans="1:7" ht="30" customHeight="1" x14ac:dyDescent="0.2">
      <c r="B142" s="118" t="s">
        <v>753</v>
      </c>
    </row>
    <row r="143" spans="1:7" ht="30" customHeight="1" x14ac:dyDescent="0.2">
      <c r="B143" s="118" t="s">
        <v>754</v>
      </c>
    </row>
    <row r="144" spans="1:7" ht="30" customHeight="1" x14ac:dyDescent="0.2">
      <c r="B144" s="232" t="s">
        <v>1156</v>
      </c>
    </row>
    <row r="145" spans="2:2" ht="30" customHeight="1" x14ac:dyDescent="0.2">
      <c r="B145" s="118" t="s">
        <v>1222</v>
      </c>
    </row>
    <row r="146" spans="2:2" ht="30" customHeight="1" x14ac:dyDescent="0.2">
      <c r="B146" s="118" t="s">
        <v>1223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row r="1" spans="1:1" x14ac:dyDescent="0.2">
      <c r="A1" t="s">
        <v>785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baseColWidth="10" defaultRowHeight="15" x14ac:dyDescent="0.2"/>
  <sheetData>
    <row r="1" spans="1:1" x14ac:dyDescent="0.2">
      <c r="A1" t="s">
        <v>782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RowHeight="15" x14ac:dyDescent="0.2"/>
  <sheetData>
    <row r="1" spans="1:1" x14ac:dyDescent="0.2">
      <c r="A1" t="s">
        <v>781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H1" sqref="H1"/>
    </sheetView>
  </sheetViews>
  <sheetFormatPr baseColWidth="10" defaultRowHeight="15" x14ac:dyDescent="0.2"/>
  <sheetData>
    <row r="1" spans="1:8" x14ac:dyDescent="0.2">
      <c r="A1" t="s">
        <v>778</v>
      </c>
      <c r="H1" s="117" t="s">
        <v>707</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1" sqref="H1"/>
    </sheetView>
  </sheetViews>
  <sheetFormatPr baseColWidth="10" defaultRowHeight="15" x14ac:dyDescent="0.2"/>
  <sheetData>
    <row r="1" spans="1:8" x14ac:dyDescent="0.2">
      <c r="H1" s="117" t="s">
        <v>707</v>
      </c>
    </row>
    <row r="3" spans="1:8" x14ac:dyDescent="0.2">
      <c r="A3" t="s">
        <v>750</v>
      </c>
      <c r="H3" s="117"/>
    </row>
    <row r="4" spans="1:8" x14ac:dyDescent="0.2">
      <c r="H4" s="117"/>
    </row>
    <row r="5" spans="1:8" x14ac:dyDescent="0.2">
      <c r="A5" t="s">
        <v>751</v>
      </c>
    </row>
    <row r="7" spans="1:8" x14ac:dyDescent="0.2">
      <c r="A7" t="s">
        <v>752</v>
      </c>
    </row>
    <row r="9" spans="1:8" x14ac:dyDescent="0.2">
      <c r="A9" t="s">
        <v>759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4"/>
  <sheetViews>
    <sheetView workbookViewId="0">
      <selection activeCell="L1" sqref="L1"/>
    </sheetView>
  </sheetViews>
  <sheetFormatPr baseColWidth="10" defaultRowHeight="15" x14ac:dyDescent="0.2"/>
  <sheetData>
    <row r="1" spans="1:12" x14ac:dyDescent="0.2">
      <c r="A1" t="s">
        <v>741</v>
      </c>
      <c r="L1" s="117" t="s">
        <v>707</v>
      </c>
    </row>
    <row r="3" spans="1:12" x14ac:dyDescent="0.2">
      <c r="A3" t="s">
        <v>739</v>
      </c>
    </row>
    <row r="4" spans="1:12" x14ac:dyDescent="0.2">
      <c r="A4" t="s">
        <v>742</v>
      </c>
    </row>
    <row r="6" spans="1:12" x14ac:dyDescent="0.2">
      <c r="A6" t="s">
        <v>746</v>
      </c>
    </row>
    <row r="50" spans="1:1" x14ac:dyDescent="0.2">
      <c r="A50" t="s">
        <v>743</v>
      </c>
    </row>
    <row r="51" spans="1:1" x14ac:dyDescent="0.2">
      <c r="A51" t="s">
        <v>740</v>
      </c>
    </row>
    <row r="92" spans="1:1" x14ac:dyDescent="0.2">
      <c r="A92" t="s">
        <v>744</v>
      </c>
    </row>
    <row r="133" spans="1:1" x14ac:dyDescent="0.2">
      <c r="A133" t="s">
        <v>744</v>
      </c>
    </row>
    <row r="174" spans="1:1" x14ac:dyDescent="0.2">
      <c r="A174" t="s">
        <v>744</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7"/>
  <sheetViews>
    <sheetView workbookViewId="0">
      <selection activeCell="K1" sqref="K1"/>
    </sheetView>
  </sheetViews>
  <sheetFormatPr baseColWidth="10" defaultRowHeight="15" x14ac:dyDescent="0.2"/>
  <sheetData>
    <row r="1" spans="1:9" x14ac:dyDescent="0.2">
      <c r="I1" s="117" t="s">
        <v>707</v>
      </c>
    </row>
    <row r="2" spans="1:9" x14ac:dyDescent="0.2">
      <c r="I2" s="117"/>
    </row>
    <row r="3" spans="1:9" x14ac:dyDescent="0.2">
      <c r="I3" s="117"/>
    </row>
    <row r="4" spans="1:9" x14ac:dyDescent="0.2">
      <c r="A4" t="s">
        <v>722</v>
      </c>
    </row>
    <row r="5" spans="1:9" x14ac:dyDescent="0.2">
      <c r="A5" t="s">
        <v>723</v>
      </c>
    </row>
    <row r="47" spans="1:1" x14ac:dyDescent="0.2">
      <c r="A47" t="s">
        <v>726</v>
      </c>
    </row>
    <row r="89" spans="1:1" x14ac:dyDescent="0.2">
      <c r="A89" t="s">
        <v>724</v>
      </c>
    </row>
    <row r="90" spans="1:1" x14ac:dyDescent="0.2">
      <c r="A90" t="s">
        <v>725</v>
      </c>
    </row>
    <row r="91" spans="1:1" x14ac:dyDescent="0.2">
      <c r="A91" t="s">
        <v>728</v>
      </c>
    </row>
    <row r="171" spans="1:1" x14ac:dyDescent="0.2">
      <c r="A171" t="s">
        <v>730</v>
      </c>
    </row>
    <row r="172" spans="1:1" x14ac:dyDescent="0.2">
      <c r="A172" t="s">
        <v>735</v>
      </c>
    </row>
    <row r="213" spans="1:1" x14ac:dyDescent="0.2">
      <c r="A213" t="s">
        <v>734</v>
      </c>
    </row>
    <row r="214" spans="1:1" x14ac:dyDescent="0.2">
      <c r="A214" t="s">
        <v>733</v>
      </c>
    </row>
    <row r="215" spans="1:1" x14ac:dyDescent="0.2">
      <c r="A215" t="s">
        <v>736</v>
      </c>
    </row>
    <row r="217" spans="1:1" x14ac:dyDescent="0.2">
      <c r="A217" t="s">
        <v>731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9"/>
  <sheetViews>
    <sheetView topLeftCell="A133" workbookViewId="0">
      <selection activeCell="A141" sqref="A141"/>
    </sheetView>
  </sheetViews>
  <sheetFormatPr baseColWidth="10" defaultRowHeight="15" x14ac:dyDescent="0.2"/>
  <sheetData>
    <row r="1" spans="1:9" x14ac:dyDescent="0.2">
      <c r="I1" s="117" t="s">
        <v>707</v>
      </c>
    </row>
    <row r="3" spans="1:9" x14ac:dyDescent="0.2">
      <c r="A3" t="s">
        <v>713</v>
      </c>
    </row>
    <row r="4" spans="1:9" x14ac:dyDescent="0.2">
      <c r="A4" t="s">
        <v>714</v>
      </c>
    </row>
    <row r="47" spans="1:1" x14ac:dyDescent="0.2">
      <c r="A47" t="s">
        <v>715</v>
      </c>
    </row>
    <row r="48" spans="1:1" x14ac:dyDescent="0.2">
      <c r="A48" s="31" t="s">
        <v>729</v>
      </c>
    </row>
    <row r="50" spans="1:1" x14ac:dyDescent="0.2">
      <c r="A50" t="s">
        <v>708</v>
      </c>
    </row>
    <row r="51" spans="1:1" x14ac:dyDescent="0.2">
      <c r="A51" t="s">
        <v>709</v>
      </c>
    </row>
    <row r="92" spans="1:1" x14ac:dyDescent="0.2">
      <c r="A92" t="s">
        <v>711</v>
      </c>
    </row>
    <row r="93" spans="1:1" x14ac:dyDescent="0.2">
      <c r="A93" t="s">
        <v>710</v>
      </c>
    </row>
    <row r="94" spans="1:1" x14ac:dyDescent="0.2">
      <c r="A94" t="s">
        <v>712</v>
      </c>
    </row>
    <row r="95" spans="1:1" x14ac:dyDescent="0.2">
      <c r="A95" t="s">
        <v>719</v>
      </c>
    </row>
    <row r="136" spans="1:1" x14ac:dyDescent="0.2">
      <c r="A136" t="s">
        <v>716</v>
      </c>
    </row>
    <row r="137" spans="1:1" x14ac:dyDescent="0.2">
      <c r="A137" t="s">
        <v>717</v>
      </c>
    </row>
    <row r="138" spans="1:1" x14ac:dyDescent="0.2">
      <c r="A138" t="s">
        <v>718</v>
      </c>
    </row>
    <row r="139" spans="1:1" x14ac:dyDescent="0.2">
      <c r="A139" t="s">
        <v>720</v>
      </c>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H1" sqref="H1"/>
    </sheetView>
  </sheetViews>
  <sheetFormatPr baseColWidth="10" defaultRowHeight="15" x14ac:dyDescent="0.2"/>
  <sheetData>
    <row r="1" spans="1:8" x14ac:dyDescent="0.2">
      <c r="A1" t="s">
        <v>696</v>
      </c>
      <c r="H1" s="117" t="s">
        <v>707</v>
      </c>
    </row>
    <row r="3" spans="1:8" x14ac:dyDescent="0.2">
      <c r="A3" t="s">
        <v>697</v>
      </c>
    </row>
    <row r="5" spans="1:8" x14ac:dyDescent="0.2">
      <c r="A5" t="s">
        <v>698</v>
      </c>
    </row>
    <row r="7" spans="1:8" x14ac:dyDescent="0.2">
      <c r="A7" t="s">
        <v>699</v>
      </c>
    </row>
    <row r="9" spans="1:8" x14ac:dyDescent="0.2">
      <c r="A9" t="s">
        <v>700</v>
      </c>
    </row>
    <row r="11" spans="1:8" x14ac:dyDescent="0.2">
      <c r="A11" t="s">
        <v>701</v>
      </c>
    </row>
    <row r="13" spans="1:8" x14ac:dyDescent="0.2">
      <c r="A13" t="s">
        <v>702</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
  <sheetViews>
    <sheetView workbookViewId="0">
      <selection activeCell="H1" sqref="H1"/>
    </sheetView>
  </sheetViews>
  <sheetFormatPr baseColWidth="10" defaultRowHeight="15" x14ac:dyDescent="0.2"/>
  <sheetData>
    <row r="1" spans="1:8" x14ac:dyDescent="0.2">
      <c r="A1" s="2" t="s">
        <v>687</v>
      </c>
      <c r="H1" s="117" t="s">
        <v>707</v>
      </c>
    </row>
    <row r="3" spans="1:8" x14ac:dyDescent="0.2">
      <c r="A3" t="s">
        <v>688</v>
      </c>
    </row>
    <row r="46" spans="1:1" x14ac:dyDescent="0.2">
      <c r="A46" t="s">
        <v>689</v>
      </c>
    </row>
    <row r="88" spans="1:1" x14ac:dyDescent="0.2">
      <c r="A88" t="s">
        <v>690</v>
      </c>
    </row>
    <row r="90" spans="1:1" x14ac:dyDescent="0.2">
      <c r="A90" t="s">
        <v>691</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H1" workbookViewId="0"/>
  </sheetViews>
  <sheetFormatPr baseColWidth="10" defaultRowHeight="15" x14ac:dyDescent="0.2"/>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35"/>
  <sheetViews>
    <sheetView showGridLines="0" tabSelected="1" zoomScale="85" zoomScaleNormal="85" zoomScalePageLayoutView="85" workbookViewId="0">
      <selection activeCell="F13" sqref="F13"/>
    </sheetView>
  </sheetViews>
  <sheetFormatPr baseColWidth="10" defaultRowHeight="17" x14ac:dyDescent="0.25"/>
  <cols>
    <col min="1" max="1" width="3.1640625" style="32" customWidth="1"/>
    <col min="2" max="2" width="46.6640625" style="32" customWidth="1"/>
    <col min="3" max="10" width="18.6640625" style="32" customWidth="1"/>
    <col min="11" max="11" width="53.33203125" style="32" customWidth="1"/>
    <col min="12" max="12" width="15.1640625" style="32" customWidth="1"/>
    <col min="13" max="257" width="10.83203125" style="32"/>
    <col min="258" max="258" width="90.83203125" style="32" customWidth="1"/>
    <col min="259" max="259" width="16.1640625" style="32" customWidth="1"/>
    <col min="260" max="262" width="14.83203125" style="32" bestFit="1" customWidth="1"/>
    <col min="263" max="263" width="20" style="32" customWidth="1"/>
    <col min="264" max="264" width="14.5" style="32" customWidth="1"/>
    <col min="265" max="267" width="10.83203125" style="32"/>
    <col min="268" max="268" width="15.1640625" style="32" customWidth="1"/>
    <col min="269" max="513" width="10.83203125" style="32"/>
    <col min="514" max="514" width="90.83203125" style="32" customWidth="1"/>
    <col min="515" max="515" width="16.1640625" style="32" customWidth="1"/>
    <col min="516" max="518" width="14.83203125" style="32" bestFit="1" customWidth="1"/>
    <col min="519" max="519" width="20" style="32" customWidth="1"/>
    <col min="520" max="520" width="14.5" style="32" customWidth="1"/>
    <col min="521" max="523" width="10.83203125" style="32"/>
    <col min="524" max="524" width="15.1640625" style="32" customWidth="1"/>
    <col min="525" max="769" width="10.83203125" style="32"/>
    <col min="770" max="770" width="90.83203125" style="32" customWidth="1"/>
    <col min="771" max="771" width="16.1640625" style="32" customWidth="1"/>
    <col min="772" max="774" width="14.83203125" style="32" bestFit="1" customWidth="1"/>
    <col min="775" max="775" width="20" style="32" customWidth="1"/>
    <col min="776" max="776" width="14.5" style="32" customWidth="1"/>
    <col min="777" max="779" width="10.83203125" style="32"/>
    <col min="780" max="780" width="15.1640625" style="32" customWidth="1"/>
    <col min="781" max="1025" width="10.83203125" style="32"/>
    <col min="1026" max="1026" width="90.83203125" style="32" customWidth="1"/>
    <col min="1027" max="1027" width="16.1640625" style="32" customWidth="1"/>
    <col min="1028" max="1030" width="14.83203125" style="32" bestFit="1" customWidth="1"/>
    <col min="1031" max="1031" width="20" style="32" customWidth="1"/>
    <col min="1032" max="1032" width="14.5" style="32" customWidth="1"/>
    <col min="1033" max="1035" width="10.83203125" style="32"/>
    <col min="1036" max="1036" width="15.1640625" style="32" customWidth="1"/>
    <col min="1037" max="1281" width="10.83203125" style="32"/>
    <col min="1282" max="1282" width="90.83203125" style="32" customWidth="1"/>
    <col min="1283" max="1283" width="16.1640625" style="32" customWidth="1"/>
    <col min="1284" max="1286" width="14.83203125" style="32" bestFit="1" customWidth="1"/>
    <col min="1287" max="1287" width="20" style="32" customWidth="1"/>
    <col min="1288" max="1288" width="14.5" style="32" customWidth="1"/>
    <col min="1289" max="1291" width="10.83203125" style="32"/>
    <col min="1292" max="1292" width="15.1640625" style="32" customWidth="1"/>
    <col min="1293" max="1537" width="10.83203125" style="32"/>
    <col min="1538" max="1538" width="90.83203125" style="32" customWidth="1"/>
    <col min="1539" max="1539" width="16.1640625" style="32" customWidth="1"/>
    <col min="1540" max="1542" width="14.83203125" style="32" bestFit="1" customWidth="1"/>
    <col min="1543" max="1543" width="20" style="32" customWidth="1"/>
    <col min="1544" max="1544" width="14.5" style="32" customWidth="1"/>
    <col min="1545" max="1547" width="10.83203125" style="32"/>
    <col min="1548" max="1548" width="15.1640625" style="32" customWidth="1"/>
    <col min="1549" max="1793" width="10.83203125" style="32"/>
    <col min="1794" max="1794" width="90.83203125" style="32" customWidth="1"/>
    <col min="1795" max="1795" width="16.1640625" style="32" customWidth="1"/>
    <col min="1796" max="1798" width="14.83203125" style="32" bestFit="1" customWidth="1"/>
    <col min="1799" max="1799" width="20" style="32" customWidth="1"/>
    <col min="1800" max="1800" width="14.5" style="32" customWidth="1"/>
    <col min="1801" max="1803" width="10.83203125" style="32"/>
    <col min="1804" max="1804" width="15.1640625" style="32" customWidth="1"/>
    <col min="1805" max="2049" width="10.83203125" style="32"/>
    <col min="2050" max="2050" width="90.83203125" style="32" customWidth="1"/>
    <col min="2051" max="2051" width="16.1640625" style="32" customWidth="1"/>
    <col min="2052" max="2054" width="14.83203125" style="32" bestFit="1" customWidth="1"/>
    <col min="2055" max="2055" width="20" style="32" customWidth="1"/>
    <col min="2056" max="2056" width="14.5" style="32" customWidth="1"/>
    <col min="2057" max="2059" width="10.83203125" style="32"/>
    <col min="2060" max="2060" width="15.1640625" style="32" customWidth="1"/>
    <col min="2061" max="2305" width="10.83203125" style="32"/>
    <col min="2306" max="2306" width="90.83203125" style="32" customWidth="1"/>
    <col min="2307" max="2307" width="16.1640625" style="32" customWidth="1"/>
    <col min="2308" max="2310" width="14.83203125" style="32" bestFit="1" customWidth="1"/>
    <col min="2311" max="2311" width="20" style="32" customWidth="1"/>
    <col min="2312" max="2312" width="14.5" style="32" customWidth="1"/>
    <col min="2313" max="2315" width="10.83203125" style="32"/>
    <col min="2316" max="2316" width="15.1640625" style="32" customWidth="1"/>
    <col min="2317" max="2561" width="10.83203125" style="32"/>
    <col min="2562" max="2562" width="90.83203125" style="32" customWidth="1"/>
    <col min="2563" max="2563" width="16.1640625" style="32" customWidth="1"/>
    <col min="2564" max="2566" width="14.83203125" style="32" bestFit="1" customWidth="1"/>
    <col min="2567" max="2567" width="20" style="32" customWidth="1"/>
    <col min="2568" max="2568" width="14.5" style="32" customWidth="1"/>
    <col min="2569" max="2571" width="10.83203125" style="32"/>
    <col min="2572" max="2572" width="15.1640625" style="32" customWidth="1"/>
    <col min="2573" max="2817" width="10.83203125" style="32"/>
    <col min="2818" max="2818" width="90.83203125" style="32" customWidth="1"/>
    <col min="2819" max="2819" width="16.1640625" style="32" customWidth="1"/>
    <col min="2820" max="2822" width="14.83203125" style="32" bestFit="1" customWidth="1"/>
    <col min="2823" max="2823" width="20" style="32" customWidth="1"/>
    <col min="2824" max="2824" width="14.5" style="32" customWidth="1"/>
    <col min="2825" max="2827" width="10.83203125" style="32"/>
    <col min="2828" max="2828" width="15.1640625" style="32" customWidth="1"/>
    <col min="2829" max="3073" width="10.83203125" style="32"/>
    <col min="3074" max="3074" width="90.83203125" style="32" customWidth="1"/>
    <col min="3075" max="3075" width="16.1640625" style="32" customWidth="1"/>
    <col min="3076" max="3078" width="14.83203125" style="32" bestFit="1" customWidth="1"/>
    <col min="3079" max="3079" width="20" style="32" customWidth="1"/>
    <col min="3080" max="3080" width="14.5" style="32" customWidth="1"/>
    <col min="3081" max="3083" width="10.83203125" style="32"/>
    <col min="3084" max="3084" width="15.1640625" style="32" customWidth="1"/>
    <col min="3085" max="3329" width="10.83203125" style="32"/>
    <col min="3330" max="3330" width="90.83203125" style="32" customWidth="1"/>
    <col min="3331" max="3331" width="16.1640625" style="32" customWidth="1"/>
    <col min="3332" max="3334" width="14.83203125" style="32" bestFit="1" customWidth="1"/>
    <col min="3335" max="3335" width="20" style="32" customWidth="1"/>
    <col min="3336" max="3336" width="14.5" style="32" customWidth="1"/>
    <col min="3337" max="3339" width="10.83203125" style="32"/>
    <col min="3340" max="3340" width="15.1640625" style="32" customWidth="1"/>
    <col min="3341" max="3585" width="10.83203125" style="32"/>
    <col min="3586" max="3586" width="90.83203125" style="32" customWidth="1"/>
    <col min="3587" max="3587" width="16.1640625" style="32" customWidth="1"/>
    <col min="3588" max="3590" width="14.83203125" style="32" bestFit="1" customWidth="1"/>
    <col min="3591" max="3591" width="20" style="32" customWidth="1"/>
    <col min="3592" max="3592" width="14.5" style="32" customWidth="1"/>
    <col min="3593" max="3595" width="10.83203125" style="32"/>
    <col min="3596" max="3596" width="15.1640625" style="32" customWidth="1"/>
    <col min="3597" max="3841" width="10.83203125" style="32"/>
    <col min="3842" max="3842" width="90.83203125" style="32" customWidth="1"/>
    <col min="3843" max="3843" width="16.1640625" style="32" customWidth="1"/>
    <col min="3844" max="3846" width="14.83203125" style="32" bestFit="1" customWidth="1"/>
    <col min="3847" max="3847" width="20" style="32" customWidth="1"/>
    <col min="3848" max="3848" width="14.5" style="32" customWidth="1"/>
    <col min="3849" max="3851" width="10.83203125" style="32"/>
    <col min="3852" max="3852" width="15.1640625" style="32" customWidth="1"/>
    <col min="3853" max="4097" width="10.83203125" style="32"/>
    <col min="4098" max="4098" width="90.83203125" style="32" customWidth="1"/>
    <col min="4099" max="4099" width="16.1640625" style="32" customWidth="1"/>
    <col min="4100" max="4102" width="14.83203125" style="32" bestFit="1" customWidth="1"/>
    <col min="4103" max="4103" width="20" style="32" customWidth="1"/>
    <col min="4104" max="4104" width="14.5" style="32" customWidth="1"/>
    <col min="4105" max="4107" width="10.83203125" style="32"/>
    <col min="4108" max="4108" width="15.1640625" style="32" customWidth="1"/>
    <col min="4109" max="4353" width="10.83203125" style="32"/>
    <col min="4354" max="4354" width="90.83203125" style="32" customWidth="1"/>
    <col min="4355" max="4355" width="16.1640625" style="32" customWidth="1"/>
    <col min="4356" max="4358" width="14.83203125" style="32" bestFit="1" customWidth="1"/>
    <col min="4359" max="4359" width="20" style="32" customWidth="1"/>
    <col min="4360" max="4360" width="14.5" style="32" customWidth="1"/>
    <col min="4361" max="4363" width="10.83203125" style="32"/>
    <col min="4364" max="4364" width="15.1640625" style="32" customWidth="1"/>
    <col min="4365" max="4609" width="10.83203125" style="32"/>
    <col min="4610" max="4610" width="90.83203125" style="32" customWidth="1"/>
    <col min="4611" max="4611" width="16.1640625" style="32" customWidth="1"/>
    <col min="4612" max="4614" width="14.83203125" style="32" bestFit="1" customWidth="1"/>
    <col min="4615" max="4615" width="20" style="32" customWidth="1"/>
    <col min="4616" max="4616" width="14.5" style="32" customWidth="1"/>
    <col min="4617" max="4619" width="10.83203125" style="32"/>
    <col min="4620" max="4620" width="15.1640625" style="32" customWidth="1"/>
    <col min="4621" max="4865" width="10.83203125" style="32"/>
    <col min="4866" max="4866" width="90.83203125" style="32" customWidth="1"/>
    <col min="4867" max="4867" width="16.1640625" style="32" customWidth="1"/>
    <col min="4868" max="4870" width="14.83203125" style="32" bestFit="1" customWidth="1"/>
    <col min="4871" max="4871" width="20" style="32" customWidth="1"/>
    <col min="4872" max="4872" width="14.5" style="32" customWidth="1"/>
    <col min="4873" max="4875" width="10.83203125" style="32"/>
    <col min="4876" max="4876" width="15.1640625" style="32" customWidth="1"/>
    <col min="4877" max="5121" width="10.83203125" style="32"/>
    <col min="5122" max="5122" width="90.83203125" style="32" customWidth="1"/>
    <col min="5123" max="5123" width="16.1640625" style="32" customWidth="1"/>
    <col min="5124" max="5126" width="14.83203125" style="32" bestFit="1" customWidth="1"/>
    <col min="5127" max="5127" width="20" style="32" customWidth="1"/>
    <col min="5128" max="5128" width="14.5" style="32" customWidth="1"/>
    <col min="5129" max="5131" width="10.83203125" style="32"/>
    <col min="5132" max="5132" width="15.1640625" style="32" customWidth="1"/>
    <col min="5133" max="5377" width="10.83203125" style="32"/>
    <col min="5378" max="5378" width="90.83203125" style="32" customWidth="1"/>
    <col min="5379" max="5379" width="16.1640625" style="32" customWidth="1"/>
    <col min="5380" max="5382" width="14.83203125" style="32" bestFit="1" customWidth="1"/>
    <col min="5383" max="5383" width="20" style="32" customWidth="1"/>
    <col min="5384" max="5384" width="14.5" style="32" customWidth="1"/>
    <col min="5385" max="5387" width="10.83203125" style="32"/>
    <col min="5388" max="5388" width="15.1640625" style="32" customWidth="1"/>
    <col min="5389" max="5633" width="10.83203125" style="32"/>
    <col min="5634" max="5634" width="90.83203125" style="32" customWidth="1"/>
    <col min="5635" max="5635" width="16.1640625" style="32" customWidth="1"/>
    <col min="5636" max="5638" width="14.83203125" style="32" bestFit="1" customWidth="1"/>
    <col min="5639" max="5639" width="20" style="32" customWidth="1"/>
    <col min="5640" max="5640" width="14.5" style="32" customWidth="1"/>
    <col min="5641" max="5643" width="10.83203125" style="32"/>
    <col min="5644" max="5644" width="15.1640625" style="32" customWidth="1"/>
    <col min="5645" max="5889" width="10.83203125" style="32"/>
    <col min="5890" max="5890" width="90.83203125" style="32" customWidth="1"/>
    <col min="5891" max="5891" width="16.1640625" style="32" customWidth="1"/>
    <col min="5892" max="5894" width="14.83203125" style="32" bestFit="1" customWidth="1"/>
    <col min="5895" max="5895" width="20" style="32" customWidth="1"/>
    <col min="5896" max="5896" width="14.5" style="32" customWidth="1"/>
    <col min="5897" max="5899" width="10.83203125" style="32"/>
    <col min="5900" max="5900" width="15.1640625" style="32" customWidth="1"/>
    <col min="5901" max="6145" width="10.83203125" style="32"/>
    <col min="6146" max="6146" width="90.83203125" style="32" customWidth="1"/>
    <col min="6147" max="6147" width="16.1640625" style="32" customWidth="1"/>
    <col min="6148" max="6150" width="14.83203125" style="32" bestFit="1" customWidth="1"/>
    <col min="6151" max="6151" width="20" style="32" customWidth="1"/>
    <col min="6152" max="6152" width="14.5" style="32" customWidth="1"/>
    <col min="6153" max="6155" width="10.83203125" style="32"/>
    <col min="6156" max="6156" width="15.1640625" style="32" customWidth="1"/>
    <col min="6157" max="6401" width="10.83203125" style="32"/>
    <col min="6402" max="6402" width="90.83203125" style="32" customWidth="1"/>
    <col min="6403" max="6403" width="16.1640625" style="32" customWidth="1"/>
    <col min="6404" max="6406" width="14.83203125" style="32" bestFit="1" customWidth="1"/>
    <col min="6407" max="6407" width="20" style="32" customWidth="1"/>
    <col min="6408" max="6408" width="14.5" style="32" customWidth="1"/>
    <col min="6409" max="6411" width="10.83203125" style="32"/>
    <col min="6412" max="6412" width="15.1640625" style="32" customWidth="1"/>
    <col min="6413" max="6657" width="10.83203125" style="32"/>
    <col min="6658" max="6658" width="90.83203125" style="32" customWidth="1"/>
    <col min="6659" max="6659" width="16.1640625" style="32" customWidth="1"/>
    <col min="6660" max="6662" width="14.83203125" style="32" bestFit="1" customWidth="1"/>
    <col min="6663" max="6663" width="20" style="32" customWidth="1"/>
    <col min="6664" max="6664" width="14.5" style="32" customWidth="1"/>
    <col min="6665" max="6667" width="10.83203125" style="32"/>
    <col min="6668" max="6668" width="15.1640625" style="32" customWidth="1"/>
    <col min="6669" max="6913" width="10.83203125" style="32"/>
    <col min="6914" max="6914" width="90.83203125" style="32" customWidth="1"/>
    <col min="6915" max="6915" width="16.1640625" style="32" customWidth="1"/>
    <col min="6916" max="6918" width="14.83203125" style="32" bestFit="1" customWidth="1"/>
    <col min="6919" max="6919" width="20" style="32" customWidth="1"/>
    <col min="6920" max="6920" width="14.5" style="32" customWidth="1"/>
    <col min="6921" max="6923" width="10.83203125" style="32"/>
    <col min="6924" max="6924" width="15.1640625" style="32" customWidth="1"/>
    <col min="6925" max="7169" width="10.83203125" style="32"/>
    <col min="7170" max="7170" width="90.83203125" style="32" customWidth="1"/>
    <col min="7171" max="7171" width="16.1640625" style="32" customWidth="1"/>
    <col min="7172" max="7174" width="14.83203125" style="32" bestFit="1" customWidth="1"/>
    <col min="7175" max="7175" width="20" style="32" customWidth="1"/>
    <col min="7176" max="7176" width="14.5" style="32" customWidth="1"/>
    <col min="7177" max="7179" width="10.83203125" style="32"/>
    <col min="7180" max="7180" width="15.1640625" style="32" customWidth="1"/>
    <col min="7181" max="7425" width="10.83203125" style="32"/>
    <col min="7426" max="7426" width="90.83203125" style="32" customWidth="1"/>
    <col min="7427" max="7427" width="16.1640625" style="32" customWidth="1"/>
    <col min="7428" max="7430" width="14.83203125" style="32" bestFit="1" customWidth="1"/>
    <col min="7431" max="7431" width="20" style="32" customWidth="1"/>
    <col min="7432" max="7432" width="14.5" style="32" customWidth="1"/>
    <col min="7433" max="7435" width="10.83203125" style="32"/>
    <col min="7436" max="7436" width="15.1640625" style="32" customWidth="1"/>
    <col min="7437" max="7681" width="10.83203125" style="32"/>
    <col min="7682" max="7682" width="90.83203125" style="32" customWidth="1"/>
    <col min="7683" max="7683" width="16.1640625" style="32" customWidth="1"/>
    <col min="7684" max="7686" width="14.83203125" style="32" bestFit="1" customWidth="1"/>
    <col min="7687" max="7687" width="20" style="32" customWidth="1"/>
    <col min="7688" max="7688" width="14.5" style="32" customWidth="1"/>
    <col min="7689" max="7691" width="10.83203125" style="32"/>
    <col min="7692" max="7692" width="15.1640625" style="32" customWidth="1"/>
    <col min="7693" max="7937" width="10.83203125" style="32"/>
    <col min="7938" max="7938" width="90.83203125" style="32" customWidth="1"/>
    <col min="7939" max="7939" width="16.1640625" style="32" customWidth="1"/>
    <col min="7940" max="7942" width="14.83203125" style="32" bestFit="1" customWidth="1"/>
    <col min="7943" max="7943" width="20" style="32" customWidth="1"/>
    <col min="7944" max="7944" width="14.5" style="32" customWidth="1"/>
    <col min="7945" max="7947" width="10.83203125" style="32"/>
    <col min="7948" max="7948" width="15.1640625" style="32" customWidth="1"/>
    <col min="7949" max="8193" width="10.83203125" style="32"/>
    <col min="8194" max="8194" width="90.83203125" style="32" customWidth="1"/>
    <col min="8195" max="8195" width="16.1640625" style="32" customWidth="1"/>
    <col min="8196" max="8198" width="14.83203125" style="32" bestFit="1" customWidth="1"/>
    <col min="8199" max="8199" width="20" style="32" customWidth="1"/>
    <col min="8200" max="8200" width="14.5" style="32" customWidth="1"/>
    <col min="8201" max="8203" width="10.83203125" style="32"/>
    <col min="8204" max="8204" width="15.1640625" style="32" customWidth="1"/>
    <col min="8205" max="8449" width="10.83203125" style="32"/>
    <col min="8450" max="8450" width="90.83203125" style="32" customWidth="1"/>
    <col min="8451" max="8451" width="16.1640625" style="32" customWidth="1"/>
    <col min="8452" max="8454" width="14.83203125" style="32" bestFit="1" customWidth="1"/>
    <col min="8455" max="8455" width="20" style="32" customWidth="1"/>
    <col min="8456" max="8456" width="14.5" style="32" customWidth="1"/>
    <col min="8457" max="8459" width="10.83203125" style="32"/>
    <col min="8460" max="8460" width="15.1640625" style="32" customWidth="1"/>
    <col min="8461" max="8705" width="10.83203125" style="32"/>
    <col min="8706" max="8706" width="90.83203125" style="32" customWidth="1"/>
    <col min="8707" max="8707" width="16.1640625" style="32" customWidth="1"/>
    <col min="8708" max="8710" width="14.83203125" style="32" bestFit="1" customWidth="1"/>
    <col min="8711" max="8711" width="20" style="32" customWidth="1"/>
    <col min="8712" max="8712" width="14.5" style="32" customWidth="1"/>
    <col min="8713" max="8715" width="10.83203125" style="32"/>
    <col min="8716" max="8716" width="15.1640625" style="32" customWidth="1"/>
    <col min="8717" max="8961" width="10.83203125" style="32"/>
    <col min="8962" max="8962" width="90.83203125" style="32" customWidth="1"/>
    <col min="8963" max="8963" width="16.1640625" style="32" customWidth="1"/>
    <col min="8964" max="8966" width="14.83203125" style="32" bestFit="1" customWidth="1"/>
    <col min="8967" max="8967" width="20" style="32" customWidth="1"/>
    <col min="8968" max="8968" width="14.5" style="32" customWidth="1"/>
    <col min="8969" max="8971" width="10.83203125" style="32"/>
    <col min="8972" max="8972" width="15.1640625" style="32" customWidth="1"/>
    <col min="8973" max="9217" width="10.83203125" style="32"/>
    <col min="9218" max="9218" width="90.83203125" style="32" customWidth="1"/>
    <col min="9219" max="9219" width="16.1640625" style="32" customWidth="1"/>
    <col min="9220" max="9222" width="14.83203125" style="32" bestFit="1" customWidth="1"/>
    <col min="9223" max="9223" width="20" style="32" customWidth="1"/>
    <col min="9224" max="9224" width="14.5" style="32" customWidth="1"/>
    <col min="9225" max="9227" width="10.83203125" style="32"/>
    <col min="9228" max="9228" width="15.1640625" style="32" customWidth="1"/>
    <col min="9229" max="9473" width="10.83203125" style="32"/>
    <col min="9474" max="9474" width="90.83203125" style="32" customWidth="1"/>
    <col min="9475" max="9475" width="16.1640625" style="32" customWidth="1"/>
    <col min="9476" max="9478" width="14.83203125" style="32" bestFit="1" customWidth="1"/>
    <col min="9479" max="9479" width="20" style="32" customWidth="1"/>
    <col min="9480" max="9480" width="14.5" style="32" customWidth="1"/>
    <col min="9481" max="9483" width="10.83203125" style="32"/>
    <col min="9484" max="9484" width="15.1640625" style="32" customWidth="1"/>
    <col min="9485" max="9729" width="10.83203125" style="32"/>
    <col min="9730" max="9730" width="90.83203125" style="32" customWidth="1"/>
    <col min="9731" max="9731" width="16.1640625" style="32" customWidth="1"/>
    <col min="9732" max="9734" width="14.83203125" style="32" bestFit="1" customWidth="1"/>
    <col min="9735" max="9735" width="20" style="32" customWidth="1"/>
    <col min="9736" max="9736" width="14.5" style="32" customWidth="1"/>
    <col min="9737" max="9739" width="10.83203125" style="32"/>
    <col min="9740" max="9740" width="15.1640625" style="32" customWidth="1"/>
    <col min="9741" max="9985" width="10.83203125" style="32"/>
    <col min="9986" max="9986" width="90.83203125" style="32" customWidth="1"/>
    <col min="9987" max="9987" width="16.1640625" style="32" customWidth="1"/>
    <col min="9988" max="9990" width="14.83203125" style="32" bestFit="1" customWidth="1"/>
    <col min="9991" max="9991" width="20" style="32" customWidth="1"/>
    <col min="9992" max="9992" width="14.5" style="32" customWidth="1"/>
    <col min="9993" max="9995" width="10.83203125" style="32"/>
    <col min="9996" max="9996" width="15.1640625" style="32" customWidth="1"/>
    <col min="9997" max="10241" width="10.83203125" style="32"/>
    <col min="10242" max="10242" width="90.83203125" style="32" customWidth="1"/>
    <col min="10243" max="10243" width="16.1640625" style="32" customWidth="1"/>
    <col min="10244" max="10246" width="14.83203125" style="32" bestFit="1" customWidth="1"/>
    <col min="10247" max="10247" width="20" style="32" customWidth="1"/>
    <col min="10248" max="10248" width="14.5" style="32" customWidth="1"/>
    <col min="10249" max="10251" width="10.83203125" style="32"/>
    <col min="10252" max="10252" width="15.1640625" style="32" customWidth="1"/>
    <col min="10253" max="10497" width="10.83203125" style="32"/>
    <col min="10498" max="10498" width="90.83203125" style="32" customWidth="1"/>
    <col min="10499" max="10499" width="16.1640625" style="32" customWidth="1"/>
    <col min="10500" max="10502" width="14.83203125" style="32" bestFit="1" customWidth="1"/>
    <col min="10503" max="10503" width="20" style="32" customWidth="1"/>
    <col min="10504" max="10504" width="14.5" style="32" customWidth="1"/>
    <col min="10505" max="10507" width="10.83203125" style="32"/>
    <col min="10508" max="10508" width="15.1640625" style="32" customWidth="1"/>
    <col min="10509" max="10753" width="10.83203125" style="32"/>
    <col min="10754" max="10754" width="90.83203125" style="32" customWidth="1"/>
    <col min="10755" max="10755" width="16.1640625" style="32" customWidth="1"/>
    <col min="10756" max="10758" width="14.83203125" style="32" bestFit="1" customWidth="1"/>
    <col min="10759" max="10759" width="20" style="32" customWidth="1"/>
    <col min="10760" max="10760" width="14.5" style="32" customWidth="1"/>
    <col min="10761" max="10763" width="10.83203125" style="32"/>
    <col min="10764" max="10764" width="15.1640625" style="32" customWidth="1"/>
    <col min="10765" max="11009" width="10.83203125" style="32"/>
    <col min="11010" max="11010" width="90.83203125" style="32" customWidth="1"/>
    <col min="11011" max="11011" width="16.1640625" style="32" customWidth="1"/>
    <col min="11012" max="11014" width="14.83203125" style="32" bestFit="1" customWidth="1"/>
    <col min="11015" max="11015" width="20" style="32" customWidth="1"/>
    <col min="11016" max="11016" width="14.5" style="32" customWidth="1"/>
    <col min="11017" max="11019" width="10.83203125" style="32"/>
    <col min="11020" max="11020" width="15.1640625" style="32" customWidth="1"/>
    <col min="11021" max="11265" width="10.83203125" style="32"/>
    <col min="11266" max="11266" width="90.83203125" style="32" customWidth="1"/>
    <col min="11267" max="11267" width="16.1640625" style="32" customWidth="1"/>
    <col min="11268" max="11270" width="14.83203125" style="32" bestFit="1" customWidth="1"/>
    <col min="11271" max="11271" width="20" style="32" customWidth="1"/>
    <col min="11272" max="11272" width="14.5" style="32" customWidth="1"/>
    <col min="11273" max="11275" width="10.83203125" style="32"/>
    <col min="11276" max="11276" width="15.1640625" style="32" customWidth="1"/>
    <col min="11277" max="11521" width="10.83203125" style="32"/>
    <col min="11522" max="11522" width="90.83203125" style="32" customWidth="1"/>
    <col min="11523" max="11523" width="16.1640625" style="32" customWidth="1"/>
    <col min="11524" max="11526" width="14.83203125" style="32" bestFit="1" customWidth="1"/>
    <col min="11527" max="11527" width="20" style="32" customWidth="1"/>
    <col min="11528" max="11528" width="14.5" style="32" customWidth="1"/>
    <col min="11529" max="11531" width="10.83203125" style="32"/>
    <col min="11532" max="11532" width="15.1640625" style="32" customWidth="1"/>
    <col min="11533" max="11777" width="10.83203125" style="32"/>
    <col min="11778" max="11778" width="90.83203125" style="32" customWidth="1"/>
    <col min="11779" max="11779" width="16.1640625" style="32" customWidth="1"/>
    <col min="11780" max="11782" width="14.83203125" style="32" bestFit="1" customWidth="1"/>
    <col min="11783" max="11783" width="20" style="32" customWidth="1"/>
    <col min="11784" max="11784" width="14.5" style="32" customWidth="1"/>
    <col min="11785" max="11787" width="10.83203125" style="32"/>
    <col min="11788" max="11788" width="15.1640625" style="32" customWidth="1"/>
    <col min="11789" max="12033" width="10.83203125" style="32"/>
    <col min="12034" max="12034" width="90.83203125" style="32" customWidth="1"/>
    <col min="12035" max="12035" width="16.1640625" style="32" customWidth="1"/>
    <col min="12036" max="12038" width="14.83203125" style="32" bestFit="1" customWidth="1"/>
    <col min="12039" max="12039" width="20" style="32" customWidth="1"/>
    <col min="12040" max="12040" width="14.5" style="32" customWidth="1"/>
    <col min="12041" max="12043" width="10.83203125" style="32"/>
    <col min="12044" max="12044" width="15.1640625" style="32" customWidth="1"/>
    <col min="12045" max="12289" width="10.83203125" style="32"/>
    <col min="12290" max="12290" width="90.83203125" style="32" customWidth="1"/>
    <col min="12291" max="12291" width="16.1640625" style="32" customWidth="1"/>
    <col min="12292" max="12294" width="14.83203125" style="32" bestFit="1" customWidth="1"/>
    <col min="12295" max="12295" width="20" style="32" customWidth="1"/>
    <col min="12296" max="12296" width="14.5" style="32" customWidth="1"/>
    <col min="12297" max="12299" width="10.83203125" style="32"/>
    <col min="12300" max="12300" width="15.1640625" style="32" customWidth="1"/>
    <col min="12301" max="12545" width="10.83203125" style="32"/>
    <col min="12546" max="12546" width="90.83203125" style="32" customWidth="1"/>
    <col min="12547" max="12547" width="16.1640625" style="32" customWidth="1"/>
    <col min="12548" max="12550" width="14.83203125" style="32" bestFit="1" customWidth="1"/>
    <col min="12551" max="12551" width="20" style="32" customWidth="1"/>
    <col min="12552" max="12552" width="14.5" style="32" customWidth="1"/>
    <col min="12553" max="12555" width="10.83203125" style="32"/>
    <col min="12556" max="12556" width="15.1640625" style="32" customWidth="1"/>
    <col min="12557" max="12801" width="10.83203125" style="32"/>
    <col min="12802" max="12802" width="90.83203125" style="32" customWidth="1"/>
    <col min="12803" max="12803" width="16.1640625" style="32" customWidth="1"/>
    <col min="12804" max="12806" width="14.83203125" style="32" bestFit="1" customWidth="1"/>
    <col min="12807" max="12807" width="20" style="32" customWidth="1"/>
    <col min="12808" max="12808" width="14.5" style="32" customWidth="1"/>
    <col min="12809" max="12811" width="10.83203125" style="32"/>
    <col min="12812" max="12812" width="15.1640625" style="32" customWidth="1"/>
    <col min="12813" max="13057" width="10.83203125" style="32"/>
    <col min="13058" max="13058" width="90.83203125" style="32" customWidth="1"/>
    <col min="13059" max="13059" width="16.1640625" style="32" customWidth="1"/>
    <col min="13060" max="13062" width="14.83203125" style="32" bestFit="1" customWidth="1"/>
    <col min="13063" max="13063" width="20" style="32" customWidth="1"/>
    <col min="13064" max="13064" width="14.5" style="32" customWidth="1"/>
    <col min="13065" max="13067" width="10.83203125" style="32"/>
    <col min="13068" max="13068" width="15.1640625" style="32" customWidth="1"/>
    <col min="13069" max="13313" width="10.83203125" style="32"/>
    <col min="13314" max="13314" width="90.83203125" style="32" customWidth="1"/>
    <col min="13315" max="13315" width="16.1640625" style="32" customWidth="1"/>
    <col min="13316" max="13318" width="14.83203125" style="32" bestFit="1" customWidth="1"/>
    <col min="13319" max="13319" width="20" style="32" customWidth="1"/>
    <col min="13320" max="13320" width="14.5" style="32" customWidth="1"/>
    <col min="13321" max="13323" width="10.83203125" style="32"/>
    <col min="13324" max="13324" width="15.1640625" style="32" customWidth="1"/>
    <col min="13325" max="13569" width="10.83203125" style="32"/>
    <col min="13570" max="13570" width="90.83203125" style="32" customWidth="1"/>
    <col min="13571" max="13571" width="16.1640625" style="32" customWidth="1"/>
    <col min="13572" max="13574" width="14.83203125" style="32" bestFit="1" customWidth="1"/>
    <col min="13575" max="13575" width="20" style="32" customWidth="1"/>
    <col min="13576" max="13576" width="14.5" style="32" customWidth="1"/>
    <col min="13577" max="13579" width="10.83203125" style="32"/>
    <col min="13580" max="13580" width="15.1640625" style="32" customWidth="1"/>
    <col min="13581" max="13825" width="10.83203125" style="32"/>
    <col min="13826" max="13826" width="90.83203125" style="32" customWidth="1"/>
    <col min="13827" max="13827" width="16.1640625" style="32" customWidth="1"/>
    <col min="13828" max="13830" width="14.83203125" style="32" bestFit="1" customWidth="1"/>
    <col min="13831" max="13831" width="20" style="32" customWidth="1"/>
    <col min="13832" max="13832" width="14.5" style="32" customWidth="1"/>
    <col min="13833" max="13835" width="10.83203125" style="32"/>
    <col min="13836" max="13836" width="15.1640625" style="32" customWidth="1"/>
    <col min="13837" max="14081" width="10.83203125" style="32"/>
    <col min="14082" max="14082" width="90.83203125" style="32" customWidth="1"/>
    <col min="14083" max="14083" width="16.1640625" style="32" customWidth="1"/>
    <col min="14084" max="14086" width="14.83203125" style="32" bestFit="1" customWidth="1"/>
    <col min="14087" max="14087" width="20" style="32" customWidth="1"/>
    <col min="14088" max="14088" width="14.5" style="32" customWidth="1"/>
    <col min="14089" max="14091" width="10.83203125" style="32"/>
    <col min="14092" max="14092" width="15.1640625" style="32" customWidth="1"/>
    <col min="14093" max="14337" width="10.83203125" style="32"/>
    <col min="14338" max="14338" width="90.83203125" style="32" customWidth="1"/>
    <col min="14339" max="14339" width="16.1640625" style="32" customWidth="1"/>
    <col min="14340" max="14342" width="14.83203125" style="32" bestFit="1" customWidth="1"/>
    <col min="14343" max="14343" width="20" style="32" customWidth="1"/>
    <col min="14344" max="14344" width="14.5" style="32" customWidth="1"/>
    <col min="14345" max="14347" width="10.83203125" style="32"/>
    <col min="14348" max="14348" width="15.1640625" style="32" customWidth="1"/>
    <col min="14349" max="14593" width="10.83203125" style="32"/>
    <col min="14594" max="14594" width="90.83203125" style="32" customWidth="1"/>
    <col min="14595" max="14595" width="16.1640625" style="32" customWidth="1"/>
    <col min="14596" max="14598" width="14.83203125" style="32" bestFit="1" customWidth="1"/>
    <col min="14599" max="14599" width="20" style="32" customWidth="1"/>
    <col min="14600" max="14600" width="14.5" style="32" customWidth="1"/>
    <col min="14601" max="14603" width="10.83203125" style="32"/>
    <col min="14604" max="14604" width="15.1640625" style="32" customWidth="1"/>
    <col min="14605" max="14849" width="10.83203125" style="32"/>
    <col min="14850" max="14850" width="90.83203125" style="32" customWidth="1"/>
    <col min="14851" max="14851" width="16.1640625" style="32" customWidth="1"/>
    <col min="14852" max="14854" width="14.83203125" style="32" bestFit="1" customWidth="1"/>
    <col min="14855" max="14855" width="20" style="32" customWidth="1"/>
    <col min="14856" max="14856" width="14.5" style="32" customWidth="1"/>
    <col min="14857" max="14859" width="10.83203125" style="32"/>
    <col min="14860" max="14860" width="15.1640625" style="32" customWidth="1"/>
    <col min="14861" max="15105" width="10.83203125" style="32"/>
    <col min="15106" max="15106" width="90.83203125" style="32" customWidth="1"/>
    <col min="15107" max="15107" width="16.1640625" style="32" customWidth="1"/>
    <col min="15108" max="15110" width="14.83203125" style="32" bestFit="1" customWidth="1"/>
    <col min="15111" max="15111" width="20" style="32" customWidth="1"/>
    <col min="15112" max="15112" width="14.5" style="32" customWidth="1"/>
    <col min="15113" max="15115" width="10.83203125" style="32"/>
    <col min="15116" max="15116" width="15.1640625" style="32" customWidth="1"/>
    <col min="15117" max="15361" width="10.83203125" style="32"/>
    <col min="15362" max="15362" width="90.83203125" style="32" customWidth="1"/>
    <col min="15363" max="15363" width="16.1640625" style="32" customWidth="1"/>
    <col min="15364" max="15366" width="14.83203125" style="32" bestFit="1" customWidth="1"/>
    <col min="15367" max="15367" width="20" style="32" customWidth="1"/>
    <col min="15368" max="15368" width="14.5" style="32" customWidth="1"/>
    <col min="15369" max="15371" width="10.83203125" style="32"/>
    <col min="15372" max="15372" width="15.1640625" style="32" customWidth="1"/>
    <col min="15373" max="15617" width="10.83203125" style="32"/>
    <col min="15618" max="15618" width="90.83203125" style="32" customWidth="1"/>
    <col min="15619" max="15619" width="16.1640625" style="32" customWidth="1"/>
    <col min="15620" max="15622" width="14.83203125" style="32" bestFit="1" customWidth="1"/>
    <col min="15623" max="15623" width="20" style="32" customWidth="1"/>
    <col min="15624" max="15624" width="14.5" style="32" customWidth="1"/>
    <col min="15625" max="15627" width="10.83203125" style="32"/>
    <col min="15628" max="15628" width="15.1640625" style="32" customWidth="1"/>
    <col min="15629" max="15873" width="10.83203125" style="32"/>
    <col min="15874" max="15874" width="90.83203125" style="32" customWidth="1"/>
    <col min="15875" max="15875" width="16.1640625" style="32" customWidth="1"/>
    <col min="15876" max="15878" width="14.83203125" style="32" bestFit="1" customWidth="1"/>
    <col min="15879" max="15879" width="20" style="32" customWidth="1"/>
    <col min="15880" max="15880" width="14.5" style="32" customWidth="1"/>
    <col min="15881" max="15883" width="10.83203125" style="32"/>
    <col min="15884" max="15884" width="15.1640625" style="32" customWidth="1"/>
    <col min="15885" max="16129" width="10.83203125" style="32"/>
    <col min="16130" max="16130" width="90.83203125" style="32" customWidth="1"/>
    <col min="16131" max="16131" width="16.1640625" style="32" customWidth="1"/>
    <col min="16132" max="16134" width="14.83203125" style="32" bestFit="1" customWidth="1"/>
    <col min="16135" max="16135" width="20" style="32" customWidth="1"/>
    <col min="16136" max="16136" width="14.5" style="32" customWidth="1"/>
    <col min="16137" max="16139" width="10.83203125" style="32"/>
    <col min="16140" max="16140" width="15.1640625" style="32" customWidth="1"/>
    <col min="16141" max="16384" width="10.83203125" style="32"/>
  </cols>
  <sheetData>
    <row r="1" spans="2:11" ht="18" thickBot="1" x14ac:dyDescent="0.3"/>
    <row r="2" spans="2:11" ht="18" thickBot="1" x14ac:dyDescent="0.3">
      <c r="B2" s="329" t="s">
        <v>594</v>
      </c>
      <c r="C2" s="330"/>
      <c r="D2" s="330"/>
      <c r="E2" s="330"/>
      <c r="F2" s="330"/>
      <c r="G2" s="330"/>
      <c r="H2" s="330"/>
      <c r="I2" s="330"/>
      <c r="J2" s="330"/>
      <c r="K2" s="331"/>
    </row>
    <row r="4" spans="2:11" x14ac:dyDescent="0.25">
      <c r="E4" s="301" t="s">
        <v>595</v>
      </c>
      <c r="F4" s="301"/>
      <c r="G4" s="301"/>
    </row>
    <row r="5" spans="2:11" ht="30.75" customHeight="1" x14ac:dyDescent="0.25">
      <c r="B5" s="319" t="s">
        <v>596</v>
      </c>
      <c r="C5" s="320"/>
      <c r="D5" s="321"/>
      <c r="E5" s="33">
        <f>[1]Admin!$B$3</f>
        <v>43465</v>
      </c>
      <c r="F5" s="34">
        <f>DATE(YEAR(E5)+1,MONTH(E5),DAY(E5))</f>
        <v>43830</v>
      </c>
      <c r="G5" s="35">
        <f>DATE(YEAR(F5)+1,MONTH(F5),DAY(F5))</f>
        <v>44196</v>
      </c>
      <c r="H5" s="332" t="s">
        <v>597</v>
      </c>
      <c r="I5" s="333"/>
      <c r="J5" s="333"/>
      <c r="K5" s="334"/>
    </row>
    <row r="6" spans="2:11" ht="17.25" customHeight="1" x14ac:dyDescent="0.25">
      <c r="B6" s="322" t="s">
        <v>598</v>
      </c>
      <c r="C6" s="323"/>
      <c r="D6" s="324"/>
      <c r="E6" s="36"/>
      <c r="F6" s="37"/>
      <c r="G6" s="38"/>
      <c r="H6" s="295"/>
      <c r="I6" s="296"/>
      <c r="J6" s="296"/>
      <c r="K6" s="297"/>
    </row>
    <row r="7" spans="2:11" ht="33" customHeight="1" x14ac:dyDescent="0.25">
      <c r="B7" s="298" t="s">
        <v>599</v>
      </c>
      <c r="C7" s="299"/>
      <c r="D7" s="300"/>
      <c r="E7" s="39"/>
      <c r="F7" s="40"/>
      <c r="G7" s="41"/>
      <c r="H7" s="295"/>
      <c r="I7" s="296"/>
      <c r="J7" s="296"/>
      <c r="K7" s="297"/>
    </row>
    <row r="8" spans="2:11" x14ac:dyDescent="0.25">
      <c r="B8" s="308" t="s">
        <v>600</v>
      </c>
      <c r="C8" s="311"/>
      <c r="D8" s="312"/>
      <c r="E8" s="42"/>
      <c r="F8" s="43"/>
      <c r="G8" s="43"/>
      <c r="H8" s="295"/>
      <c r="I8" s="296"/>
      <c r="J8" s="296"/>
      <c r="K8" s="297"/>
    </row>
    <row r="9" spans="2:11" x14ac:dyDescent="0.25">
      <c r="B9" s="308" t="s">
        <v>601</v>
      </c>
      <c r="C9" s="311"/>
      <c r="D9" s="312"/>
      <c r="E9" s="44"/>
      <c r="F9" s="45"/>
      <c r="G9" s="45"/>
      <c r="H9" s="295"/>
      <c r="I9" s="296"/>
      <c r="J9" s="296"/>
      <c r="K9" s="297"/>
    </row>
    <row r="10" spans="2:11" x14ac:dyDescent="0.25">
      <c r="E10" s="301" t="s">
        <v>602</v>
      </c>
      <c r="F10" s="301"/>
      <c r="G10" s="260"/>
      <c r="H10" s="313" t="s">
        <v>597</v>
      </c>
      <c r="I10" s="314"/>
      <c r="J10" s="314"/>
      <c r="K10" s="315"/>
    </row>
    <row r="11" spans="2:11" ht="34" x14ac:dyDescent="0.25">
      <c r="B11" s="319" t="s">
        <v>603</v>
      </c>
      <c r="C11" s="320"/>
      <c r="D11" s="321"/>
      <c r="E11" s="46" t="str">
        <f>"année " &amp; [1]Admin!$B$4  &amp; " (année civile en cours)"</f>
        <v>année 2018 (année civile en cours)</v>
      </c>
      <c r="F11" s="47" t="str">
        <f>"année " &amp; ([1]Admin!$B$4+1) &amp; " (année suivante)"</f>
        <v>année 2019 (année suivante)</v>
      </c>
      <c r="G11" s="48" t="str">
        <f>"année " &amp; ([1]Admin!$B$4+2) &amp; " (année suivante)"</f>
        <v>année 2020 (année suivante)</v>
      </c>
      <c r="H11" s="316"/>
      <c r="I11" s="317"/>
      <c r="J11" s="317"/>
      <c r="K11" s="318"/>
    </row>
    <row r="12" spans="2:11" x14ac:dyDescent="0.25">
      <c r="B12" s="322" t="s">
        <v>604</v>
      </c>
      <c r="C12" s="323"/>
      <c r="D12" s="324"/>
      <c r="E12" s="49"/>
      <c r="F12" s="50"/>
      <c r="G12" s="50"/>
      <c r="H12" s="325"/>
      <c r="I12" s="326"/>
      <c r="J12" s="326"/>
      <c r="K12" s="327"/>
    </row>
    <row r="13" spans="2:11" x14ac:dyDescent="0.25">
      <c r="B13" s="328" t="s">
        <v>605</v>
      </c>
      <c r="C13" s="309"/>
      <c r="D13" s="310"/>
      <c r="E13" s="49"/>
      <c r="F13" s="50"/>
      <c r="G13" s="50"/>
      <c r="H13" s="295"/>
      <c r="I13" s="290"/>
      <c r="J13" s="290"/>
      <c r="K13" s="291"/>
    </row>
    <row r="14" spans="2:11" x14ac:dyDescent="0.25">
      <c r="B14" s="298" t="s">
        <v>606</v>
      </c>
      <c r="C14" s="293"/>
      <c r="D14" s="294"/>
      <c r="E14" s="51"/>
      <c r="F14" s="52"/>
      <c r="G14" s="52"/>
      <c r="H14" s="295"/>
      <c r="I14" s="290"/>
      <c r="J14" s="290"/>
      <c r="K14" s="291"/>
    </row>
    <row r="15" spans="2:11" x14ac:dyDescent="0.25">
      <c r="B15" s="298" t="s">
        <v>607</v>
      </c>
      <c r="C15" s="293"/>
      <c r="D15" s="294"/>
      <c r="E15" s="51"/>
      <c r="F15" s="52"/>
      <c r="G15" s="52"/>
      <c r="H15" s="295"/>
      <c r="I15" s="290"/>
      <c r="J15" s="290"/>
      <c r="K15" s="291"/>
    </row>
    <row r="16" spans="2:11" x14ac:dyDescent="0.25">
      <c r="B16" s="298" t="s">
        <v>608</v>
      </c>
      <c r="C16" s="293"/>
      <c r="D16" s="294"/>
      <c r="E16" s="51"/>
      <c r="F16" s="52"/>
      <c r="G16" s="52"/>
      <c r="H16" s="295"/>
      <c r="I16" s="290"/>
      <c r="J16" s="290"/>
      <c r="K16" s="291"/>
    </row>
    <row r="17" spans="2:11" x14ac:dyDescent="0.25">
      <c r="B17" s="298" t="s">
        <v>609</v>
      </c>
      <c r="C17" s="293"/>
      <c r="D17" s="294"/>
      <c r="E17" s="51"/>
      <c r="F17" s="53"/>
      <c r="G17" s="53"/>
      <c r="H17" s="295"/>
      <c r="I17" s="290"/>
      <c r="J17" s="290"/>
      <c r="K17" s="291"/>
    </row>
    <row r="18" spans="2:11" x14ac:dyDescent="0.25">
      <c r="B18" s="308" t="s">
        <v>610</v>
      </c>
      <c r="C18" s="309"/>
      <c r="D18" s="310"/>
      <c r="E18" s="54"/>
      <c r="F18" s="55"/>
      <c r="G18" s="55"/>
      <c r="H18" s="295"/>
      <c r="I18" s="296"/>
      <c r="J18" s="296"/>
      <c r="K18" s="297"/>
    </row>
    <row r="19" spans="2:11" x14ac:dyDescent="0.25">
      <c r="B19" s="308" t="s">
        <v>611</v>
      </c>
      <c r="C19" s="311"/>
      <c r="D19" s="312"/>
      <c r="E19" s="54"/>
      <c r="F19" s="55"/>
      <c r="G19" s="55"/>
      <c r="H19" s="295"/>
      <c r="I19" s="296"/>
      <c r="J19" s="296"/>
      <c r="K19" s="297"/>
    </row>
    <row r="20" spans="2:11" ht="33.75" customHeight="1" x14ac:dyDescent="0.25">
      <c r="B20" s="298" t="s">
        <v>612</v>
      </c>
      <c r="C20" s="299"/>
      <c r="D20" s="300"/>
      <c r="E20" s="56"/>
      <c r="F20" s="57"/>
      <c r="G20" s="57"/>
      <c r="H20" s="295"/>
      <c r="I20" s="296"/>
      <c r="J20" s="296"/>
      <c r="K20" s="297"/>
    </row>
    <row r="21" spans="2:11" x14ac:dyDescent="0.25">
      <c r="B21" s="298" t="s">
        <v>613</v>
      </c>
      <c r="C21" s="299"/>
      <c r="D21" s="300"/>
      <c r="E21" s="56"/>
      <c r="F21" s="57"/>
      <c r="G21" s="57"/>
      <c r="H21" s="295"/>
      <c r="I21" s="296"/>
      <c r="J21" s="296"/>
      <c r="K21" s="297"/>
    </row>
    <row r="22" spans="2:11" x14ac:dyDescent="0.25">
      <c r="B22" s="298" t="s">
        <v>614</v>
      </c>
      <c r="C22" s="299"/>
      <c r="D22" s="300"/>
      <c r="E22" s="56"/>
      <c r="F22" s="57"/>
      <c r="G22" s="57"/>
      <c r="H22" s="295"/>
      <c r="I22" s="296"/>
      <c r="J22" s="296"/>
      <c r="K22" s="297"/>
    </row>
    <row r="23" spans="2:11" x14ac:dyDescent="0.25">
      <c r="B23" s="298" t="s">
        <v>615</v>
      </c>
      <c r="C23" s="299"/>
      <c r="D23" s="300"/>
      <c r="E23" s="58"/>
      <c r="F23" s="58"/>
      <c r="G23" s="58"/>
      <c r="H23" s="295"/>
      <c r="I23" s="296"/>
      <c r="J23" s="296"/>
      <c r="K23" s="297"/>
    </row>
    <row r="24" spans="2:11" x14ac:dyDescent="0.25">
      <c r="B24" s="59"/>
      <c r="C24" s="60"/>
      <c r="D24" s="61"/>
      <c r="E24" s="301" t="s">
        <v>602</v>
      </c>
      <c r="F24" s="301"/>
      <c r="G24" s="301"/>
      <c r="H24" s="263" t="s">
        <v>597</v>
      </c>
      <c r="I24" s="264"/>
      <c r="J24" s="264"/>
      <c r="K24" s="265"/>
    </row>
    <row r="25" spans="2:11" ht="34" x14ac:dyDescent="0.25">
      <c r="B25" s="302" t="s">
        <v>616</v>
      </c>
      <c r="C25" s="303"/>
      <c r="D25" s="304"/>
      <c r="E25" s="62" t="str">
        <f>E11</f>
        <v>année 2018 (année civile en cours)</v>
      </c>
      <c r="F25" s="62" t="str">
        <f>F11</f>
        <v>année 2019 (année suivante)</v>
      </c>
      <c r="G25" s="63" t="str">
        <f>G11</f>
        <v>année 2020 (année suivante)</v>
      </c>
      <c r="H25" s="266"/>
      <c r="I25" s="267"/>
      <c r="J25" s="267"/>
      <c r="K25" s="268"/>
    </row>
    <row r="26" spans="2:11" ht="49.5" customHeight="1" x14ac:dyDescent="0.25">
      <c r="B26" s="286" t="s">
        <v>617</v>
      </c>
      <c r="C26" s="287"/>
      <c r="D26" s="288"/>
      <c r="E26" s="64"/>
      <c r="F26" s="65"/>
      <c r="G26" s="65"/>
      <c r="H26" s="305"/>
      <c r="I26" s="306"/>
      <c r="J26" s="306"/>
      <c r="K26" s="307"/>
    </row>
    <row r="27" spans="2:11" x14ac:dyDescent="0.25">
      <c r="B27" s="286" t="s">
        <v>618</v>
      </c>
      <c r="C27" s="287"/>
      <c r="D27" s="288"/>
      <c r="E27" s="66"/>
      <c r="F27" s="67"/>
      <c r="G27" s="67"/>
      <c r="H27" s="289"/>
      <c r="I27" s="290"/>
      <c r="J27" s="290"/>
      <c r="K27" s="291"/>
    </row>
    <row r="28" spans="2:11" x14ac:dyDescent="0.25">
      <c r="B28" s="292" t="s">
        <v>619</v>
      </c>
      <c r="C28" s="293"/>
      <c r="D28" s="294"/>
      <c r="E28" s="68"/>
      <c r="F28" s="69"/>
      <c r="G28" s="69"/>
      <c r="H28" s="295"/>
      <c r="I28" s="296"/>
      <c r="J28" s="296"/>
      <c r="K28" s="297"/>
    </row>
    <row r="29" spans="2:11" ht="33" customHeight="1" x14ac:dyDescent="0.25">
      <c r="B29" s="298" t="s">
        <v>620</v>
      </c>
      <c r="C29" s="299"/>
      <c r="D29" s="300"/>
      <c r="E29" s="70"/>
      <c r="F29" s="71"/>
      <c r="G29" s="71"/>
      <c r="H29" s="295"/>
      <c r="I29" s="296"/>
      <c r="J29" s="296"/>
      <c r="K29" s="297"/>
    </row>
    <row r="30" spans="2:11" ht="18" thickBot="1" x14ac:dyDescent="0.3">
      <c r="B30" s="72"/>
      <c r="C30" s="72"/>
      <c r="D30" s="72"/>
      <c r="E30" s="72"/>
      <c r="F30" s="72"/>
      <c r="G30" s="72"/>
      <c r="H30" s="72"/>
      <c r="I30" s="72"/>
      <c r="J30" s="72"/>
      <c r="K30" s="72"/>
    </row>
    <row r="31" spans="2:11" ht="18" thickBot="1" x14ac:dyDescent="0.3">
      <c r="B31" s="251" t="s">
        <v>621</v>
      </c>
      <c r="C31" s="252"/>
      <c r="D31" s="252"/>
      <c r="E31" s="252"/>
      <c r="F31" s="252"/>
      <c r="G31" s="252"/>
      <c r="H31" s="252"/>
      <c r="I31" s="252"/>
      <c r="J31" s="252"/>
      <c r="K31" s="253"/>
    </row>
    <row r="33" spans="2:11" x14ac:dyDescent="0.25">
      <c r="B33" s="283" t="s">
        <v>622</v>
      </c>
      <c r="C33" s="283"/>
      <c r="D33" s="283"/>
      <c r="E33" s="283"/>
      <c r="F33" s="283"/>
      <c r="G33" s="283"/>
      <c r="H33" s="283"/>
      <c r="I33" s="283"/>
      <c r="J33" s="283"/>
      <c r="K33" s="283"/>
    </row>
    <row r="34" spans="2:11" ht="16.5" customHeight="1" x14ac:dyDescent="0.25">
      <c r="B34" s="284" t="s">
        <v>623</v>
      </c>
      <c r="C34" s="284" t="s">
        <v>624</v>
      </c>
      <c r="D34" s="284" t="s">
        <v>625</v>
      </c>
      <c r="E34" s="284" t="s">
        <v>626</v>
      </c>
      <c r="F34" s="284" t="s">
        <v>627</v>
      </c>
      <c r="G34" s="280" t="s">
        <v>628</v>
      </c>
      <c r="H34" s="281"/>
      <c r="I34" s="281"/>
      <c r="J34" s="282"/>
      <c r="K34" s="284" t="s">
        <v>146</v>
      </c>
    </row>
    <row r="35" spans="2:11" ht="57.75" customHeight="1" x14ac:dyDescent="0.25">
      <c r="B35" s="285"/>
      <c r="C35" s="285"/>
      <c r="D35" s="285"/>
      <c r="E35" s="285"/>
      <c r="F35" s="285"/>
      <c r="G35" s="73" t="s">
        <v>629</v>
      </c>
      <c r="H35" s="74" t="s">
        <v>630</v>
      </c>
      <c r="I35" s="75" t="s">
        <v>631</v>
      </c>
      <c r="J35" s="75" t="s">
        <v>632</v>
      </c>
      <c r="K35" s="285"/>
    </row>
    <row r="36" spans="2:11" x14ac:dyDescent="0.25">
      <c r="B36" s="76"/>
      <c r="C36" s="77"/>
      <c r="D36" s="77"/>
      <c r="E36" s="78"/>
      <c r="F36" s="78"/>
      <c r="G36" s="76"/>
      <c r="H36" s="78"/>
      <c r="I36" s="78"/>
      <c r="J36" s="78"/>
      <c r="K36" s="79"/>
    </row>
    <row r="37" spans="2:11" x14ac:dyDescent="0.25">
      <c r="B37" s="76"/>
      <c r="C37" s="76"/>
      <c r="D37" s="76"/>
      <c r="E37" s="78"/>
      <c r="F37" s="78"/>
      <c r="G37" s="76"/>
      <c r="H37" s="78"/>
      <c r="I37" s="78"/>
      <c r="J37" s="78"/>
      <c r="K37" s="79"/>
    </row>
    <row r="38" spans="2:11" x14ac:dyDescent="0.25">
      <c r="B38" s="76"/>
      <c r="C38" s="76"/>
      <c r="D38" s="76"/>
      <c r="E38" s="78"/>
      <c r="F38" s="78"/>
      <c r="G38" s="76"/>
      <c r="H38" s="78"/>
      <c r="I38" s="78"/>
      <c r="J38" s="78"/>
      <c r="K38" s="79"/>
    </row>
    <row r="39" spans="2:11" x14ac:dyDescent="0.25">
      <c r="B39" s="76"/>
      <c r="C39" s="76"/>
      <c r="D39" s="76"/>
      <c r="E39" s="78"/>
      <c r="F39" s="78"/>
      <c r="G39" s="76"/>
      <c r="H39" s="78"/>
      <c r="I39" s="78"/>
      <c r="J39" s="78"/>
      <c r="K39" s="79"/>
    </row>
    <row r="40" spans="2:11" x14ac:dyDescent="0.25">
      <c r="B40" s="76"/>
      <c r="C40" s="76"/>
      <c r="D40" s="76"/>
      <c r="E40" s="78"/>
      <c r="F40" s="78"/>
      <c r="G40" s="76"/>
      <c r="H40" s="78"/>
      <c r="I40" s="78"/>
      <c r="J40" s="78"/>
      <c r="K40" s="79"/>
    </row>
    <row r="41" spans="2:11" x14ac:dyDescent="0.25">
      <c r="B41" s="75" t="s">
        <v>633</v>
      </c>
      <c r="C41" s="75" t="s">
        <v>634</v>
      </c>
      <c r="D41" s="75" t="s">
        <v>635</v>
      </c>
      <c r="E41" s="75" t="s">
        <v>636</v>
      </c>
      <c r="F41" s="75" t="s">
        <v>637</v>
      </c>
      <c r="G41" s="74" t="s">
        <v>638</v>
      </c>
      <c r="H41" s="75" t="s">
        <v>639</v>
      </c>
    </row>
    <row r="42" spans="2:11" x14ac:dyDescent="0.25">
      <c r="B42" s="76"/>
      <c r="C42" s="78"/>
      <c r="D42" s="78"/>
      <c r="E42" s="76"/>
      <c r="F42" s="78"/>
      <c r="G42" s="80"/>
      <c r="H42" s="81"/>
    </row>
    <row r="43" spans="2:11" x14ac:dyDescent="0.25">
      <c r="B43" s="76"/>
      <c r="C43" s="78"/>
      <c r="D43" s="78"/>
      <c r="E43" s="76"/>
      <c r="F43" s="78"/>
      <c r="G43" s="80"/>
      <c r="H43" s="81"/>
    </row>
    <row r="44" spans="2:11" x14ac:dyDescent="0.25">
      <c r="B44" s="76"/>
      <c r="C44" s="78"/>
      <c r="D44" s="78"/>
      <c r="E44" s="76"/>
      <c r="F44" s="78"/>
      <c r="G44" s="80"/>
      <c r="H44" s="81"/>
    </row>
    <row r="45" spans="2:11" x14ac:dyDescent="0.25">
      <c r="B45" s="76"/>
      <c r="C45" s="78"/>
      <c r="D45" s="78"/>
      <c r="E45" s="76"/>
      <c r="F45" s="78"/>
      <c r="G45" s="80"/>
      <c r="H45" s="81"/>
    </row>
    <row r="46" spans="2:11" x14ac:dyDescent="0.25">
      <c r="B46" s="76"/>
      <c r="C46" s="78"/>
      <c r="D46" s="78"/>
      <c r="E46" s="76"/>
      <c r="F46" s="78"/>
      <c r="G46" s="80"/>
      <c r="H46" s="81"/>
    </row>
    <row r="48" spans="2:11" x14ac:dyDescent="0.25">
      <c r="B48" s="280" t="s">
        <v>640</v>
      </c>
      <c r="C48" s="281"/>
      <c r="D48" s="281"/>
      <c r="E48" s="281"/>
      <c r="F48" s="281"/>
      <c r="G48" s="281"/>
      <c r="H48" s="281"/>
      <c r="I48" s="281"/>
      <c r="J48" s="281"/>
      <c r="K48" s="282"/>
    </row>
    <row r="49" spans="2:11" x14ac:dyDescent="0.25">
      <c r="B49" s="82" t="s">
        <v>623</v>
      </c>
      <c r="C49" s="82" t="s">
        <v>624</v>
      </c>
      <c r="D49" s="82" t="s">
        <v>625</v>
      </c>
      <c r="E49" s="82" t="s">
        <v>626</v>
      </c>
      <c r="F49" s="82" t="s">
        <v>627</v>
      </c>
      <c r="G49" s="83" t="s">
        <v>630</v>
      </c>
      <c r="H49" s="84" t="s">
        <v>631</v>
      </c>
      <c r="I49" s="84" t="s">
        <v>632</v>
      </c>
      <c r="J49" s="272" t="s">
        <v>146</v>
      </c>
      <c r="K49" s="274"/>
    </row>
    <row r="50" spans="2:11" x14ac:dyDescent="0.25">
      <c r="B50" s="76"/>
      <c r="C50" s="77"/>
      <c r="D50" s="77"/>
      <c r="E50" s="78"/>
      <c r="F50" s="78"/>
      <c r="G50" s="78"/>
      <c r="H50" s="78"/>
      <c r="I50" s="78"/>
      <c r="J50" s="257"/>
      <c r="K50" s="259"/>
    </row>
    <row r="51" spans="2:11" x14ac:dyDescent="0.25">
      <c r="B51" s="76"/>
      <c r="C51" s="76"/>
      <c r="D51" s="76"/>
      <c r="E51" s="78"/>
      <c r="F51" s="78"/>
      <c r="G51" s="78"/>
      <c r="H51" s="78"/>
      <c r="I51" s="78"/>
      <c r="J51" s="257"/>
      <c r="K51" s="259"/>
    </row>
    <row r="52" spans="2:11" x14ac:dyDescent="0.25">
      <c r="B52" s="76"/>
      <c r="C52" s="76"/>
      <c r="D52" s="76"/>
      <c r="E52" s="78"/>
      <c r="F52" s="78"/>
      <c r="G52" s="78"/>
      <c r="H52" s="78"/>
      <c r="I52" s="78"/>
      <c r="J52" s="85"/>
      <c r="K52" s="86"/>
    </row>
    <row r="53" spans="2:11" x14ac:dyDescent="0.25">
      <c r="B53" s="76"/>
      <c r="C53" s="76"/>
      <c r="D53" s="76"/>
      <c r="E53" s="78"/>
      <c r="F53" s="78"/>
      <c r="G53" s="78"/>
      <c r="H53" s="78"/>
      <c r="I53" s="78"/>
      <c r="J53" s="257"/>
      <c r="K53" s="259"/>
    </row>
    <row r="54" spans="2:11" x14ac:dyDescent="0.25">
      <c r="B54" s="76"/>
      <c r="C54" s="76"/>
      <c r="D54" s="76"/>
      <c r="E54" s="78"/>
      <c r="F54" s="78"/>
      <c r="G54" s="78"/>
      <c r="H54" s="78"/>
      <c r="I54" s="78"/>
      <c r="J54" s="257"/>
      <c r="K54" s="259"/>
    </row>
    <row r="55" spans="2:11" x14ac:dyDescent="0.25">
      <c r="B55" s="75" t="s">
        <v>633</v>
      </c>
      <c r="C55" s="75" t="s">
        <v>634</v>
      </c>
      <c r="D55" s="75" t="s">
        <v>635</v>
      </c>
      <c r="E55" s="75" t="s">
        <v>636</v>
      </c>
      <c r="F55" s="75" t="s">
        <v>637</v>
      </c>
      <c r="G55" s="74" t="s">
        <v>638</v>
      </c>
      <c r="H55" s="75" t="s">
        <v>639</v>
      </c>
    </row>
    <row r="56" spans="2:11" x14ac:dyDescent="0.25">
      <c r="B56" s="76"/>
      <c r="C56" s="78"/>
      <c r="D56" s="78"/>
      <c r="E56" s="76"/>
      <c r="F56" s="78"/>
      <c r="G56" s="80"/>
      <c r="H56" s="81"/>
    </row>
    <row r="57" spans="2:11" x14ac:dyDescent="0.25">
      <c r="B57" s="76"/>
      <c r="C57" s="78"/>
      <c r="D57" s="78"/>
      <c r="E57" s="76"/>
      <c r="F57" s="78"/>
      <c r="G57" s="80"/>
      <c r="H57" s="81"/>
    </row>
    <row r="58" spans="2:11" x14ac:dyDescent="0.25">
      <c r="B58" s="76"/>
      <c r="C58" s="78"/>
      <c r="D58" s="78"/>
      <c r="E58" s="76"/>
      <c r="F58" s="78"/>
      <c r="G58" s="80"/>
      <c r="H58" s="81"/>
    </row>
    <row r="59" spans="2:11" x14ac:dyDescent="0.25">
      <c r="B59" s="76"/>
      <c r="C59" s="78"/>
      <c r="D59" s="78"/>
      <c r="E59" s="76"/>
      <c r="F59" s="78"/>
      <c r="G59" s="80"/>
      <c r="H59" s="81"/>
    </row>
    <row r="60" spans="2:11" x14ac:dyDescent="0.25">
      <c r="B60" s="76"/>
      <c r="C60" s="78"/>
      <c r="D60" s="78"/>
      <c r="E60" s="76"/>
      <c r="F60" s="78"/>
      <c r="G60" s="80"/>
      <c r="H60" s="81"/>
    </row>
    <row r="62" spans="2:11" x14ac:dyDescent="0.25">
      <c r="B62" s="275" t="s">
        <v>641</v>
      </c>
      <c r="C62" s="276"/>
      <c r="D62" s="276"/>
      <c r="E62" s="276"/>
      <c r="F62" s="276"/>
      <c r="G62" s="276"/>
      <c r="H62" s="276"/>
      <c r="I62" s="276"/>
      <c r="J62" s="276"/>
      <c r="K62" s="277"/>
    </row>
    <row r="63" spans="2:11" x14ac:dyDescent="0.25">
      <c r="B63" s="84" t="s">
        <v>642</v>
      </c>
      <c r="C63" s="84" t="s">
        <v>643</v>
      </c>
      <c r="D63" s="84" t="s">
        <v>644</v>
      </c>
      <c r="E63" s="84" t="s">
        <v>645</v>
      </c>
      <c r="F63" s="84" t="s">
        <v>646</v>
      </c>
      <c r="G63" s="84" t="s">
        <v>647</v>
      </c>
      <c r="H63" s="278" t="s">
        <v>146</v>
      </c>
      <c r="I63" s="279"/>
      <c r="J63" s="279"/>
      <c r="K63" s="279"/>
    </row>
    <row r="64" spans="2:11" x14ac:dyDescent="0.25">
      <c r="B64" s="87"/>
      <c r="C64" s="88"/>
      <c r="D64" s="88"/>
      <c r="E64" s="87"/>
      <c r="F64" s="87"/>
      <c r="G64" s="89"/>
      <c r="H64" s="257"/>
      <c r="I64" s="258"/>
      <c r="J64" s="258"/>
      <c r="K64" s="259"/>
    </row>
    <row r="65" spans="2:11" x14ac:dyDescent="0.25">
      <c r="B65" s="87"/>
      <c r="C65" s="88"/>
      <c r="D65" s="88"/>
      <c r="E65" s="87"/>
      <c r="F65" s="87"/>
      <c r="G65" s="89"/>
      <c r="H65" s="85"/>
      <c r="I65" s="90"/>
      <c r="J65" s="90"/>
      <c r="K65" s="86"/>
    </row>
    <row r="66" spans="2:11" x14ac:dyDescent="0.25">
      <c r="B66" s="87"/>
      <c r="C66" s="88"/>
      <c r="D66" s="88"/>
      <c r="E66" s="87"/>
      <c r="F66" s="87"/>
      <c r="G66" s="89"/>
      <c r="H66" s="85"/>
      <c r="I66" s="90"/>
      <c r="J66" s="90"/>
      <c r="K66" s="86"/>
    </row>
    <row r="67" spans="2:11" x14ac:dyDescent="0.25">
      <c r="B67" s="87"/>
      <c r="C67" s="88"/>
      <c r="D67" s="88"/>
      <c r="E67" s="87"/>
      <c r="F67" s="87"/>
      <c r="G67" s="89"/>
      <c r="H67" s="257"/>
      <c r="I67" s="258"/>
      <c r="J67" s="258"/>
      <c r="K67" s="259"/>
    </row>
    <row r="68" spans="2:11" x14ac:dyDescent="0.25">
      <c r="B68" s="87"/>
      <c r="C68" s="88"/>
      <c r="D68" s="88"/>
      <c r="E68" s="87"/>
      <c r="F68" s="87"/>
      <c r="G68" s="89"/>
      <c r="H68" s="257"/>
      <c r="I68" s="258"/>
      <c r="J68" s="258"/>
      <c r="K68" s="259"/>
    </row>
    <row r="70" spans="2:11" x14ac:dyDescent="0.25">
      <c r="B70" s="275" t="s">
        <v>648</v>
      </c>
      <c r="C70" s="276"/>
      <c r="D70" s="276"/>
      <c r="E70" s="276"/>
      <c r="F70" s="276"/>
      <c r="G70" s="276"/>
      <c r="H70" s="276"/>
      <c r="I70" s="276"/>
      <c r="J70" s="276"/>
      <c r="K70" s="277"/>
    </row>
    <row r="71" spans="2:11" x14ac:dyDescent="0.25">
      <c r="B71" s="84" t="s">
        <v>649</v>
      </c>
      <c r="C71" s="91" t="s">
        <v>624</v>
      </c>
      <c r="D71" s="84" t="s">
        <v>643</v>
      </c>
      <c r="E71" s="84" t="s">
        <v>644</v>
      </c>
      <c r="F71" s="84" t="s">
        <v>645</v>
      </c>
      <c r="G71" s="84" t="s">
        <v>647</v>
      </c>
      <c r="H71" s="84" t="s">
        <v>650</v>
      </c>
      <c r="I71" s="272" t="s">
        <v>146</v>
      </c>
      <c r="J71" s="273"/>
      <c r="K71" s="274"/>
    </row>
    <row r="72" spans="2:11" x14ac:dyDescent="0.25">
      <c r="B72" s="87"/>
      <c r="C72" s="77"/>
      <c r="D72" s="88"/>
      <c r="E72" s="88"/>
      <c r="F72" s="92"/>
      <c r="G72" s="89"/>
      <c r="H72" s="88"/>
      <c r="I72" s="257"/>
      <c r="J72" s="258"/>
      <c r="K72" s="259"/>
    </row>
    <row r="73" spans="2:11" x14ac:dyDescent="0.25">
      <c r="B73" s="87"/>
      <c r="C73" s="77"/>
      <c r="D73" s="88"/>
      <c r="E73" s="88"/>
      <c r="F73" s="87"/>
      <c r="G73" s="89"/>
      <c r="H73" s="88"/>
      <c r="I73" s="85"/>
      <c r="J73" s="90"/>
      <c r="K73" s="86"/>
    </row>
    <row r="74" spans="2:11" x14ac:dyDescent="0.25">
      <c r="B74" s="87"/>
      <c r="C74" s="77"/>
      <c r="D74" s="88"/>
      <c r="E74" s="88"/>
      <c r="F74" s="87"/>
      <c r="G74" s="89"/>
      <c r="H74" s="88"/>
      <c r="I74" s="85"/>
      <c r="J74" s="90"/>
      <c r="K74" s="86"/>
    </row>
    <row r="75" spans="2:11" x14ac:dyDescent="0.25">
      <c r="B75" s="87"/>
      <c r="C75" s="76"/>
      <c r="D75" s="88"/>
      <c r="E75" s="88"/>
      <c r="F75" s="87"/>
      <c r="G75" s="89"/>
      <c r="H75" s="88"/>
      <c r="I75" s="257"/>
      <c r="J75" s="258"/>
      <c r="K75" s="259"/>
    </row>
    <row r="76" spans="2:11" x14ac:dyDescent="0.25">
      <c r="B76" s="87"/>
      <c r="C76" s="76"/>
      <c r="D76" s="88"/>
      <c r="E76" s="88"/>
      <c r="F76" s="87"/>
      <c r="G76" s="89"/>
      <c r="H76" s="88"/>
      <c r="I76" s="257"/>
      <c r="J76" s="258"/>
      <c r="K76" s="259"/>
    </row>
    <row r="77" spans="2:11" x14ac:dyDescent="0.25">
      <c r="I77" s="93"/>
    </row>
    <row r="78" spans="2:11" ht="17.25" customHeight="1" x14ac:dyDescent="0.25">
      <c r="B78" s="275" t="s">
        <v>651</v>
      </c>
      <c r="C78" s="276"/>
      <c r="D78" s="276"/>
      <c r="E78" s="276"/>
      <c r="F78" s="276"/>
      <c r="G78" s="276"/>
      <c r="H78" s="276"/>
      <c r="I78" s="276"/>
      <c r="J78" s="276"/>
      <c r="K78" s="277"/>
    </row>
    <row r="79" spans="2:11" x14ac:dyDescent="0.25">
      <c r="B79" s="94" t="s">
        <v>652</v>
      </c>
      <c r="C79" s="95" t="s">
        <v>624</v>
      </c>
      <c r="D79" s="75" t="s">
        <v>643</v>
      </c>
      <c r="E79" s="75" t="s">
        <v>644</v>
      </c>
      <c r="F79" s="75" t="s">
        <v>650</v>
      </c>
      <c r="G79" s="272" t="s">
        <v>146</v>
      </c>
      <c r="H79" s="273"/>
      <c r="I79" s="273"/>
      <c r="J79" s="273"/>
      <c r="K79" s="274"/>
    </row>
    <row r="80" spans="2:11" x14ac:dyDescent="0.25">
      <c r="B80" s="87"/>
      <c r="C80" s="77"/>
      <c r="D80" s="88"/>
      <c r="E80" s="88"/>
      <c r="F80" s="88"/>
      <c r="G80" s="257"/>
      <c r="H80" s="258"/>
      <c r="I80" s="258"/>
      <c r="J80" s="258"/>
      <c r="K80" s="259"/>
    </row>
    <row r="81" spans="2:11" x14ac:dyDescent="0.25">
      <c r="B81" s="87"/>
      <c r="C81" s="77"/>
      <c r="D81" s="88"/>
      <c r="E81" s="88"/>
      <c r="F81" s="88"/>
      <c r="G81" s="85"/>
      <c r="H81" s="90"/>
      <c r="I81" s="90"/>
      <c r="J81" s="90"/>
      <c r="K81" s="86"/>
    </row>
    <row r="82" spans="2:11" x14ac:dyDescent="0.25">
      <c r="B82" s="87"/>
      <c r="C82" s="77"/>
      <c r="D82" s="88"/>
      <c r="E82" s="88"/>
      <c r="F82" s="88"/>
      <c r="G82" s="85"/>
      <c r="H82" s="90"/>
      <c r="I82" s="90"/>
      <c r="J82" s="90"/>
      <c r="K82" s="86"/>
    </row>
    <row r="83" spans="2:11" x14ac:dyDescent="0.25">
      <c r="B83" s="87"/>
      <c r="C83" s="76"/>
      <c r="D83" s="88"/>
      <c r="E83" s="88"/>
      <c r="F83" s="88"/>
      <c r="G83" s="257"/>
      <c r="H83" s="258"/>
      <c r="I83" s="258"/>
      <c r="J83" s="258"/>
      <c r="K83" s="259"/>
    </row>
    <row r="84" spans="2:11" x14ac:dyDescent="0.25">
      <c r="B84" s="87"/>
      <c r="C84" s="76"/>
      <c r="D84" s="88"/>
      <c r="E84" s="88"/>
      <c r="F84" s="88"/>
      <c r="G84" s="257"/>
      <c r="H84" s="258"/>
      <c r="I84" s="258"/>
      <c r="J84" s="258"/>
      <c r="K84" s="259"/>
    </row>
    <row r="86" spans="2:11" x14ac:dyDescent="0.25">
      <c r="B86" s="269" t="s">
        <v>653</v>
      </c>
      <c r="C86" s="270"/>
      <c r="D86" s="270"/>
      <c r="E86" s="270"/>
      <c r="F86" s="270"/>
      <c r="G86" s="270"/>
      <c r="H86" s="270"/>
      <c r="I86" s="270"/>
      <c r="J86" s="270"/>
      <c r="K86" s="271"/>
    </row>
    <row r="87" spans="2:11" ht="33" x14ac:dyDescent="0.25">
      <c r="B87" s="75" t="s">
        <v>654</v>
      </c>
      <c r="C87" s="95" t="s">
        <v>624</v>
      </c>
      <c r="D87" s="75" t="s">
        <v>655</v>
      </c>
      <c r="E87" s="75" t="s">
        <v>656</v>
      </c>
      <c r="F87" s="75" t="s">
        <v>657</v>
      </c>
      <c r="G87" s="94" t="s">
        <v>658</v>
      </c>
      <c r="H87" s="94" t="s">
        <v>659</v>
      </c>
      <c r="I87" s="272" t="s">
        <v>146</v>
      </c>
      <c r="J87" s="273"/>
      <c r="K87" s="274"/>
    </row>
    <row r="88" spans="2:11" x14ac:dyDescent="0.25">
      <c r="B88" s="87"/>
      <c r="C88" s="76"/>
      <c r="D88" s="87"/>
      <c r="E88" s="52"/>
      <c r="F88" s="88"/>
      <c r="G88" s="87"/>
      <c r="H88" s="88"/>
      <c r="I88" s="257"/>
      <c r="J88" s="258"/>
      <c r="K88" s="259"/>
    </row>
    <row r="89" spans="2:11" x14ac:dyDescent="0.25">
      <c r="B89" s="87"/>
      <c r="C89" s="76"/>
      <c r="D89" s="87"/>
      <c r="E89" s="52"/>
      <c r="F89" s="88"/>
      <c r="G89" s="87"/>
      <c r="H89" s="88"/>
      <c r="I89" s="85"/>
      <c r="J89" s="90"/>
      <c r="K89" s="86"/>
    </row>
    <row r="90" spans="2:11" x14ac:dyDescent="0.25">
      <c r="B90" s="87"/>
      <c r="C90" s="76"/>
      <c r="D90" s="87"/>
      <c r="E90" s="52"/>
      <c r="F90" s="88"/>
      <c r="G90" s="87"/>
      <c r="H90" s="88"/>
      <c r="I90" s="85"/>
      <c r="J90" s="90"/>
      <c r="K90" s="86"/>
    </row>
    <row r="91" spans="2:11" x14ac:dyDescent="0.25">
      <c r="B91" s="87"/>
      <c r="C91" s="76"/>
      <c r="D91" s="87"/>
      <c r="E91" s="52"/>
      <c r="F91" s="88"/>
      <c r="G91" s="87"/>
      <c r="H91" s="88"/>
      <c r="I91" s="85"/>
      <c r="J91" s="90"/>
      <c r="K91" s="86"/>
    </row>
    <row r="92" spans="2:11" x14ac:dyDescent="0.25">
      <c r="B92" s="87"/>
      <c r="C92" s="76"/>
      <c r="D92" s="87"/>
      <c r="E92" s="52"/>
      <c r="F92" s="88"/>
      <c r="G92" s="87"/>
      <c r="H92" s="88"/>
      <c r="I92" s="257"/>
      <c r="J92" s="258"/>
      <c r="K92" s="259"/>
    </row>
    <row r="93" spans="2:11" x14ac:dyDescent="0.25">
      <c r="B93" s="96" t="s">
        <v>660</v>
      </c>
      <c r="C93" s="96"/>
      <c r="D93" s="96"/>
      <c r="E93" s="96"/>
      <c r="F93" s="96"/>
      <c r="G93" s="96"/>
    </row>
    <row r="94" spans="2:11" x14ac:dyDescent="0.25">
      <c r="B94" s="97" t="s">
        <v>661</v>
      </c>
      <c r="C94" s="75" t="s">
        <v>634</v>
      </c>
      <c r="D94" s="75" t="s">
        <v>635</v>
      </c>
      <c r="E94" s="75" t="s">
        <v>636</v>
      </c>
      <c r="F94" s="75" t="s">
        <v>637</v>
      </c>
      <c r="G94" s="98" t="s">
        <v>638</v>
      </c>
      <c r="H94" s="98" t="s">
        <v>639</v>
      </c>
    </row>
    <row r="95" spans="2:11" x14ac:dyDescent="0.25">
      <c r="B95" s="87"/>
      <c r="C95" s="78"/>
      <c r="D95" s="78"/>
      <c r="E95" s="76"/>
      <c r="F95" s="78"/>
      <c r="G95" s="99"/>
      <c r="H95" s="81"/>
    </row>
    <row r="96" spans="2:11" x14ac:dyDescent="0.25">
      <c r="B96" s="87"/>
      <c r="C96" s="78"/>
      <c r="D96" s="78"/>
      <c r="E96" s="76"/>
      <c r="F96" s="78"/>
      <c r="G96" s="99"/>
      <c r="H96" s="81"/>
    </row>
    <row r="97" spans="2:11" x14ac:dyDescent="0.25">
      <c r="B97" s="87"/>
      <c r="C97" s="78"/>
      <c r="D97" s="78"/>
      <c r="E97" s="76"/>
      <c r="F97" s="78"/>
      <c r="G97" s="99"/>
      <c r="H97" s="81"/>
    </row>
    <row r="98" spans="2:11" x14ac:dyDescent="0.25">
      <c r="B98" s="87"/>
      <c r="C98" s="78"/>
      <c r="D98" s="78"/>
      <c r="E98" s="76"/>
      <c r="F98" s="78"/>
      <c r="G98" s="99"/>
      <c r="H98" s="81"/>
    </row>
    <row r="99" spans="2:11" x14ac:dyDescent="0.25">
      <c r="B99" s="87"/>
      <c r="C99" s="88"/>
      <c r="D99" s="88"/>
      <c r="E99" s="87"/>
      <c r="F99" s="88"/>
      <c r="G99" s="99"/>
      <c r="H99" s="99"/>
    </row>
    <row r="100" spans="2:11" ht="18" thickBot="1" x14ac:dyDescent="0.3"/>
    <row r="101" spans="2:11" ht="18" thickBot="1" x14ac:dyDescent="0.3">
      <c r="B101" s="251" t="s">
        <v>662</v>
      </c>
      <c r="C101" s="252"/>
      <c r="D101" s="252"/>
      <c r="E101" s="252"/>
      <c r="F101" s="252"/>
      <c r="G101" s="252"/>
      <c r="H101" s="252"/>
      <c r="I101" s="252"/>
      <c r="J101" s="252"/>
      <c r="K101" s="253"/>
    </row>
    <row r="103" spans="2:11" x14ac:dyDescent="0.25">
      <c r="E103" s="260" t="s">
        <v>602</v>
      </c>
      <c r="F103" s="261"/>
      <c r="G103" s="262"/>
      <c r="H103" s="263" t="s">
        <v>597</v>
      </c>
      <c r="I103" s="264"/>
      <c r="J103" s="264"/>
      <c r="K103" s="265"/>
    </row>
    <row r="104" spans="2:11" ht="34" x14ac:dyDescent="0.25">
      <c r="E104" s="100" t="str">
        <f>E25</f>
        <v>année 2018 (année civile en cours)</v>
      </c>
      <c r="F104" s="47" t="str">
        <f t="shared" ref="F104:G104" si="0">F25</f>
        <v>année 2019 (année suivante)</v>
      </c>
      <c r="G104" s="48" t="str">
        <f t="shared" si="0"/>
        <v>année 2020 (année suivante)</v>
      </c>
      <c r="H104" s="266"/>
      <c r="I104" s="267"/>
      <c r="J104" s="267"/>
      <c r="K104" s="268"/>
    </row>
    <row r="105" spans="2:11" x14ac:dyDescent="0.25">
      <c r="B105" s="245" t="s">
        <v>663</v>
      </c>
      <c r="C105" s="246"/>
      <c r="D105" s="247"/>
      <c r="E105" s="101"/>
      <c r="F105" s="102"/>
      <c r="G105" s="103"/>
      <c r="H105" s="248"/>
      <c r="I105" s="249"/>
      <c r="J105" s="249"/>
      <c r="K105" s="250"/>
    </row>
    <row r="106" spans="2:11" x14ac:dyDescent="0.25">
      <c r="B106" s="245" t="s">
        <v>664</v>
      </c>
      <c r="C106" s="246"/>
      <c r="D106" s="247"/>
      <c r="E106" s="104"/>
      <c r="F106" s="105"/>
      <c r="G106" s="106"/>
      <c r="H106" s="248"/>
      <c r="I106" s="249"/>
      <c r="J106" s="249"/>
      <c r="K106" s="250"/>
    </row>
    <row r="107" spans="2:11" x14ac:dyDescent="0.25">
      <c r="B107" s="254" t="s">
        <v>665</v>
      </c>
      <c r="C107" s="255"/>
      <c r="D107" s="256"/>
      <c r="E107" s="104"/>
      <c r="F107" s="105"/>
      <c r="G107" s="106"/>
      <c r="H107" s="248"/>
      <c r="I107" s="249"/>
      <c r="J107" s="249"/>
      <c r="K107" s="250"/>
    </row>
    <row r="108" spans="2:11" ht="31.5" customHeight="1" x14ac:dyDescent="0.25">
      <c r="B108" s="254" t="s">
        <v>666</v>
      </c>
      <c r="C108" s="255"/>
      <c r="D108" s="256"/>
      <c r="E108" s="104"/>
      <c r="F108" s="105"/>
      <c r="G108" s="106"/>
      <c r="H108" s="248"/>
      <c r="I108" s="249"/>
      <c r="J108" s="249"/>
      <c r="K108" s="250"/>
    </row>
    <row r="109" spans="2:11" x14ac:dyDescent="0.25">
      <c r="B109" s="254" t="s">
        <v>667</v>
      </c>
      <c r="C109" s="255"/>
      <c r="D109" s="256"/>
      <c r="E109" s="104"/>
      <c r="F109" s="105"/>
      <c r="G109" s="106"/>
      <c r="H109" s="248"/>
      <c r="I109" s="249"/>
      <c r="J109" s="249"/>
      <c r="K109" s="250"/>
    </row>
    <row r="110" spans="2:11" x14ac:dyDescent="0.25">
      <c r="B110" s="245" t="s">
        <v>668</v>
      </c>
      <c r="C110" s="246"/>
      <c r="D110" s="247"/>
      <c r="E110" s="107"/>
      <c r="F110" s="108"/>
      <c r="G110" s="109"/>
      <c r="H110" s="248"/>
      <c r="I110" s="249"/>
      <c r="J110" s="249"/>
      <c r="K110" s="250"/>
    </row>
    <row r="111" spans="2:11" x14ac:dyDescent="0.25">
      <c r="B111" s="245" t="s">
        <v>669</v>
      </c>
      <c r="C111" s="246"/>
      <c r="D111" s="247"/>
      <c r="E111" s="110"/>
      <c r="F111" s="111"/>
      <c r="G111" s="112"/>
      <c r="H111" s="248"/>
      <c r="I111" s="249"/>
      <c r="J111" s="249"/>
      <c r="K111" s="250"/>
    </row>
    <row r="112" spans="2:11" x14ac:dyDescent="0.25">
      <c r="B112" s="245" t="s">
        <v>670</v>
      </c>
      <c r="C112" s="246"/>
      <c r="D112" s="247"/>
      <c r="E112" s="104"/>
      <c r="F112" s="105"/>
      <c r="G112" s="106"/>
      <c r="H112" s="248"/>
      <c r="I112" s="249"/>
      <c r="J112" s="249"/>
      <c r="K112" s="250"/>
    </row>
    <row r="113" spans="2:11" x14ac:dyDescent="0.25">
      <c r="B113" s="245" t="s">
        <v>671</v>
      </c>
      <c r="C113" s="246"/>
      <c r="D113" s="247"/>
      <c r="E113" s="104"/>
      <c r="F113" s="105"/>
      <c r="G113" s="106"/>
      <c r="H113" s="248"/>
      <c r="I113" s="249"/>
      <c r="J113" s="249"/>
      <c r="K113" s="250"/>
    </row>
    <row r="114" spans="2:11" ht="18" thickBot="1" x14ac:dyDescent="0.3"/>
    <row r="115" spans="2:11" ht="18" thickBot="1" x14ac:dyDescent="0.3">
      <c r="B115" s="251" t="s">
        <v>672</v>
      </c>
      <c r="C115" s="252"/>
      <c r="D115" s="252"/>
      <c r="E115" s="252"/>
      <c r="F115" s="252"/>
      <c r="G115" s="252"/>
      <c r="H115" s="252"/>
      <c r="I115" s="252"/>
      <c r="J115" s="252"/>
      <c r="K115" s="253"/>
    </row>
    <row r="117" spans="2:11" x14ac:dyDescent="0.25">
      <c r="B117" s="242" t="s">
        <v>673</v>
      </c>
      <c r="C117" s="243"/>
      <c r="D117" s="244"/>
      <c r="E117" s="113"/>
    </row>
    <row r="118" spans="2:11" x14ac:dyDescent="0.25">
      <c r="B118" s="236" t="s">
        <v>674</v>
      </c>
      <c r="C118" s="237"/>
      <c r="D118" s="238"/>
      <c r="E118" s="114"/>
    </row>
    <row r="119" spans="2:11" x14ac:dyDescent="0.25">
      <c r="B119" s="236" t="s">
        <v>675</v>
      </c>
      <c r="C119" s="237"/>
      <c r="D119" s="238"/>
      <c r="E119" s="114"/>
    </row>
    <row r="120" spans="2:11" x14ac:dyDescent="0.25">
      <c r="B120" s="236" t="s">
        <v>676</v>
      </c>
      <c r="C120" s="237"/>
      <c r="D120" s="238"/>
      <c r="E120" s="114"/>
    </row>
    <row r="121" spans="2:11" x14ac:dyDescent="0.25">
      <c r="B121" s="236" t="s">
        <v>677</v>
      </c>
      <c r="C121" s="237"/>
      <c r="D121" s="238"/>
      <c r="E121" s="114"/>
    </row>
    <row r="122" spans="2:11" x14ac:dyDescent="0.25">
      <c r="B122" s="236" t="s">
        <v>678</v>
      </c>
      <c r="C122" s="237"/>
      <c r="D122" s="238"/>
      <c r="E122" s="114"/>
    </row>
    <row r="123" spans="2:11" x14ac:dyDescent="0.25">
      <c r="B123" s="115"/>
      <c r="C123" s="113"/>
      <c r="E123" s="113"/>
    </row>
    <row r="124" spans="2:11" x14ac:dyDescent="0.25">
      <c r="B124" s="242" t="s">
        <v>679</v>
      </c>
      <c r="C124" s="243"/>
      <c r="D124" s="244"/>
      <c r="E124" s="113"/>
    </row>
    <row r="125" spans="2:11" ht="40" customHeight="1" x14ac:dyDescent="0.25">
      <c r="B125" s="236" t="s">
        <v>680</v>
      </c>
      <c r="C125" s="237"/>
      <c r="D125" s="238"/>
      <c r="E125" s="239"/>
      <c r="F125" s="240"/>
      <c r="G125" s="240"/>
      <c r="H125" s="240"/>
      <c r="I125" s="240"/>
      <c r="J125" s="240"/>
      <c r="K125" s="241"/>
    </row>
    <row r="126" spans="2:11" ht="40" customHeight="1" x14ac:dyDescent="0.25">
      <c r="B126" s="236" t="s">
        <v>681</v>
      </c>
      <c r="C126" s="237"/>
      <c r="D126" s="238"/>
      <c r="E126" s="239"/>
      <c r="F126" s="240"/>
      <c r="G126" s="240"/>
      <c r="H126" s="240"/>
      <c r="I126" s="240"/>
      <c r="J126" s="240"/>
      <c r="K126" s="241"/>
    </row>
    <row r="127" spans="2:11" ht="40" customHeight="1" x14ac:dyDescent="0.25">
      <c r="B127" s="236" t="s">
        <v>682</v>
      </c>
      <c r="C127" s="237"/>
      <c r="D127" s="238"/>
      <c r="E127" s="239"/>
      <c r="F127" s="240"/>
      <c r="G127" s="240"/>
      <c r="H127" s="240"/>
      <c r="I127" s="240"/>
      <c r="J127" s="240"/>
      <c r="K127" s="241"/>
    </row>
    <row r="135" ht="16.5" customHeight="1" x14ac:dyDescent="0.25"/>
  </sheetData>
  <sheetProtection password="9DAD" sheet="1" objects="1" scenarios="1" selectLockedCells="1"/>
  <mergeCells count="119">
    <mergeCell ref="B7:D7"/>
    <mergeCell ref="H7:K7"/>
    <mergeCell ref="B8:D8"/>
    <mergeCell ref="H8:K8"/>
    <mergeCell ref="B9:D9"/>
    <mergeCell ref="H9:K9"/>
    <mergeCell ref="B2:K2"/>
    <mergeCell ref="E4:G4"/>
    <mergeCell ref="B5:D5"/>
    <mergeCell ref="H5:K5"/>
    <mergeCell ref="B6:D6"/>
    <mergeCell ref="H6:K6"/>
    <mergeCell ref="B14:D14"/>
    <mergeCell ref="H14:K14"/>
    <mergeCell ref="B15:D15"/>
    <mergeCell ref="H15:K15"/>
    <mergeCell ref="B16:D16"/>
    <mergeCell ref="H16:K16"/>
    <mergeCell ref="E10:G10"/>
    <mergeCell ref="H10:K11"/>
    <mergeCell ref="B11:D11"/>
    <mergeCell ref="B12:D12"/>
    <mergeCell ref="H12:K12"/>
    <mergeCell ref="B13:D13"/>
    <mergeCell ref="H13:K13"/>
    <mergeCell ref="B20:D20"/>
    <mergeCell ref="H20:K20"/>
    <mergeCell ref="B21:D21"/>
    <mergeCell ref="H21:K21"/>
    <mergeCell ref="B22:D22"/>
    <mergeCell ref="H22:K22"/>
    <mergeCell ref="B17:D17"/>
    <mergeCell ref="H17:K17"/>
    <mergeCell ref="B18:D18"/>
    <mergeCell ref="H18:K18"/>
    <mergeCell ref="B19:D19"/>
    <mergeCell ref="H19:K19"/>
    <mergeCell ref="B27:D27"/>
    <mergeCell ref="H27:K27"/>
    <mergeCell ref="B28:D28"/>
    <mergeCell ref="H28:K28"/>
    <mergeCell ref="B29:D29"/>
    <mergeCell ref="H29:K29"/>
    <mergeCell ref="B23:D23"/>
    <mergeCell ref="H23:K23"/>
    <mergeCell ref="E24:G24"/>
    <mergeCell ref="H24:K25"/>
    <mergeCell ref="B25:D25"/>
    <mergeCell ref="B26:D26"/>
    <mergeCell ref="H26:K26"/>
    <mergeCell ref="B31:K31"/>
    <mergeCell ref="B33:K33"/>
    <mergeCell ref="B34:B35"/>
    <mergeCell ref="C34:C35"/>
    <mergeCell ref="D34:D35"/>
    <mergeCell ref="E34:E35"/>
    <mergeCell ref="F34:F35"/>
    <mergeCell ref="G34:J34"/>
    <mergeCell ref="K34:K35"/>
    <mergeCell ref="B62:K62"/>
    <mergeCell ref="H63:K63"/>
    <mergeCell ref="H64:K64"/>
    <mergeCell ref="H67:K67"/>
    <mergeCell ref="H68:K68"/>
    <mergeCell ref="B70:K70"/>
    <mergeCell ref="B48:K48"/>
    <mergeCell ref="J49:K49"/>
    <mergeCell ref="J50:K50"/>
    <mergeCell ref="J51:K51"/>
    <mergeCell ref="J53:K53"/>
    <mergeCell ref="J54:K54"/>
    <mergeCell ref="G80:K80"/>
    <mergeCell ref="G83:K83"/>
    <mergeCell ref="G84:K84"/>
    <mergeCell ref="B86:K86"/>
    <mergeCell ref="I87:K87"/>
    <mergeCell ref="I88:K88"/>
    <mergeCell ref="I71:K71"/>
    <mergeCell ref="I72:K72"/>
    <mergeCell ref="I75:K75"/>
    <mergeCell ref="I76:K76"/>
    <mergeCell ref="B78:K78"/>
    <mergeCell ref="G79:K79"/>
    <mergeCell ref="B106:D106"/>
    <mergeCell ref="H106:K106"/>
    <mergeCell ref="B107:D107"/>
    <mergeCell ref="H107:K107"/>
    <mergeCell ref="B108:D108"/>
    <mergeCell ref="H108:K108"/>
    <mergeCell ref="I92:K92"/>
    <mergeCell ref="B101:K101"/>
    <mergeCell ref="E103:G103"/>
    <mergeCell ref="H103:K104"/>
    <mergeCell ref="B105:D105"/>
    <mergeCell ref="H105:K105"/>
    <mergeCell ref="B112:D112"/>
    <mergeCell ref="H112:K112"/>
    <mergeCell ref="B113:D113"/>
    <mergeCell ref="H113:K113"/>
    <mergeCell ref="B115:K115"/>
    <mergeCell ref="B117:D117"/>
    <mergeCell ref="B109:D109"/>
    <mergeCell ref="H109:K109"/>
    <mergeCell ref="B110:D110"/>
    <mergeCell ref="H110:K110"/>
    <mergeCell ref="B111:D111"/>
    <mergeCell ref="H111:K111"/>
    <mergeCell ref="B125:D125"/>
    <mergeCell ref="E125:K125"/>
    <mergeCell ref="B126:D126"/>
    <mergeCell ref="E126:K126"/>
    <mergeCell ref="B127:D127"/>
    <mergeCell ref="E127:K127"/>
    <mergeCell ref="B118:D118"/>
    <mergeCell ref="B119:D119"/>
    <mergeCell ref="B120:D120"/>
    <mergeCell ref="B121:D121"/>
    <mergeCell ref="B122:D122"/>
    <mergeCell ref="B124:D124"/>
  </mergeCells>
  <dataValidations count="20">
    <dataValidation type="list" allowBlank="1" showInputMessage="1" showErrorMessage="1" sqref="G36:G40">
      <formula1>DISPOSITIONS_FISCALES</formula1>
    </dataValidation>
    <dataValidation type="date" allowBlank="1" showInputMessage="1" showErrorMessage="1" sqref="E27:E28 F72:F76">
      <formula1>367</formula1>
      <formula2>401768</formula2>
    </dataValidation>
    <dataValidation type="whole" allowBlank="1" showInputMessage="1" showErrorMessage="1" sqref="E20:G22 E26:G26 E29:G29 C42:F46 E36:F40 H36:J40 E50:I54 C56:F60 C64:D68 D72:E76 H72:H76 D80:F84 F88:F92 H88:H92 C95:F99 E106:G113">
      <formula1>0</formula1>
      <formula2>10000000000</formula2>
    </dataValidation>
    <dataValidation type="list" allowBlank="1" showInputMessage="1" showErrorMessage="1" sqref="B56:B60">
      <formula1>$B$50:$B$54</formula1>
    </dataValidation>
    <dataValidation type="decimal" allowBlank="1" showInputMessage="1" showErrorMessage="1" sqref="G95:H99 G42:H46 G56:H60">
      <formula1>-10</formula1>
      <formula2>10</formula2>
    </dataValidation>
    <dataValidation type="decimal" allowBlank="1" showInputMessage="1" showErrorMessage="1" sqref="E19:G19">
      <formula1>0</formula1>
      <formula2>100</formula2>
    </dataValidation>
    <dataValidation type="whole" allowBlank="1" showInputMessage="1" showErrorMessage="1" sqref="E18:G18 F85">
      <formula1>0</formula1>
      <formula2>100</formula2>
    </dataValidation>
    <dataValidation type="whole" allowBlank="1" showInputMessage="1" showErrorMessage="1" sqref="E6:G9">
      <formula1>-10000000000</formula1>
      <formula2>10000000000</formula2>
    </dataValidation>
    <dataValidation type="list" allowBlank="1" showInputMessage="1" showErrorMessage="1" sqref="B88:B92 B95:B99">
      <formula1>ENTREPRISES_TYPES</formula1>
    </dataValidation>
    <dataValidation type="list" allowBlank="1" showInputMessage="1" showErrorMessage="1" sqref="B80:B84">
      <formula1>TYPES_LIQUIDITES</formula1>
    </dataValidation>
    <dataValidation type="list" allowBlank="1" showInputMessage="1" showErrorMessage="1" sqref="B72:B76">
      <formula1>TYPEs_PRODUITS_VM</formula1>
    </dataValidation>
    <dataValidation type="list" allowBlank="1" showInputMessage="1" showErrorMessage="1" sqref="G64:G68 G72:G76">
      <formula1>PROFILS_INVEST</formula1>
    </dataValidation>
    <dataValidation type="list" allowBlank="1" showInputMessage="1" showErrorMessage="1" sqref="B64:B68">
      <formula1>TYPES_CONTRATS_AV</formula1>
    </dataValidation>
    <dataValidation type="list" allowBlank="1" showInputMessage="1" showErrorMessage="1" sqref="D36:D40 D50:D54">
      <formula1>MODES_DETENTION</formula1>
    </dataValidation>
    <dataValidation type="list" allowBlank="1" showInputMessage="1" showErrorMessage="1" sqref="C36:C40 C50:C54 C72:C76 C80:C84 C88:C92">
      <formula1>DETENTEURS</formula1>
    </dataValidation>
    <dataValidation type="list" allowBlank="1" showInputMessage="1" showErrorMessage="1" sqref="B36:B40 B42:B46">
      <formula1>TYPES_BIENS_IMMOBILIERS</formula1>
    </dataValidation>
    <dataValidation type="list" allowBlank="1" showInputMessage="1" showErrorMessage="1" sqref="E14:G16 E17 E23:G23 E88:E92">
      <formula1>OUINON</formula1>
    </dataValidation>
    <dataValidation type="list" allowBlank="1" showInputMessage="1" showErrorMessage="1" sqref="E12:G12">
      <formula1>SITUATIONS_MARITALES</formula1>
    </dataValidation>
    <dataValidation type="list" allowBlank="1" showInputMessage="1" showErrorMessage="1" sqref="E13:G13">
      <formula1>REGIMES_MATRIMONIAUX</formula1>
    </dataValidation>
    <dataValidation type="list" allowBlank="1" showInputMessage="1" showErrorMessage="1" sqref="E118:E122">
      <formula1>"1,2,3,4,5"</formula1>
    </dataValidation>
  </dataValidation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8"/>
  <sheetViews>
    <sheetView topLeftCell="A90" workbookViewId="0">
      <selection activeCell="H1" sqref="H1"/>
    </sheetView>
  </sheetViews>
  <sheetFormatPr baseColWidth="10" defaultRowHeight="15" x14ac:dyDescent="0.2"/>
  <sheetData>
    <row r="1" spans="1:8" x14ac:dyDescent="0.2">
      <c r="A1" s="2" t="s">
        <v>581</v>
      </c>
      <c r="H1" s="117" t="s">
        <v>707</v>
      </c>
    </row>
    <row r="3" spans="1:8" x14ac:dyDescent="0.2">
      <c r="A3" s="31" t="s">
        <v>582</v>
      </c>
    </row>
    <row r="5" spans="1:8" x14ac:dyDescent="0.2">
      <c r="A5" t="s">
        <v>583</v>
      </c>
    </row>
    <row r="46" spans="1:1" x14ac:dyDescent="0.2">
      <c r="A46" s="31" t="s">
        <v>584</v>
      </c>
    </row>
    <row r="48" spans="1:1" x14ac:dyDescent="0.2">
      <c r="A48" t="s">
        <v>585</v>
      </c>
    </row>
    <row r="90" spans="1:1" x14ac:dyDescent="0.2">
      <c r="A90" s="31" t="s">
        <v>593</v>
      </c>
    </row>
    <row r="92" spans="1:1" x14ac:dyDescent="0.2">
      <c r="A92" t="s">
        <v>586</v>
      </c>
    </row>
    <row r="93" spans="1:1" x14ac:dyDescent="0.2">
      <c r="A93" t="s">
        <v>587</v>
      </c>
    </row>
    <row r="136" spans="1:1" x14ac:dyDescent="0.2">
      <c r="A136" s="31" t="s">
        <v>588</v>
      </c>
    </row>
    <row r="138" spans="1:1" x14ac:dyDescent="0.2">
      <c r="A138" t="s">
        <v>589</v>
      </c>
    </row>
  </sheetData>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67"/>
  <sheetViews>
    <sheetView topLeftCell="A580" workbookViewId="0">
      <selection activeCell="A605" sqref="A605:M606"/>
    </sheetView>
  </sheetViews>
  <sheetFormatPr baseColWidth="10" defaultRowHeight="15" x14ac:dyDescent="0.2"/>
  <sheetData>
    <row r="2" spans="1:1" x14ac:dyDescent="0.2">
      <c r="A2" s="1" t="s">
        <v>0</v>
      </c>
    </row>
    <row r="4" spans="1:1" x14ac:dyDescent="0.2">
      <c r="A4" t="s">
        <v>1</v>
      </c>
    </row>
    <row r="6" spans="1:1" x14ac:dyDescent="0.2">
      <c r="A6" t="s">
        <v>2</v>
      </c>
    </row>
    <row r="8" spans="1:1" x14ac:dyDescent="0.2">
      <c r="A8" t="s">
        <v>3</v>
      </c>
    </row>
    <row r="9" spans="1:1" x14ac:dyDescent="0.2">
      <c r="A9" t="s">
        <v>4</v>
      </c>
    </row>
    <row r="10" spans="1:1" x14ac:dyDescent="0.2">
      <c r="A10" t="s">
        <v>5</v>
      </c>
    </row>
    <row r="11" spans="1:1" x14ac:dyDescent="0.2">
      <c r="A11" t="s">
        <v>6</v>
      </c>
    </row>
    <row r="13" spans="1:1" x14ac:dyDescent="0.2">
      <c r="A13" s="1" t="s">
        <v>7</v>
      </c>
    </row>
    <row r="14" spans="1:1" x14ac:dyDescent="0.2">
      <c r="A14" s="1"/>
    </row>
    <row r="47" spans="1:1" x14ac:dyDescent="0.2">
      <c r="A47" s="1" t="s">
        <v>8</v>
      </c>
    </row>
    <row r="89" spans="1:1" x14ac:dyDescent="0.2">
      <c r="A89" s="1" t="s">
        <v>9</v>
      </c>
    </row>
    <row r="90" spans="1:1" x14ac:dyDescent="0.2">
      <c r="A90" s="1"/>
    </row>
    <row r="131" spans="1:5" x14ac:dyDescent="0.2">
      <c r="A131" s="1" t="s">
        <v>10</v>
      </c>
    </row>
    <row r="132" spans="1:5" x14ac:dyDescent="0.2">
      <c r="A132" s="2"/>
      <c r="B132" s="3"/>
      <c r="C132" s="2"/>
      <c r="D132" s="2"/>
      <c r="E132" s="2"/>
    </row>
    <row r="133" spans="1:5" x14ac:dyDescent="0.2">
      <c r="A133" s="4" t="s">
        <v>11</v>
      </c>
      <c r="B133" s="5" t="s">
        <v>12</v>
      </c>
      <c r="C133" s="4" t="s">
        <v>13</v>
      </c>
      <c r="D133" s="4" t="s">
        <v>14</v>
      </c>
      <c r="E133" s="4" t="s">
        <v>15</v>
      </c>
    </row>
    <row r="134" spans="1:5" s="8" customFormat="1" x14ac:dyDescent="0.2">
      <c r="A134" s="6" t="s">
        <v>16</v>
      </c>
      <c r="B134" s="7" t="s">
        <v>17</v>
      </c>
      <c r="C134" s="6" t="s">
        <v>18</v>
      </c>
      <c r="D134" s="6"/>
      <c r="E134" s="6"/>
    </row>
    <row r="135" spans="1:5" s="8" customFormat="1" x14ac:dyDescent="0.2">
      <c r="A135" s="6" t="s">
        <v>19</v>
      </c>
      <c r="B135" s="7" t="s">
        <v>17</v>
      </c>
      <c r="C135" s="6" t="s">
        <v>20</v>
      </c>
      <c r="D135" s="6"/>
      <c r="E135" s="6"/>
    </row>
    <row r="136" spans="1:5" s="8" customFormat="1" x14ac:dyDescent="0.2">
      <c r="A136" s="6" t="s">
        <v>21</v>
      </c>
      <c r="B136" s="7" t="s">
        <v>17</v>
      </c>
      <c r="C136" s="6" t="s">
        <v>22</v>
      </c>
      <c r="D136" s="6"/>
      <c r="E136" s="6"/>
    </row>
    <row r="137" spans="1:5" s="8" customFormat="1" x14ac:dyDescent="0.2">
      <c r="A137" s="6" t="s">
        <v>23</v>
      </c>
      <c r="B137" s="7" t="s">
        <v>17</v>
      </c>
      <c r="C137" s="6" t="s">
        <v>24</v>
      </c>
      <c r="D137" s="6"/>
      <c r="E137" s="6"/>
    </row>
    <row r="138" spans="1:5" s="8" customFormat="1" x14ac:dyDescent="0.2">
      <c r="A138" s="6" t="s">
        <v>25</v>
      </c>
      <c r="B138" s="7" t="s">
        <v>17</v>
      </c>
      <c r="C138" s="6" t="s">
        <v>26</v>
      </c>
      <c r="D138" s="6"/>
      <c r="E138" s="6"/>
    </row>
    <row r="139" spans="1:5" s="8" customFormat="1" x14ac:dyDescent="0.2">
      <c r="A139" s="6" t="s">
        <v>27</v>
      </c>
      <c r="B139" s="7" t="s">
        <v>17</v>
      </c>
      <c r="C139" s="6" t="s">
        <v>28</v>
      </c>
      <c r="D139" s="6"/>
      <c r="E139" s="6"/>
    </row>
    <row r="140" spans="1:5" x14ac:dyDescent="0.2">
      <c r="A140" s="9" t="s">
        <v>29</v>
      </c>
      <c r="B140" s="7" t="s">
        <v>17</v>
      </c>
      <c r="C140" s="9" t="s">
        <v>30</v>
      </c>
      <c r="D140" s="9"/>
      <c r="E140" s="9"/>
    </row>
    <row r="141" spans="1:5" x14ac:dyDescent="0.2">
      <c r="A141" s="9" t="s">
        <v>31</v>
      </c>
      <c r="B141" s="7" t="s">
        <v>17</v>
      </c>
      <c r="C141" s="9" t="s">
        <v>32</v>
      </c>
      <c r="D141" s="9"/>
      <c r="E141" s="9"/>
    </row>
    <row r="142" spans="1:5" x14ac:dyDescent="0.2">
      <c r="A142" s="9" t="s">
        <v>33</v>
      </c>
      <c r="B142" s="7" t="s">
        <v>17</v>
      </c>
      <c r="C142" s="9" t="s">
        <v>34</v>
      </c>
      <c r="D142" s="9"/>
      <c r="E142" s="9"/>
    </row>
    <row r="143" spans="1:5" x14ac:dyDescent="0.2">
      <c r="A143" s="9" t="s">
        <v>35</v>
      </c>
      <c r="B143" s="7" t="s">
        <v>17</v>
      </c>
      <c r="C143" s="9" t="s">
        <v>30</v>
      </c>
      <c r="D143" s="9"/>
      <c r="E143" s="9"/>
    </row>
    <row r="144" spans="1:5" x14ac:dyDescent="0.2">
      <c r="A144" s="9" t="s">
        <v>36</v>
      </c>
      <c r="B144" s="7" t="s">
        <v>17</v>
      </c>
      <c r="C144" s="9" t="s">
        <v>30</v>
      </c>
      <c r="D144" s="9"/>
      <c r="E144" s="9"/>
    </row>
    <row r="145" spans="1:5" x14ac:dyDescent="0.2">
      <c r="A145" s="9" t="s">
        <v>37</v>
      </c>
      <c r="B145" s="7" t="s">
        <v>17</v>
      </c>
      <c r="C145" s="9" t="s">
        <v>30</v>
      </c>
      <c r="D145" s="9"/>
      <c r="E145" s="9"/>
    </row>
    <row r="146" spans="1:5" x14ac:dyDescent="0.2">
      <c r="A146" s="9" t="s">
        <v>38</v>
      </c>
      <c r="B146" s="7" t="s">
        <v>17</v>
      </c>
      <c r="C146" s="9" t="s">
        <v>30</v>
      </c>
      <c r="D146" s="9"/>
      <c r="E146" s="9"/>
    </row>
    <row r="147" spans="1:5" x14ac:dyDescent="0.2">
      <c r="A147" s="9" t="s">
        <v>39</v>
      </c>
      <c r="B147" s="7" t="s">
        <v>17</v>
      </c>
      <c r="C147" s="9" t="s">
        <v>30</v>
      </c>
      <c r="D147" s="9"/>
      <c r="E147" s="9"/>
    </row>
    <row r="148" spans="1:5" x14ac:dyDescent="0.2">
      <c r="A148" s="9" t="s">
        <v>40</v>
      </c>
      <c r="B148" s="7" t="s">
        <v>41</v>
      </c>
      <c r="C148" s="9" t="s">
        <v>42</v>
      </c>
      <c r="D148" s="9"/>
      <c r="E148" s="9"/>
    </row>
    <row r="149" spans="1:5" x14ac:dyDescent="0.2">
      <c r="A149" s="9" t="s">
        <v>43</v>
      </c>
      <c r="B149" s="7" t="s">
        <v>41</v>
      </c>
      <c r="C149" s="9" t="s">
        <v>42</v>
      </c>
      <c r="D149" s="9"/>
      <c r="E149" s="9"/>
    </row>
    <row r="150" spans="1:5" x14ac:dyDescent="0.2">
      <c r="A150" s="9" t="s">
        <v>44</v>
      </c>
      <c r="B150" s="7" t="s">
        <v>41</v>
      </c>
      <c r="C150" s="9" t="s">
        <v>42</v>
      </c>
      <c r="D150" s="9"/>
      <c r="E150" s="9"/>
    </row>
    <row r="151" spans="1:5" x14ac:dyDescent="0.2">
      <c r="A151" s="9" t="s">
        <v>45</v>
      </c>
      <c r="B151" s="7" t="s">
        <v>41</v>
      </c>
      <c r="C151" s="9" t="s">
        <v>42</v>
      </c>
      <c r="D151" s="9"/>
      <c r="E151" s="9"/>
    </row>
    <row r="152" spans="1:5" x14ac:dyDescent="0.2">
      <c r="A152" s="9" t="s">
        <v>46</v>
      </c>
      <c r="B152" s="7" t="s">
        <v>47</v>
      </c>
      <c r="C152" s="9" t="s">
        <v>48</v>
      </c>
      <c r="D152" s="9"/>
      <c r="E152" s="9"/>
    </row>
    <row r="153" spans="1:5" x14ac:dyDescent="0.2">
      <c r="A153" s="9" t="s">
        <v>49</v>
      </c>
      <c r="B153" s="10">
        <v>42444</v>
      </c>
      <c r="C153" s="9" t="s">
        <v>48</v>
      </c>
      <c r="D153" s="9"/>
      <c r="E153" s="9"/>
    </row>
    <row r="154" spans="1:5" x14ac:dyDescent="0.2">
      <c r="A154" s="9" t="s">
        <v>49</v>
      </c>
      <c r="B154" s="10">
        <v>42536</v>
      </c>
      <c r="C154" s="9" t="s">
        <v>48</v>
      </c>
      <c r="D154" s="9"/>
      <c r="E154" s="9"/>
    </row>
    <row r="155" spans="1:5" x14ac:dyDescent="0.2">
      <c r="A155" s="9" t="s">
        <v>49</v>
      </c>
      <c r="B155" s="10">
        <v>42628</v>
      </c>
      <c r="C155" s="9" t="s">
        <v>48</v>
      </c>
      <c r="D155" s="9"/>
      <c r="E155" s="9"/>
    </row>
    <row r="156" spans="1:5" x14ac:dyDescent="0.2">
      <c r="A156" s="9" t="s">
        <v>49</v>
      </c>
      <c r="B156" s="10">
        <v>42719</v>
      </c>
      <c r="C156" s="9" t="s">
        <v>48</v>
      </c>
      <c r="D156" s="9"/>
      <c r="E156" s="9"/>
    </row>
    <row r="157" spans="1:5" x14ac:dyDescent="0.2">
      <c r="A157" s="9" t="s">
        <v>50</v>
      </c>
      <c r="B157" s="7" t="s">
        <v>51</v>
      </c>
      <c r="C157" s="9" t="s">
        <v>48</v>
      </c>
      <c r="D157" s="9"/>
      <c r="E157" s="9"/>
    </row>
    <row r="158" spans="1:5" x14ac:dyDescent="0.2">
      <c r="A158" s="9" t="s">
        <v>52</v>
      </c>
      <c r="B158" s="10">
        <v>42566</v>
      </c>
      <c r="C158" s="9" t="s">
        <v>53</v>
      </c>
      <c r="D158" s="9"/>
      <c r="E158" s="9"/>
    </row>
    <row r="159" spans="1:5" x14ac:dyDescent="0.2">
      <c r="A159" s="9" t="s">
        <v>52</v>
      </c>
      <c r="B159" s="10">
        <v>42719</v>
      </c>
      <c r="C159" s="9" t="s">
        <v>53</v>
      </c>
      <c r="D159" s="9"/>
      <c r="E159" s="9"/>
    </row>
    <row r="160" spans="1:5" x14ac:dyDescent="0.2">
      <c r="A160" s="9" t="s">
        <v>54</v>
      </c>
      <c r="B160" s="7" t="s">
        <v>51</v>
      </c>
      <c r="C160" s="9" t="s">
        <v>53</v>
      </c>
      <c r="D160" s="9"/>
      <c r="E160" s="9"/>
    </row>
    <row r="161" spans="1:5" x14ac:dyDescent="0.2">
      <c r="A161" s="9" t="s">
        <v>55</v>
      </c>
      <c r="B161" s="7" t="s">
        <v>41</v>
      </c>
      <c r="C161" s="9" t="s">
        <v>56</v>
      </c>
      <c r="D161" s="9"/>
      <c r="E161" s="9"/>
    </row>
    <row r="162" spans="1:5" x14ac:dyDescent="0.2">
      <c r="A162" s="9" t="s">
        <v>57</v>
      </c>
      <c r="B162" s="7" t="s">
        <v>58</v>
      </c>
      <c r="C162" s="9" t="s">
        <v>59</v>
      </c>
      <c r="D162" s="9"/>
      <c r="E162" s="9"/>
    </row>
    <row r="163" spans="1:5" x14ac:dyDescent="0.2">
      <c r="A163" s="9" t="s">
        <v>60</v>
      </c>
      <c r="B163" s="7" t="s">
        <v>41</v>
      </c>
      <c r="C163" s="9" t="s">
        <v>56</v>
      </c>
      <c r="D163" s="9"/>
      <c r="E163" s="9"/>
    </row>
    <row r="164" spans="1:5" x14ac:dyDescent="0.2">
      <c r="A164" s="9" t="s">
        <v>61</v>
      </c>
      <c r="B164" s="7" t="s">
        <v>58</v>
      </c>
      <c r="C164" s="9" t="s">
        <v>59</v>
      </c>
      <c r="D164" s="9"/>
      <c r="E164" s="9"/>
    </row>
    <row r="165" spans="1:5" x14ac:dyDescent="0.2">
      <c r="A165" s="9" t="s">
        <v>62</v>
      </c>
      <c r="B165" s="7" t="s">
        <v>63</v>
      </c>
      <c r="C165" s="9" t="s">
        <v>64</v>
      </c>
      <c r="D165" s="9"/>
      <c r="E165" s="9"/>
    </row>
    <row r="166" spans="1:5" x14ac:dyDescent="0.2">
      <c r="A166" s="9" t="s">
        <v>65</v>
      </c>
      <c r="B166" s="7" t="s">
        <v>63</v>
      </c>
      <c r="C166" s="9" t="s">
        <v>66</v>
      </c>
      <c r="D166" s="9"/>
      <c r="E166" s="9"/>
    </row>
    <row r="167" spans="1:5" x14ac:dyDescent="0.2">
      <c r="A167" s="9" t="s">
        <v>67</v>
      </c>
      <c r="B167" s="7" t="s">
        <v>41</v>
      </c>
      <c r="C167" s="9" t="s">
        <v>32</v>
      </c>
      <c r="D167" s="9"/>
      <c r="E167" s="9"/>
    </row>
    <row r="168" spans="1:5" x14ac:dyDescent="0.2">
      <c r="A168" s="9" t="s">
        <v>68</v>
      </c>
      <c r="B168" s="7" t="s">
        <v>69</v>
      </c>
      <c r="C168" s="9" t="s">
        <v>70</v>
      </c>
      <c r="D168" s="335" t="s">
        <v>71</v>
      </c>
      <c r="E168" s="9"/>
    </row>
    <row r="169" spans="1:5" x14ac:dyDescent="0.2">
      <c r="A169" s="9" t="s">
        <v>72</v>
      </c>
      <c r="B169" s="7" t="s">
        <v>69</v>
      </c>
      <c r="C169" s="9" t="s">
        <v>70</v>
      </c>
      <c r="D169" s="336"/>
      <c r="E169" s="9"/>
    </row>
    <row r="170" spans="1:5" x14ac:dyDescent="0.2">
      <c r="A170" s="9" t="s">
        <v>73</v>
      </c>
      <c r="B170" s="7" t="s">
        <v>69</v>
      </c>
      <c r="C170" s="9" t="s">
        <v>70</v>
      </c>
      <c r="D170" s="336"/>
      <c r="E170" s="9"/>
    </row>
    <row r="171" spans="1:5" x14ac:dyDescent="0.2">
      <c r="A171" s="9" t="s">
        <v>74</v>
      </c>
      <c r="B171" s="7" t="s">
        <v>69</v>
      </c>
      <c r="C171" s="9" t="s">
        <v>70</v>
      </c>
      <c r="D171" s="337"/>
      <c r="E171" s="9"/>
    </row>
    <row r="172" spans="1:5" x14ac:dyDescent="0.2">
      <c r="A172" s="9" t="s">
        <v>75</v>
      </c>
      <c r="B172" s="7" t="s">
        <v>58</v>
      </c>
      <c r="C172" s="9" t="s">
        <v>76</v>
      </c>
      <c r="D172" s="9"/>
      <c r="E172" s="9"/>
    </row>
    <row r="173" spans="1:5" x14ac:dyDescent="0.2">
      <c r="A173" s="9" t="s">
        <v>77</v>
      </c>
      <c r="B173" s="7" t="s">
        <v>41</v>
      </c>
      <c r="C173" s="9" t="s">
        <v>76</v>
      </c>
      <c r="D173" s="9"/>
      <c r="E173" s="9"/>
    </row>
    <row r="174" spans="1:5" x14ac:dyDescent="0.2">
      <c r="A174" s="9" t="s">
        <v>78</v>
      </c>
      <c r="B174" s="7" t="s">
        <v>79</v>
      </c>
      <c r="C174" s="9" t="s">
        <v>30</v>
      </c>
      <c r="D174" s="9"/>
      <c r="E174" s="9"/>
    </row>
    <row r="175" spans="1:5" x14ac:dyDescent="0.2">
      <c r="A175" s="9" t="s">
        <v>80</v>
      </c>
      <c r="B175" s="7" t="s">
        <v>81</v>
      </c>
      <c r="C175" s="9" t="s">
        <v>30</v>
      </c>
      <c r="D175" s="9"/>
      <c r="E175" s="9"/>
    </row>
    <row r="176" spans="1:5" x14ac:dyDescent="0.2">
      <c r="A176" s="9" t="s">
        <v>82</v>
      </c>
      <c r="B176" s="7" t="s">
        <v>81</v>
      </c>
      <c r="C176" s="9" t="s">
        <v>30</v>
      </c>
      <c r="D176" s="9"/>
      <c r="E176" s="9"/>
    </row>
    <row r="177" spans="1:5" x14ac:dyDescent="0.2">
      <c r="A177" s="9" t="s">
        <v>83</v>
      </c>
      <c r="B177" s="7" t="s">
        <v>51</v>
      </c>
      <c r="C177" s="9" t="s">
        <v>84</v>
      </c>
      <c r="D177" s="9"/>
      <c r="E177" s="9"/>
    </row>
    <row r="178" spans="1:5" x14ac:dyDescent="0.2">
      <c r="A178" s="9" t="s">
        <v>85</v>
      </c>
      <c r="B178" s="7" t="s">
        <v>51</v>
      </c>
      <c r="C178" s="9" t="s">
        <v>86</v>
      </c>
      <c r="D178" s="9"/>
      <c r="E178" s="9"/>
    </row>
    <row r="179" spans="1:5" x14ac:dyDescent="0.2">
      <c r="A179" s="9" t="s">
        <v>87</v>
      </c>
      <c r="B179" s="7" t="s">
        <v>51</v>
      </c>
      <c r="C179" s="9" t="s">
        <v>88</v>
      </c>
      <c r="D179" s="9"/>
      <c r="E179" s="9"/>
    </row>
    <row r="180" spans="1:5" x14ac:dyDescent="0.2">
      <c r="A180" s="9" t="s">
        <v>89</v>
      </c>
      <c r="B180" s="7" t="s">
        <v>51</v>
      </c>
      <c r="C180" s="9" t="s">
        <v>90</v>
      </c>
      <c r="D180" s="9"/>
      <c r="E180" s="9"/>
    </row>
    <row r="181" spans="1:5" x14ac:dyDescent="0.2">
      <c r="A181" s="9" t="s">
        <v>65</v>
      </c>
      <c r="B181" s="7" t="s">
        <v>63</v>
      </c>
      <c r="C181" s="9" t="s">
        <v>66</v>
      </c>
      <c r="D181" s="9"/>
      <c r="E181" s="9"/>
    </row>
    <row r="182" spans="1:5" x14ac:dyDescent="0.2">
      <c r="A182" s="9" t="s">
        <v>91</v>
      </c>
      <c r="B182" s="7" t="s">
        <v>92</v>
      </c>
      <c r="C182" s="9" t="s">
        <v>93</v>
      </c>
      <c r="D182" s="9"/>
      <c r="E182" s="9"/>
    </row>
    <row r="183" spans="1:5" x14ac:dyDescent="0.2">
      <c r="A183" s="9" t="s">
        <v>94</v>
      </c>
      <c r="B183" s="7" t="s">
        <v>79</v>
      </c>
      <c r="C183" s="9" t="s">
        <v>95</v>
      </c>
      <c r="D183" s="9"/>
      <c r="E183" s="9"/>
    </row>
    <row r="184" spans="1:5" x14ac:dyDescent="0.2">
      <c r="A184" s="9" t="s">
        <v>96</v>
      </c>
      <c r="B184" s="7" t="s">
        <v>51</v>
      </c>
      <c r="C184" s="9" t="s">
        <v>30</v>
      </c>
      <c r="D184" s="9"/>
      <c r="E184" s="9"/>
    </row>
    <row r="185" spans="1:5" x14ac:dyDescent="0.2">
      <c r="A185" s="9" t="s">
        <v>97</v>
      </c>
      <c r="B185" s="10">
        <v>42428</v>
      </c>
      <c r="C185" s="9" t="s">
        <v>32</v>
      </c>
      <c r="D185" s="9"/>
      <c r="E185" s="9"/>
    </row>
    <row r="186" spans="1:5" x14ac:dyDescent="0.2">
      <c r="A186" s="9" t="s">
        <v>98</v>
      </c>
      <c r="B186" s="10">
        <v>42428</v>
      </c>
      <c r="C186" s="9" t="s">
        <v>32</v>
      </c>
      <c r="D186" s="9"/>
      <c r="E186" s="9"/>
    </row>
    <row r="187" spans="1:5" x14ac:dyDescent="0.2">
      <c r="A187" s="9" t="s">
        <v>99</v>
      </c>
      <c r="B187" s="10">
        <v>42428</v>
      </c>
      <c r="C187" s="9" t="s">
        <v>32</v>
      </c>
      <c r="D187" s="9"/>
      <c r="E187" s="9"/>
    </row>
    <row r="188" spans="1:5" x14ac:dyDescent="0.2">
      <c r="A188" s="9" t="s">
        <v>100</v>
      </c>
      <c r="B188" s="10">
        <v>42415</v>
      </c>
      <c r="C188" s="9" t="s">
        <v>30</v>
      </c>
      <c r="D188" s="9"/>
      <c r="E188" s="9"/>
    </row>
    <row r="189" spans="1:5" x14ac:dyDescent="0.2">
      <c r="A189" s="9" t="s">
        <v>101</v>
      </c>
      <c r="B189" s="7" t="s">
        <v>41</v>
      </c>
      <c r="C189" s="9" t="s">
        <v>30</v>
      </c>
      <c r="D189" s="9"/>
      <c r="E189" s="9"/>
    </row>
    <row r="190" spans="1:5" x14ac:dyDescent="0.2">
      <c r="A190" s="9" t="s">
        <v>102</v>
      </c>
      <c r="B190" s="10">
        <v>42536</v>
      </c>
      <c r="C190" s="9" t="s">
        <v>30</v>
      </c>
      <c r="D190" s="9"/>
      <c r="E190" s="9"/>
    </row>
    <row r="191" spans="1:5" x14ac:dyDescent="0.2">
      <c r="A191" s="9" t="s">
        <v>102</v>
      </c>
      <c r="B191" s="10">
        <v>42628</v>
      </c>
      <c r="C191" s="9" t="s">
        <v>30</v>
      </c>
      <c r="D191" s="9"/>
      <c r="E191" s="9"/>
    </row>
    <row r="192" spans="1:5" x14ac:dyDescent="0.2">
      <c r="A192" s="9" t="s">
        <v>103</v>
      </c>
      <c r="B192" s="7" t="s">
        <v>104</v>
      </c>
      <c r="C192" s="9" t="s">
        <v>30</v>
      </c>
      <c r="D192" s="9"/>
      <c r="E192" s="9"/>
    </row>
    <row r="193" spans="1:5" x14ac:dyDescent="0.2">
      <c r="A193" s="9" t="s">
        <v>105</v>
      </c>
      <c r="B193" s="10">
        <v>42536</v>
      </c>
      <c r="C193" s="9" t="s">
        <v>30</v>
      </c>
      <c r="D193" s="9"/>
      <c r="E193" s="9"/>
    </row>
    <row r="194" spans="1:5" x14ac:dyDescent="0.2">
      <c r="A194" s="9" t="s">
        <v>106</v>
      </c>
      <c r="B194" s="7" t="s">
        <v>107</v>
      </c>
      <c r="C194" s="9" t="s">
        <v>30</v>
      </c>
      <c r="D194" s="9"/>
      <c r="E194" s="9"/>
    </row>
    <row r="195" spans="1:5" x14ac:dyDescent="0.2">
      <c r="A195" s="9" t="s">
        <v>108</v>
      </c>
      <c r="B195" s="10">
        <v>42719</v>
      </c>
      <c r="C195" s="9" t="s">
        <v>30</v>
      </c>
      <c r="D195" s="9"/>
      <c r="E195" s="9"/>
    </row>
    <row r="196" spans="1:5" x14ac:dyDescent="0.2">
      <c r="A196" s="9" t="s">
        <v>109</v>
      </c>
      <c r="B196" s="7" t="s">
        <v>110</v>
      </c>
      <c r="C196" s="9" t="s">
        <v>30</v>
      </c>
      <c r="D196" s="9"/>
      <c r="E196" s="9"/>
    </row>
    <row r="197" spans="1:5" x14ac:dyDescent="0.2">
      <c r="A197" s="9" t="s">
        <v>111</v>
      </c>
      <c r="B197" s="7" t="s">
        <v>51</v>
      </c>
      <c r="C197" s="9" t="s">
        <v>32</v>
      </c>
      <c r="D197" s="9"/>
      <c r="E197" s="9"/>
    </row>
    <row r="198" spans="1:5" x14ac:dyDescent="0.2">
      <c r="A198" s="9" t="s">
        <v>112</v>
      </c>
      <c r="B198" s="7"/>
      <c r="C198" s="9" t="s">
        <v>113</v>
      </c>
      <c r="D198" s="9"/>
      <c r="E198" s="9"/>
    </row>
    <row r="199" spans="1:5" x14ac:dyDescent="0.2">
      <c r="A199" s="9" t="s">
        <v>114</v>
      </c>
      <c r="B199" s="7"/>
      <c r="C199" s="9" t="s">
        <v>113</v>
      </c>
      <c r="D199" s="9"/>
      <c r="E199" s="9"/>
    </row>
    <row r="200" spans="1:5" x14ac:dyDescent="0.2">
      <c r="A200" s="9" t="s">
        <v>115</v>
      </c>
      <c r="B200" s="7"/>
      <c r="C200" s="9" t="s">
        <v>116</v>
      </c>
      <c r="D200" s="9"/>
      <c r="E200" s="9"/>
    </row>
    <row r="201" spans="1:5" x14ac:dyDescent="0.2">
      <c r="A201" s="9" t="s">
        <v>117</v>
      </c>
      <c r="B201" s="7"/>
      <c r="C201" s="9"/>
      <c r="D201" s="9" t="s">
        <v>118</v>
      </c>
      <c r="E201" s="9"/>
    </row>
    <row r="202" spans="1:5" x14ac:dyDescent="0.2">
      <c r="A202" s="9" t="s">
        <v>119</v>
      </c>
      <c r="B202" s="7"/>
      <c r="C202" s="9"/>
      <c r="D202" s="9" t="s">
        <v>118</v>
      </c>
      <c r="E202" s="9"/>
    </row>
    <row r="203" spans="1:5" x14ac:dyDescent="0.2">
      <c r="A203" s="9" t="s">
        <v>120</v>
      </c>
      <c r="B203" s="7"/>
      <c r="C203" s="9"/>
      <c r="D203" s="9" t="s">
        <v>118</v>
      </c>
      <c r="E203" s="9"/>
    </row>
    <row r="204" spans="1:5" x14ac:dyDescent="0.2">
      <c r="A204" s="9" t="s">
        <v>121</v>
      </c>
      <c r="B204" s="7"/>
      <c r="C204" s="9"/>
      <c r="D204" s="9" t="s">
        <v>118</v>
      </c>
      <c r="E204" s="9"/>
    </row>
    <row r="205" spans="1:5" x14ac:dyDescent="0.2">
      <c r="A205" s="9" t="s">
        <v>122</v>
      </c>
      <c r="B205" s="7"/>
      <c r="C205" s="9"/>
      <c r="D205" s="9" t="s">
        <v>118</v>
      </c>
      <c r="E205" s="9"/>
    </row>
    <row r="206" spans="1:5" x14ac:dyDescent="0.2">
      <c r="A206" s="9" t="s">
        <v>123</v>
      </c>
      <c r="B206" s="7"/>
      <c r="C206" s="9"/>
      <c r="D206" s="9" t="s">
        <v>118</v>
      </c>
      <c r="E206" s="9"/>
    </row>
    <row r="207" spans="1:5" x14ac:dyDescent="0.2">
      <c r="A207" s="9" t="s">
        <v>124</v>
      </c>
      <c r="B207" s="7"/>
      <c r="C207" s="9"/>
      <c r="D207" s="9" t="s">
        <v>118</v>
      </c>
      <c r="E207" s="9"/>
    </row>
    <row r="208" spans="1:5" x14ac:dyDescent="0.2">
      <c r="A208" s="9" t="s">
        <v>125</v>
      </c>
      <c r="B208" s="7"/>
      <c r="C208" s="9"/>
      <c r="D208" s="9" t="s">
        <v>118</v>
      </c>
      <c r="E208" s="9"/>
    </row>
    <row r="209" spans="1:5" x14ac:dyDescent="0.2">
      <c r="A209" s="9" t="s">
        <v>126</v>
      </c>
      <c r="B209" s="7" t="s">
        <v>127</v>
      </c>
      <c r="C209" s="9" t="s">
        <v>30</v>
      </c>
      <c r="D209" s="9"/>
      <c r="E209" s="9"/>
    </row>
    <row r="210" spans="1:5" x14ac:dyDescent="0.2">
      <c r="A210" s="9" t="s">
        <v>128</v>
      </c>
      <c r="B210" s="7" t="s">
        <v>127</v>
      </c>
      <c r="C210" s="9" t="s">
        <v>30</v>
      </c>
      <c r="D210" s="9"/>
      <c r="E210" s="9"/>
    </row>
    <row r="211" spans="1:5" x14ac:dyDescent="0.2">
      <c r="A211" s="9" t="s">
        <v>129</v>
      </c>
      <c r="B211" s="7" t="s">
        <v>127</v>
      </c>
      <c r="C211" s="9" t="s">
        <v>30</v>
      </c>
      <c r="D211" s="9"/>
      <c r="E211" s="9"/>
    </row>
    <row r="212" spans="1:5" x14ac:dyDescent="0.2">
      <c r="A212" s="9" t="s">
        <v>74</v>
      </c>
      <c r="B212" s="7" t="s">
        <v>127</v>
      </c>
      <c r="C212" s="9" t="s">
        <v>30</v>
      </c>
      <c r="D212" s="9"/>
      <c r="E212" s="9"/>
    </row>
    <row r="213" spans="1:5" x14ac:dyDescent="0.2">
      <c r="A213" s="9" t="s">
        <v>130</v>
      </c>
      <c r="B213" s="7" t="s">
        <v>127</v>
      </c>
      <c r="C213" s="9" t="s">
        <v>30</v>
      </c>
      <c r="D213" s="9"/>
      <c r="E213" s="9"/>
    </row>
    <row r="214" spans="1:5" x14ac:dyDescent="0.2">
      <c r="A214" s="9" t="s">
        <v>131</v>
      </c>
      <c r="B214" s="7" t="s">
        <v>127</v>
      </c>
      <c r="C214" s="9" t="s">
        <v>30</v>
      </c>
      <c r="D214" s="9"/>
      <c r="E214" s="9"/>
    </row>
    <row r="215" spans="1:5" x14ac:dyDescent="0.2">
      <c r="A215" s="9" t="s">
        <v>132</v>
      </c>
      <c r="B215" s="7" t="s">
        <v>127</v>
      </c>
      <c r="C215" s="9" t="s">
        <v>30</v>
      </c>
      <c r="D215" s="9"/>
      <c r="E215" s="9"/>
    </row>
    <row r="216" spans="1:5" x14ac:dyDescent="0.2">
      <c r="A216" s="9" t="s">
        <v>133</v>
      </c>
      <c r="B216" s="7" t="s">
        <v>127</v>
      </c>
      <c r="C216" s="9" t="s">
        <v>30</v>
      </c>
      <c r="D216" s="9"/>
      <c r="E216" s="9"/>
    </row>
    <row r="217" spans="1:5" x14ac:dyDescent="0.2">
      <c r="A217" s="9" t="s">
        <v>134</v>
      </c>
      <c r="B217" s="7" t="s">
        <v>127</v>
      </c>
      <c r="C217" s="9" t="s">
        <v>30</v>
      </c>
      <c r="D217" s="9"/>
      <c r="E217" s="9"/>
    </row>
    <row r="218" spans="1:5" x14ac:dyDescent="0.2">
      <c r="A218" s="9" t="s">
        <v>135</v>
      </c>
      <c r="B218" s="7" t="s">
        <v>127</v>
      </c>
      <c r="C218" s="9" t="s">
        <v>30</v>
      </c>
      <c r="D218" s="9"/>
      <c r="E218" s="9"/>
    </row>
    <row r="219" spans="1:5" x14ac:dyDescent="0.2">
      <c r="A219" s="9" t="s">
        <v>136</v>
      </c>
      <c r="B219" s="7"/>
      <c r="C219" s="7"/>
      <c r="D219" s="338" t="s">
        <v>137</v>
      </c>
      <c r="E219" s="9"/>
    </row>
    <row r="220" spans="1:5" x14ac:dyDescent="0.2">
      <c r="A220" s="9" t="s">
        <v>138</v>
      </c>
      <c r="B220" s="7"/>
      <c r="C220" s="7"/>
      <c r="D220" s="339"/>
      <c r="E220" s="9"/>
    </row>
    <row r="221" spans="1:5" x14ac:dyDescent="0.2">
      <c r="A221" s="9" t="s">
        <v>139</v>
      </c>
      <c r="B221" s="7"/>
      <c r="C221" s="7"/>
      <c r="D221" s="339"/>
      <c r="E221" s="9"/>
    </row>
    <row r="222" spans="1:5" x14ac:dyDescent="0.2">
      <c r="A222" s="9" t="s">
        <v>136</v>
      </c>
      <c r="B222" s="7"/>
      <c r="C222" s="7"/>
      <c r="D222" s="339"/>
      <c r="E222" s="9"/>
    </row>
    <row r="223" spans="1:5" x14ac:dyDescent="0.2">
      <c r="A223" s="9" t="s">
        <v>138</v>
      </c>
      <c r="B223" s="7"/>
      <c r="C223" s="7"/>
      <c r="D223" s="339"/>
      <c r="E223" s="9"/>
    </row>
    <row r="224" spans="1:5" x14ac:dyDescent="0.2">
      <c r="A224" s="9" t="s">
        <v>139</v>
      </c>
      <c r="B224" s="7"/>
      <c r="C224" s="7"/>
      <c r="D224" s="340"/>
      <c r="E224" s="9"/>
    </row>
    <row r="226" spans="1:8" x14ac:dyDescent="0.2">
      <c r="A226" s="1" t="s">
        <v>140</v>
      </c>
    </row>
    <row r="228" spans="1:8" x14ac:dyDescent="0.2">
      <c r="A228" s="11" t="s">
        <v>141</v>
      </c>
      <c r="B228" s="11" t="s">
        <v>142</v>
      </c>
      <c r="C228" s="11" t="s">
        <v>143</v>
      </c>
      <c r="D228" s="11" t="s">
        <v>144</v>
      </c>
      <c r="E228" s="12" t="s">
        <v>145</v>
      </c>
      <c r="F228" s="11" t="s">
        <v>146</v>
      </c>
      <c r="G228" s="11" t="s">
        <v>147</v>
      </c>
      <c r="H228" s="11" t="s">
        <v>148</v>
      </c>
    </row>
    <row r="229" spans="1:8" x14ac:dyDescent="0.2">
      <c r="A229" s="13" t="s">
        <v>149</v>
      </c>
      <c r="B229" s="13">
        <v>42746</v>
      </c>
      <c r="C229" s="14" t="s">
        <v>150</v>
      </c>
      <c r="D229" s="14" t="s">
        <v>151</v>
      </c>
      <c r="E229" s="15">
        <v>2</v>
      </c>
      <c r="F229" s="14" t="s">
        <v>152</v>
      </c>
      <c r="G229" s="14" t="s">
        <v>153</v>
      </c>
      <c r="H229" s="14" t="s">
        <v>154</v>
      </c>
    </row>
    <row r="230" spans="1:8" x14ac:dyDescent="0.2">
      <c r="A230" s="13" t="s">
        <v>149</v>
      </c>
      <c r="B230" s="13">
        <v>42747</v>
      </c>
      <c r="C230" s="14" t="s">
        <v>155</v>
      </c>
      <c r="D230" s="14" t="s">
        <v>151</v>
      </c>
      <c r="E230" s="15">
        <v>3</v>
      </c>
      <c r="F230" s="14" t="s">
        <v>156</v>
      </c>
      <c r="G230" s="14" t="s">
        <v>153</v>
      </c>
      <c r="H230" s="14" t="s">
        <v>154</v>
      </c>
    </row>
    <row r="231" spans="1:8" x14ac:dyDescent="0.2">
      <c r="A231" s="13">
        <v>42643</v>
      </c>
      <c r="B231" s="13">
        <v>42750</v>
      </c>
      <c r="C231" s="14" t="s">
        <v>157</v>
      </c>
      <c r="D231" s="14" t="s">
        <v>158</v>
      </c>
      <c r="E231" s="15"/>
      <c r="F231" s="14" t="s">
        <v>159</v>
      </c>
      <c r="G231" s="14" t="s">
        <v>153</v>
      </c>
      <c r="H231" s="14" t="s">
        <v>160</v>
      </c>
    </row>
    <row r="232" spans="1:8" x14ac:dyDescent="0.2">
      <c r="A232" s="13">
        <v>42643</v>
      </c>
      <c r="B232" s="13">
        <v>42750</v>
      </c>
      <c r="C232" s="14" t="s">
        <v>161</v>
      </c>
      <c r="D232" s="14" t="s">
        <v>151</v>
      </c>
      <c r="E232" s="15">
        <v>7</v>
      </c>
      <c r="F232" s="14" t="s">
        <v>159</v>
      </c>
      <c r="G232" s="14" t="s">
        <v>153</v>
      </c>
      <c r="H232" s="14" t="s">
        <v>162</v>
      </c>
    </row>
    <row r="233" spans="1:8" x14ac:dyDescent="0.2">
      <c r="A233" s="13">
        <v>42643</v>
      </c>
      <c r="B233" s="13">
        <v>42750</v>
      </c>
      <c r="C233" s="14" t="s">
        <v>163</v>
      </c>
      <c r="D233" s="14" t="s">
        <v>151</v>
      </c>
      <c r="E233" s="15">
        <v>5</v>
      </c>
      <c r="F233" s="14" t="s">
        <v>159</v>
      </c>
      <c r="G233" s="14" t="s">
        <v>153</v>
      </c>
      <c r="H233" s="14" t="s">
        <v>164</v>
      </c>
    </row>
    <row r="234" spans="1:8" x14ac:dyDescent="0.2">
      <c r="A234" s="13" t="s">
        <v>149</v>
      </c>
      <c r="B234" s="13">
        <v>42750</v>
      </c>
      <c r="C234" s="14" t="s">
        <v>165</v>
      </c>
      <c r="D234" s="14" t="s">
        <v>151</v>
      </c>
      <c r="E234" s="15">
        <v>6</v>
      </c>
      <c r="F234" s="14" t="s">
        <v>166</v>
      </c>
      <c r="G234" s="14" t="s">
        <v>153</v>
      </c>
      <c r="H234" s="14" t="s">
        <v>167</v>
      </c>
    </row>
    <row r="235" spans="1:8" x14ac:dyDescent="0.2">
      <c r="A235" s="13" t="s">
        <v>149</v>
      </c>
      <c r="B235" s="13">
        <v>42754</v>
      </c>
      <c r="C235" s="14" t="s">
        <v>168</v>
      </c>
      <c r="D235" s="14" t="s">
        <v>151</v>
      </c>
      <c r="E235" s="15">
        <v>4</v>
      </c>
      <c r="F235" s="14" t="s">
        <v>169</v>
      </c>
      <c r="G235" s="14" t="s">
        <v>153</v>
      </c>
      <c r="H235" s="14" t="s">
        <v>170</v>
      </c>
    </row>
    <row r="236" spans="1:8" x14ac:dyDescent="0.2">
      <c r="A236" s="13" t="s">
        <v>149</v>
      </c>
      <c r="B236" s="13">
        <v>42766</v>
      </c>
      <c r="C236" s="14" t="s">
        <v>171</v>
      </c>
      <c r="D236" s="14" t="s">
        <v>158</v>
      </c>
      <c r="E236" s="15"/>
      <c r="F236" s="14" t="s">
        <v>172</v>
      </c>
      <c r="G236" s="14" t="s">
        <v>173</v>
      </c>
      <c r="H236" s="14" t="s">
        <v>174</v>
      </c>
    </row>
    <row r="237" spans="1:8" x14ac:dyDescent="0.2">
      <c r="A237" s="13">
        <v>42582</v>
      </c>
      <c r="B237" s="13">
        <v>42766</v>
      </c>
      <c r="C237" s="14" t="s">
        <v>175</v>
      </c>
      <c r="D237" s="14" t="s">
        <v>158</v>
      </c>
      <c r="E237" s="15"/>
      <c r="F237" s="14" t="s">
        <v>176</v>
      </c>
      <c r="G237" s="14" t="s">
        <v>177</v>
      </c>
      <c r="H237" s="14" t="s">
        <v>178</v>
      </c>
    </row>
    <row r="238" spans="1:8" x14ac:dyDescent="0.2">
      <c r="A238" s="13" t="s">
        <v>149</v>
      </c>
      <c r="B238" s="13">
        <v>42766</v>
      </c>
      <c r="C238" s="14" t="s">
        <v>179</v>
      </c>
      <c r="D238" s="14" t="s">
        <v>151</v>
      </c>
      <c r="E238" s="15">
        <v>9</v>
      </c>
      <c r="F238" s="14" t="s">
        <v>180</v>
      </c>
      <c r="G238" s="14" t="s">
        <v>181</v>
      </c>
      <c r="H238" s="14" t="s">
        <v>174</v>
      </c>
    </row>
    <row r="239" spans="1:8" x14ac:dyDescent="0.2">
      <c r="A239" s="13">
        <v>42674</v>
      </c>
      <c r="B239" s="13">
        <v>42766</v>
      </c>
      <c r="C239" s="14" t="s">
        <v>182</v>
      </c>
      <c r="D239" s="14" t="s">
        <v>158</v>
      </c>
      <c r="E239" s="15"/>
      <c r="F239" s="14" t="s">
        <v>183</v>
      </c>
      <c r="G239" s="14" t="s">
        <v>153</v>
      </c>
      <c r="H239" s="14" t="s">
        <v>184</v>
      </c>
    </row>
    <row r="240" spans="1:8" x14ac:dyDescent="0.2">
      <c r="A240" s="13" t="s">
        <v>149</v>
      </c>
      <c r="B240" s="13">
        <v>42777</v>
      </c>
      <c r="C240" s="14" t="s">
        <v>150</v>
      </c>
      <c r="D240" s="14" t="s">
        <v>151</v>
      </c>
      <c r="E240" s="15">
        <v>2</v>
      </c>
      <c r="F240" s="14" t="s">
        <v>152</v>
      </c>
      <c r="G240" s="14" t="s">
        <v>153</v>
      </c>
      <c r="H240" s="14" t="s">
        <v>154</v>
      </c>
    </row>
    <row r="241" spans="1:8" x14ac:dyDescent="0.2">
      <c r="A241" s="13" t="s">
        <v>149</v>
      </c>
      <c r="B241" s="13">
        <v>42778</v>
      </c>
      <c r="C241" s="14" t="s">
        <v>155</v>
      </c>
      <c r="D241" s="14" t="s">
        <v>151</v>
      </c>
      <c r="E241" s="15">
        <v>3</v>
      </c>
      <c r="F241" s="14" t="s">
        <v>156</v>
      </c>
      <c r="G241" s="14" t="s">
        <v>153</v>
      </c>
      <c r="H241" s="14" t="s">
        <v>154</v>
      </c>
    </row>
    <row r="242" spans="1:8" x14ac:dyDescent="0.2">
      <c r="A242" s="13" t="s">
        <v>149</v>
      </c>
      <c r="B242" s="13">
        <v>42781</v>
      </c>
      <c r="C242" s="14" t="s">
        <v>185</v>
      </c>
      <c r="D242" s="14" t="s">
        <v>151</v>
      </c>
      <c r="E242" s="15">
        <v>8</v>
      </c>
      <c r="F242" s="14" t="s">
        <v>186</v>
      </c>
      <c r="G242" s="14"/>
      <c r="H242" s="14" t="s">
        <v>174</v>
      </c>
    </row>
    <row r="243" spans="1:8" x14ac:dyDescent="0.2">
      <c r="A243" s="13">
        <v>42674</v>
      </c>
      <c r="B243" s="13">
        <v>42781</v>
      </c>
      <c r="C243" s="14" t="s">
        <v>157</v>
      </c>
      <c r="D243" s="14" t="s">
        <v>158</v>
      </c>
      <c r="E243" s="15"/>
      <c r="F243" s="14" t="s">
        <v>187</v>
      </c>
      <c r="G243" s="14" t="s">
        <v>153</v>
      </c>
      <c r="H243" s="14" t="s">
        <v>160</v>
      </c>
    </row>
    <row r="244" spans="1:8" x14ac:dyDescent="0.2">
      <c r="A244" s="13">
        <v>42674</v>
      </c>
      <c r="B244" s="13">
        <v>42781</v>
      </c>
      <c r="C244" s="14" t="s">
        <v>161</v>
      </c>
      <c r="D244" s="14" t="s">
        <v>151</v>
      </c>
      <c r="E244" s="15">
        <v>7</v>
      </c>
      <c r="F244" s="14" t="s">
        <v>187</v>
      </c>
      <c r="G244" s="14" t="s">
        <v>153</v>
      </c>
      <c r="H244" s="14" t="s">
        <v>162</v>
      </c>
    </row>
    <row r="245" spans="1:8" x14ac:dyDescent="0.2">
      <c r="A245" s="13" t="s">
        <v>149</v>
      </c>
      <c r="B245" s="13">
        <v>42781</v>
      </c>
      <c r="C245" s="14" t="s">
        <v>165</v>
      </c>
      <c r="D245" s="14" t="s">
        <v>151</v>
      </c>
      <c r="E245" s="15">
        <v>6</v>
      </c>
      <c r="F245" s="14" t="s">
        <v>166</v>
      </c>
      <c r="G245" s="14" t="s">
        <v>153</v>
      </c>
      <c r="H245" s="14" t="s">
        <v>167</v>
      </c>
    </row>
    <row r="246" spans="1:8" x14ac:dyDescent="0.2">
      <c r="A246" s="13">
        <v>42674</v>
      </c>
      <c r="B246" s="13">
        <v>42781</v>
      </c>
      <c r="C246" s="14" t="s">
        <v>163</v>
      </c>
      <c r="D246" s="14" t="s">
        <v>151</v>
      </c>
      <c r="E246" s="15">
        <v>5</v>
      </c>
      <c r="F246" s="14" t="s">
        <v>187</v>
      </c>
      <c r="G246" s="14" t="s">
        <v>153</v>
      </c>
      <c r="H246" s="14" t="s">
        <v>164</v>
      </c>
    </row>
    <row r="247" spans="1:8" x14ac:dyDescent="0.2">
      <c r="A247" s="13" t="s">
        <v>149</v>
      </c>
      <c r="B247" s="13">
        <v>42785</v>
      </c>
      <c r="C247" s="14" t="s">
        <v>168</v>
      </c>
      <c r="D247" s="14" t="s">
        <v>151</v>
      </c>
      <c r="E247" s="15">
        <v>4</v>
      </c>
      <c r="F247" s="14" t="s">
        <v>169</v>
      </c>
      <c r="G247" s="14" t="s">
        <v>153</v>
      </c>
      <c r="H247" s="14" t="s">
        <v>170</v>
      </c>
    </row>
    <row r="248" spans="1:8" x14ac:dyDescent="0.2">
      <c r="A248" s="13">
        <v>42613</v>
      </c>
      <c r="B248" s="13">
        <v>42794</v>
      </c>
      <c r="C248" s="14" t="s">
        <v>175</v>
      </c>
      <c r="D248" s="14" t="s">
        <v>158</v>
      </c>
      <c r="E248" s="15"/>
      <c r="F248" s="14" t="s">
        <v>188</v>
      </c>
      <c r="G248" s="14" t="s">
        <v>177</v>
      </c>
      <c r="H248" s="14" t="s">
        <v>178</v>
      </c>
    </row>
    <row r="249" spans="1:8" x14ac:dyDescent="0.2">
      <c r="A249" s="13" t="s">
        <v>149</v>
      </c>
      <c r="B249" s="13">
        <v>42794</v>
      </c>
      <c r="C249" s="14" t="s">
        <v>179</v>
      </c>
      <c r="D249" s="14" t="s">
        <v>151</v>
      </c>
      <c r="E249" s="15">
        <v>9</v>
      </c>
      <c r="F249" s="14" t="s">
        <v>180</v>
      </c>
      <c r="G249" s="14" t="s">
        <v>181</v>
      </c>
      <c r="H249" s="14" t="s">
        <v>174</v>
      </c>
    </row>
    <row r="250" spans="1:8" x14ac:dyDescent="0.2">
      <c r="A250" s="13">
        <v>42704</v>
      </c>
      <c r="B250" s="13">
        <v>42794</v>
      </c>
      <c r="C250" s="14" t="s">
        <v>182</v>
      </c>
      <c r="D250" s="14" t="s">
        <v>158</v>
      </c>
      <c r="E250" s="15"/>
      <c r="F250" s="14" t="s">
        <v>189</v>
      </c>
      <c r="G250" s="14" t="s">
        <v>153</v>
      </c>
      <c r="H250" s="14" t="s">
        <v>184</v>
      </c>
    </row>
    <row r="251" spans="1:8" x14ac:dyDescent="0.2">
      <c r="A251" s="13" t="s">
        <v>149</v>
      </c>
      <c r="B251" s="13">
        <v>42805</v>
      </c>
      <c r="C251" s="14" t="s">
        <v>150</v>
      </c>
      <c r="D251" s="14" t="s">
        <v>151</v>
      </c>
      <c r="E251" s="15">
        <v>2</v>
      </c>
      <c r="F251" s="14" t="s">
        <v>152</v>
      </c>
      <c r="G251" s="14" t="s">
        <v>153</v>
      </c>
      <c r="H251" s="14" t="s">
        <v>154</v>
      </c>
    </row>
    <row r="252" spans="1:8" x14ac:dyDescent="0.2">
      <c r="A252" s="13" t="s">
        <v>149</v>
      </c>
      <c r="B252" s="13">
        <v>42806</v>
      </c>
      <c r="C252" s="14" t="s">
        <v>155</v>
      </c>
      <c r="D252" s="14" t="s">
        <v>151</v>
      </c>
      <c r="E252" s="15">
        <v>3</v>
      </c>
      <c r="F252" s="14" t="s">
        <v>156</v>
      </c>
      <c r="G252" s="14" t="s">
        <v>153</v>
      </c>
      <c r="H252" s="14" t="s">
        <v>154</v>
      </c>
    </row>
    <row r="253" spans="1:8" x14ac:dyDescent="0.2">
      <c r="A253" s="13" t="s">
        <v>149</v>
      </c>
      <c r="B253" s="13">
        <v>42809</v>
      </c>
      <c r="C253" s="14" t="s">
        <v>185</v>
      </c>
      <c r="D253" s="14" t="s">
        <v>151</v>
      </c>
      <c r="E253" s="15">
        <v>8</v>
      </c>
      <c r="F253" s="14" t="s">
        <v>190</v>
      </c>
      <c r="G253" s="14"/>
      <c r="H253" s="14" t="s">
        <v>174</v>
      </c>
    </row>
    <row r="254" spans="1:8" x14ac:dyDescent="0.2">
      <c r="A254" s="13" t="s">
        <v>149</v>
      </c>
      <c r="B254" s="13">
        <v>42809</v>
      </c>
      <c r="C254" s="14" t="s">
        <v>191</v>
      </c>
      <c r="D254" s="14" t="s">
        <v>192</v>
      </c>
      <c r="E254" s="15">
        <v>1</v>
      </c>
      <c r="F254" s="14" t="s">
        <v>193</v>
      </c>
      <c r="G254" s="14" t="s">
        <v>153</v>
      </c>
      <c r="H254" s="14" t="s">
        <v>194</v>
      </c>
    </row>
    <row r="255" spans="1:8" x14ac:dyDescent="0.2">
      <c r="A255" s="13">
        <v>42704</v>
      </c>
      <c r="B255" s="13">
        <v>42809</v>
      </c>
      <c r="C255" s="14" t="s">
        <v>157</v>
      </c>
      <c r="D255" s="14" t="s">
        <v>158</v>
      </c>
      <c r="E255" s="15"/>
      <c r="F255" s="14" t="s">
        <v>195</v>
      </c>
      <c r="G255" s="14" t="s">
        <v>153</v>
      </c>
      <c r="H255" s="14" t="s">
        <v>160</v>
      </c>
    </row>
    <row r="256" spans="1:8" x14ac:dyDescent="0.2">
      <c r="A256" s="13">
        <v>42704</v>
      </c>
      <c r="B256" s="13">
        <v>42809</v>
      </c>
      <c r="C256" s="14" t="s">
        <v>161</v>
      </c>
      <c r="D256" s="14" t="s">
        <v>151</v>
      </c>
      <c r="E256" s="15">
        <v>7</v>
      </c>
      <c r="F256" s="14" t="s">
        <v>195</v>
      </c>
      <c r="G256" s="14" t="s">
        <v>153</v>
      </c>
      <c r="H256" s="14" t="s">
        <v>162</v>
      </c>
    </row>
    <row r="257" spans="1:8" x14ac:dyDescent="0.2">
      <c r="A257" s="13" t="s">
        <v>149</v>
      </c>
      <c r="B257" s="13">
        <v>42809</v>
      </c>
      <c r="C257" s="14" t="s">
        <v>165</v>
      </c>
      <c r="D257" s="14" t="s">
        <v>151</v>
      </c>
      <c r="E257" s="15">
        <v>6</v>
      </c>
      <c r="F257" s="14" t="s">
        <v>166</v>
      </c>
      <c r="G257" s="14" t="s">
        <v>153</v>
      </c>
      <c r="H257" s="14" t="s">
        <v>167</v>
      </c>
    </row>
    <row r="258" spans="1:8" x14ac:dyDescent="0.2">
      <c r="A258" s="13">
        <v>42704</v>
      </c>
      <c r="B258" s="13">
        <v>42809</v>
      </c>
      <c r="C258" s="14" t="s">
        <v>163</v>
      </c>
      <c r="D258" s="14" t="s">
        <v>151</v>
      </c>
      <c r="E258" s="15">
        <v>5</v>
      </c>
      <c r="F258" s="14" t="s">
        <v>195</v>
      </c>
      <c r="G258" s="14" t="s">
        <v>153</v>
      </c>
      <c r="H258" s="14" t="s">
        <v>164</v>
      </c>
    </row>
    <row r="259" spans="1:8" x14ac:dyDescent="0.2">
      <c r="A259" s="13" t="s">
        <v>149</v>
      </c>
      <c r="B259" s="13">
        <v>42813</v>
      </c>
      <c r="C259" s="14" t="s">
        <v>168</v>
      </c>
      <c r="D259" s="14" t="s">
        <v>151</v>
      </c>
      <c r="E259" s="15">
        <v>4</v>
      </c>
      <c r="F259" s="14" t="s">
        <v>169</v>
      </c>
      <c r="G259" s="14" t="s">
        <v>153</v>
      </c>
      <c r="H259" s="14" t="s">
        <v>170</v>
      </c>
    </row>
    <row r="260" spans="1:8" x14ac:dyDescent="0.2">
      <c r="A260" s="13">
        <v>42643</v>
      </c>
      <c r="B260" s="13">
        <v>42825</v>
      </c>
      <c r="C260" s="14" t="s">
        <v>175</v>
      </c>
      <c r="D260" s="14" t="s">
        <v>158</v>
      </c>
      <c r="E260" s="15"/>
      <c r="F260" s="14" t="s">
        <v>159</v>
      </c>
      <c r="G260" s="14" t="s">
        <v>177</v>
      </c>
      <c r="H260" s="14" t="s">
        <v>178</v>
      </c>
    </row>
    <row r="261" spans="1:8" x14ac:dyDescent="0.2">
      <c r="A261" s="13" t="s">
        <v>149</v>
      </c>
      <c r="B261" s="13">
        <v>42825</v>
      </c>
      <c r="C261" s="14" t="s">
        <v>179</v>
      </c>
      <c r="D261" s="14" t="s">
        <v>151</v>
      </c>
      <c r="E261" s="15">
        <v>9</v>
      </c>
      <c r="F261" s="14" t="s">
        <v>180</v>
      </c>
      <c r="G261" s="14" t="s">
        <v>181</v>
      </c>
      <c r="H261" s="14" t="s">
        <v>174</v>
      </c>
    </row>
    <row r="262" spans="1:8" x14ac:dyDescent="0.2">
      <c r="A262" s="13">
        <v>42735</v>
      </c>
      <c r="B262" s="13">
        <v>42825</v>
      </c>
      <c r="C262" s="14" t="s">
        <v>182</v>
      </c>
      <c r="D262" s="14" t="s">
        <v>158</v>
      </c>
      <c r="E262" s="15"/>
      <c r="F262" s="14" t="s">
        <v>196</v>
      </c>
      <c r="G262" s="14" t="s">
        <v>153</v>
      </c>
      <c r="H262" s="14" t="s">
        <v>184</v>
      </c>
    </row>
    <row r="263" spans="1:8" x14ac:dyDescent="0.2">
      <c r="A263" s="13" t="s">
        <v>149</v>
      </c>
      <c r="B263" s="13">
        <v>42836</v>
      </c>
      <c r="C263" s="14" t="s">
        <v>150</v>
      </c>
      <c r="D263" s="14" t="s">
        <v>151</v>
      </c>
      <c r="E263" s="15">
        <v>2</v>
      </c>
      <c r="F263" s="14" t="s">
        <v>152</v>
      </c>
      <c r="G263" s="14" t="s">
        <v>153</v>
      </c>
      <c r="H263" s="14" t="s">
        <v>154</v>
      </c>
    </row>
    <row r="264" spans="1:8" x14ac:dyDescent="0.2">
      <c r="A264" s="13" t="s">
        <v>149</v>
      </c>
      <c r="B264" s="13">
        <v>42837</v>
      </c>
      <c r="C264" s="14" t="s">
        <v>155</v>
      </c>
      <c r="D264" s="14" t="s">
        <v>151</v>
      </c>
      <c r="E264" s="15">
        <v>3</v>
      </c>
      <c r="F264" s="14" t="s">
        <v>156</v>
      </c>
      <c r="G264" s="14" t="s">
        <v>153</v>
      </c>
      <c r="H264" s="14" t="s">
        <v>154</v>
      </c>
    </row>
    <row r="265" spans="1:8" x14ac:dyDescent="0.2">
      <c r="A265" s="13" t="s">
        <v>149</v>
      </c>
      <c r="B265" s="13">
        <v>42840</v>
      </c>
      <c r="C265" s="14" t="s">
        <v>185</v>
      </c>
      <c r="D265" s="14" t="s">
        <v>151</v>
      </c>
      <c r="E265" s="15">
        <v>8</v>
      </c>
      <c r="F265" s="14" t="s">
        <v>197</v>
      </c>
      <c r="G265" s="14"/>
      <c r="H265" s="14" t="s">
        <v>174</v>
      </c>
    </row>
    <row r="266" spans="1:8" x14ac:dyDescent="0.2">
      <c r="A266" s="13">
        <v>42735</v>
      </c>
      <c r="B266" s="13">
        <v>42840</v>
      </c>
      <c r="C266" s="14" t="s">
        <v>157</v>
      </c>
      <c r="D266" s="14" t="s">
        <v>158</v>
      </c>
      <c r="E266" s="15"/>
      <c r="F266" s="14" t="s">
        <v>198</v>
      </c>
      <c r="G266" s="14" t="s">
        <v>153</v>
      </c>
      <c r="H266" s="14" t="s">
        <v>160</v>
      </c>
    </row>
    <row r="267" spans="1:8" x14ac:dyDescent="0.2">
      <c r="A267" s="13">
        <v>42735</v>
      </c>
      <c r="B267" s="13">
        <v>42840</v>
      </c>
      <c r="C267" s="14" t="s">
        <v>161</v>
      </c>
      <c r="D267" s="14" t="s">
        <v>151</v>
      </c>
      <c r="E267" s="15">
        <v>7</v>
      </c>
      <c r="F267" s="14" t="s">
        <v>198</v>
      </c>
      <c r="G267" s="14" t="s">
        <v>153</v>
      </c>
      <c r="H267" s="14" t="s">
        <v>162</v>
      </c>
    </row>
    <row r="268" spans="1:8" x14ac:dyDescent="0.2">
      <c r="A268" s="13" t="s">
        <v>149</v>
      </c>
      <c r="B268" s="13">
        <v>42840</v>
      </c>
      <c r="C268" s="14" t="s">
        <v>165</v>
      </c>
      <c r="D268" s="14" t="s">
        <v>151</v>
      </c>
      <c r="E268" s="15">
        <v>6</v>
      </c>
      <c r="F268" s="14" t="s">
        <v>166</v>
      </c>
      <c r="G268" s="14" t="s">
        <v>153</v>
      </c>
      <c r="H268" s="14" t="s">
        <v>167</v>
      </c>
    </row>
    <row r="269" spans="1:8" x14ac:dyDescent="0.2">
      <c r="A269" s="13">
        <v>42735</v>
      </c>
      <c r="B269" s="13">
        <v>42840</v>
      </c>
      <c r="C269" s="14" t="s">
        <v>163</v>
      </c>
      <c r="D269" s="14" t="s">
        <v>151</v>
      </c>
      <c r="E269" s="15">
        <v>5</v>
      </c>
      <c r="F269" s="14" t="s">
        <v>198</v>
      </c>
      <c r="G269" s="14" t="s">
        <v>153</v>
      </c>
      <c r="H269" s="14" t="s">
        <v>164</v>
      </c>
    </row>
    <row r="270" spans="1:8" x14ac:dyDescent="0.2">
      <c r="A270" s="13" t="s">
        <v>149</v>
      </c>
      <c r="B270" s="13">
        <v>42840</v>
      </c>
      <c r="C270" s="14" t="s">
        <v>199</v>
      </c>
      <c r="D270" s="14" t="s">
        <v>192</v>
      </c>
      <c r="E270" s="15">
        <v>2</v>
      </c>
      <c r="F270" s="14" t="s">
        <v>200</v>
      </c>
      <c r="G270" s="14" t="s">
        <v>153</v>
      </c>
      <c r="H270" s="14" t="s">
        <v>170</v>
      </c>
    </row>
    <row r="271" spans="1:8" x14ac:dyDescent="0.2">
      <c r="A271" s="13" t="s">
        <v>149</v>
      </c>
      <c r="B271" s="13">
        <v>42844</v>
      </c>
      <c r="C271" s="14" t="s">
        <v>168</v>
      </c>
      <c r="D271" s="14" t="s">
        <v>151</v>
      </c>
      <c r="E271" s="15">
        <v>4</v>
      </c>
      <c r="F271" s="14" t="s">
        <v>169</v>
      </c>
      <c r="G271" s="14" t="s">
        <v>153</v>
      </c>
      <c r="H271" s="14" t="s">
        <v>170</v>
      </c>
    </row>
    <row r="272" spans="1:8" x14ac:dyDescent="0.2">
      <c r="A272" s="13" t="s">
        <v>149</v>
      </c>
      <c r="B272" s="13">
        <v>42855</v>
      </c>
      <c r="C272" s="14" t="s">
        <v>201</v>
      </c>
      <c r="D272" s="14" t="s">
        <v>158</v>
      </c>
      <c r="E272" s="15"/>
      <c r="F272" s="14" t="s">
        <v>202</v>
      </c>
      <c r="G272" s="14" t="s">
        <v>153</v>
      </c>
      <c r="H272" s="14" t="s">
        <v>203</v>
      </c>
    </row>
    <row r="273" spans="1:8" x14ac:dyDescent="0.2">
      <c r="A273" s="13">
        <v>42674</v>
      </c>
      <c r="B273" s="13">
        <v>42855</v>
      </c>
      <c r="C273" s="14" t="s">
        <v>175</v>
      </c>
      <c r="D273" s="14" t="s">
        <v>158</v>
      </c>
      <c r="E273" s="15"/>
      <c r="F273" s="14" t="s">
        <v>187</v>
      </c>
      <c r="G273" s="14" t="s">
        <v>177</v>
      </c>
      <c r="H273" s="14" t="s">
        <v>178</v>
      </c>
    </row>
    <row r="274" spans="1:8" x14ac:dyDescent="0.2">
      <c r="A274" s="13" t="s">
        <v>149</v>
      </c>
      <c r="B274" s="13">
        <v>42855</v>
      </c>
      <c r="C274" s="14" t="s">
        <v>179</v>
      </c>
      <c r="D274" s="14" t="s">
        <v>151</v>
      </c>
      <c r="E274" s="15">
        <v>9</v>
      </c>
      <c r="F274" s="14" t="s">
        <v>180</v>
      </c>
      <c r="G274" s="14" t="s">
        <v>181</v>
      </c>
      <c r="H274" s="14" t="s">
        <v>174</v>
      </c>
    </row>
    <row r="275" spans="1:8" x14ac:dyDescent="0.2">
      <c r="A275" s="13">
        <v>42400</v>
      </c>
      <c r="B275" s="13">
        <v>42855</v>
      </c>
      <c r="C275" s="14" t="s">
        <v>182</v>
      </c>
      <c r="D275" s="14" t="s">
        <v>158</v>
      </c>
      <c r="E275" s="15"/>
      <c r="F275" s="14" t="s">
        <v>204</v>
      </c>
      <c r="G275" s="14" t="s">
        <v>153</v>
      </c>
      <c r="H275" s="14" t="s">
        <v>184</v>
      </c>
    </row>
    <row r="276" spans="1:8" x14ac:dyDescent="0.2">
      <c r="A276" s="13" t="s">
        <v>149</v>
      </c>
      <c r="B276" s="13">
        <v>42866</v>
      </c>
      <c r="C276" s="14" t="s">
        <v>150</v>
      </c>
      <c r="D276" s="14" t="s">
        <v>151</v>
      </c>
      <c r="E276" s="15">
        <v>2</v>
      </c>
      <c r="F276" s="14" t="s">
        <v>152</v>
      </c>
      <c r="G276" s="14" t="s">
        <v>153</v>
      </c>
      <c r="H276" s="14" t="s">
        <v>154</v>
      </c>
    </row>
    <row r="277" spans="1:8" x14ac:dyDescent="0.2">
      <c r="A277" s="13" t="s">
        <v>149</v>
      </c>
      <c r="B277" s="13">
        <v>42867</v>
      </c>
      <c r="C277" s="14" t="s">
        <v>155</v>
      </c>
      <c r="D277" s="14" t="s">
        <v>151</v>
      </c>
      <c r="E277" s="15">
        <v>3</v>
      </c>
      <c r="F277" s="14" t="s">
        <v>156</v>
      </c>
      <c r="G277" s="14" t="s">
        <v>153</v>
      </c>
      <c r="H277" s="14" t="s">
        <v>154</v>
      </c>
    </row>
    <row r="278" spans="1:8" x14ac:dyDescent="0.2">
      <c r="A278" s="13" t="s">
        <v>149</v>
      </c>
      <c r="B278" s="13">
        <v>42870</v>
      </c>
      <c r="C278" s="14" t="s">
        <v>185</v>
      </c>
      <c r="D278" s="14" t="s">
        <v>151</v>
      </c>
      <c r="E278" s="15">
        <v>8</v>
      </c>
      <c r="F278" s="14" t="s">
        <v>205</v>
      </c>
      <c r="G278" s="14"/>
      <c r="H278" s="14" t="s">
        <v>174</v>
      </c>
    </row>
    <row r="279" spans="1:8" x14ac:dyDescent="0.2">
      <c r="A279" s="13">
        <v>42400</v>
      </c>
      <c r="B279" s="13">
        <v>42870</v>
      </c>
      <c r="C279" s="14" t="s">
        <v>157</v>
      </c>
      <c r="D279" s="14" t="s">
        <v>158</v>
      </c>
      <c r="E279" s="15"/>
      <c r="F279" s="14" t="s">
        <v>206</v>
      </c>
      <c r="G279" s="14" t="s">
        <v>153</v>
      </c>
      <c r="H279" s="14" t="s">
        <v>160</v>
      </c>
    </row>
    <row r="280" spans="1:8" x14ac:dyDescent="0.2">
      <c r="A280" s="13">
        <v>42400</v>
      </c>
      <c r="B280" s="13">
        <v>42870</v>
      </c>
      <c r="C280" s="14" t="s">
        <v>161</v>
      </c>
      <c r="D280" s="14" t="s">
        <v>151</v>
      </c>
      <c r="E280" s="15">
        <v>7</v>
      </c>
      <c r="F280" s="14" t="s">
        <v>206</v>
      </c>
      <c r="G280" s="14" t="s">
        <v>153</v>
      </c>
      <c r="H280" s="14" t="s">
        <v>162</v>
      </c>
    </row>
    <row r="281" spans="1:8" x14ac:dyDescent="0.2">
      <c r="A281" s="13" t="s">
        <v>149</v>
      </c>
      <c r="B281" s="13">
        <v>42870</v>
      </c>
      <c r="C281" s="14" t="s">
        <v>165</v>
      </c>
      <c r="D281" s="14" t="s">
        <v>151</v>
      </c>
      <c r="E281" s="15">
        <v>6</v>
      </c>
      <c r="F281" s="14" t="s">
        <v>166</v>
      </c>
      <c r="G281" s="14" t="s">
        <v>153</v>
      </c>
      <c r="H281" s="14" t="s">
        <v>167</v>
      </c>
    </row>
    <row r="282" spans="1:8" x14ac:dyDescent="0.2">
      <c r="A282" s="13">
        <v>42400</v>
      </c>
      <c r="B282" s="13">
        <v>42870</v>
      </c>
      <c r="C282" s="14" t="s">
        <v>163</v>
      </c>
      <c r="D282" s="14" t="s">
        <v>151</v>
      </c>
      <c r="E282" s="15">
        <v>5</v>
      </c>
      <c r="F282" s="14" t="s">
        <v>206</v>
      </c>
      <c r="G282" s="14" t="s">
        <v>153</v>
      </c>
      <c r="H282" s="14" t="s">
        <v>164</v>
      </c>
    </row>
    <row r="283" spans="1:8" x14ac:dyDescent="0.2">
      <c r="A283" s="13" t="s">
        <v>149</v>
      </c>
      <c r="B283" s="13">
        <v>42874</v>
      </c>
      <c r="C283" s="14" t="s">
        <v>168</v>
      </c>
      <c r="D283" s="14" t="s">
        <v>151</v>
      </c>
      <c r="E283" s="15">
        <v>4</v>
      </c>
      <c r="F283" s="14" t="s">
        <v>169</v>
      </c>
      <c r="G283" s="14" t="s">
        <v>153</v>
      </c>
      <c r="H283" s="14" t="s">
        <v>170</v>
      </c>
    </row>
    <row r="284" spans="1:8" x14ac:dyDescent="0.2">
      <c r="A284" s="13" t="s">
        <v>149</v>
      </c>
      <c r="B284" s="13">
        <v>42886</v>
      </c>
      <c r="C284" s="14" t="s">
        <v>94</v>
      </c>
      <c r="D284" s="14" t="s">
        <v>158</v>
      </c>
      <c r="E284" s="15"/>
      <c r="F284" s="14" t="s">
        <v>207</v>
      </c>
      <c r="G284" s="14" t="s">
        <v>153</v>
      </c>
      <c r="H284" s="14" t="s">
        <v>208</v>
      </c>
    </row>
    <row r="285" spans="1:8" x14ac:dyDescent="0.2">
      <c r="A285" s="13" t="s">
        <v>149</v>
      </c>
      <c r="B285" s="13">
        <v>42886</v>
      </c>
      <c r="C285" s="14" t="s">
        <v>209</v>
      </c>
      <c r="D285" s="14" t="s">
        <v>158</v>
      </c>
      <c r="E285" s="15"/>
      <c r="F285" s="14" t="s">
        <v>202</v>
      </c>
      <c r="G285" s="14" t="s">
        <v>153</v>
      </c>
      <c r="H285" s="14" t="s">
        <v>208</v>
      </c>
    </row>
    <row r="286" spans="1:8" x14ac:dyDescent="0.2">
      <c r="A286" s="13">
        <v>42704</v>
      </c>
      <c r="B286" s="13">
        <v>42886</v>
      </c>
      <c r="C286" s="14" t="s">
        <v>175</v>
      </c>
      <c r="D286" s="14" t="s">
        <v>158</v>
      </c>
      <c r="E286" s="15"/>
      <c r="F286" s="14" t="s">
        <v>195</v>
      </c>
      <c r="G286" s="14" t="s">
        <v>177</v>
      </c>
      <c r="H286" s="14" t="s">
        <v>178</v>
      </c>
    </row>
    <row r="287" spans="1:8" x14ac:dyDescent="0.2">
      <c r="A287" s="13" t="s">
        <v>149</v>
      </c>
      <c r="B287" s="13">
        <v>42886</v>
      </c>
      <c r="C287" s="14" t="s">
        <v>179</v>
      </c>
      <c r="D287" s="14" t="s">
        <v>151</v>
      </c>
      <c r="E287" s="15">
        <v>9</v>
      </c>
      <c r="F287" s="14" t="s">
        <v>180</v>
      </c>
      <c r="G287" s="14" t="s">
        <v>181</v>
      </c>
      <c r="H287" s="14" t="s">
        <v>174</v>
      </c>
    </row>
    <row r="288" spans="1:8" x14ac:dyDescent="0.2">
      <c r="A288" s="13">
        <v>42428</v>
      </c>
      <c r="B288" s="13">
        <v>42886</v>
      </c>
      <c r="C288" s="14" t="s">
        <v>182</v>
      </c>
      <c r="D288" s="14" t="s">
        <v>158</v>
      </c>
      <c r="E288" s="15"/>
      <c r="F288" s="14" t="s">
        <v>210</v>
      </c>
      <c r="G288" s="14" t="s">
        <v>153</v>
      </c>
      <c r="H288" s="14" t="s">
        <v>184</v>
      </c>
    </row>
    <row r="289" spans="1:8" x14ac:dyDescent="0.2">
      <c r="A289" s="13" t="s">
        <v>149</v>
      </c>
      <c r="B289" s="13">
        <v>42897</v>
      </c>
      <c r="C289" s="14" t="s">
        <v>150</v>
      </c>
      <c r="D289" s="14" t="s">
        <v>151</v>
      </c>
      <c r="E289" s="15">
        <v>2</v>
      </c>
      <c r="F289" s="14" t="s">
        <v>152</v>
      </c>
      <c r="G289" s="14" t="s">
        <v>153</v>
      </c>
      <c r="H289" s="14" t="s">
        <v>154</v>
      </c>
    </row>
    <row r="290" spans="1:8" x14ac:dyDescent="0.2">
      <c r="A290" s="13" t="s">
        <v>149</v>
      </c>
      <c r="B290" s="13">
        <v>42898</v>
      </c>
      <c r="C290" s="14" t="s">
        <v>155</v>
      </c>
      <c r="D290" s="14" t="s">
        <v>151</v>
      </c>
      <c r="E290" s="15">
        <v>3</v>
      </c>
      <c r="F290" s="14" t="s">
        <v>156</v>
      </c>
      <c r="G290" s="14" t="s">
        <v>153</v>
      </c>
      <c r="H290" s="14" t="s">
        <v>154</v>
      </c>
    </row>
    <row r="291" spans="1:8" x14ac:dyDescent="0.2">
      <c r="A291" s="13" t="s">
        <v>149</v>
      </c>
      <c r="B291" s="13">
        <v>42901</v>
      </c>
      <c r="C291" s="14" t="s">
        <v>185</v>
      </c>
      <c r="D291" s="14" t="s">
        <v>151</v>
      </c>
      <c r="E291" s="15">
        <v>8</v>
      </c>
      <c r="F291" s="14" t="s">
        <v>211</v>
      </c>
      <c r="G291" s="14"/>
      <c r="H291" s="14" t="s">
        <v>174</v>
      </c>
    </row>
    <row r="292" spans="1:8" x14ac:dyDescent="0.2">
      <c r="A292" s="13" t="s">
        <v>149</v>
      </c>
      <c r="B292" s="13">
        <v>42901</v>
      </c>
      <c r="C292" s="14" t="s">
        <v>212</v>
      </c>
      <c r="D292" s="14" t="s">
        <v>158</v>
      </c>
      <c r="E292" s="15"/>
      <c r="F292" s="14" t="s">
        <v>213</v>
      </c>
      <c r="G292" s="14" t="s">
        <v>153</v>
      </c>
      <c r="H292" s="14" t="s">
        <v>214</v>
      </c>
    </row>
    <row r="293" spans="1:8" x14ac:dyDescent="0.2">
      <c r="A293" s="13" t="s">
        <v>149</v>
      </c>
      <c r="B293" s="13">
        <v>42901</v>
      </c>
      <c r="C293" s="14" t="s">
        <v>191</v>
      </c>
      <c r="D293" s="14" t="s">
        <v>192</v>
      </c>
      <c r="E293" s="15">
        <v>1</v>
      </c>
      <c r="F293" s="14" t="s">
        <v>193</v>
      </c>
      <c r="G293" s="14" t="s">
        <v>153</v>
      </c>
      <c r="H293" s="14" t="s">
        <v>194</v>
      </c>
    </row>
    <row r="294" spans="1:8" x14ac:dyDescent="0.2">
      <c r="A294" s="13">
        <v>42428</v>
      </c>
      <c r="B294" s="13">
        <v>42901</v>
      </c>
      <c r="C294" s="14" t="s">
        <v>157</v>
      </c>
      <c r="D294" s="14" t="s">
        <v>158</v>
      </c>
      <c r="E294" s="15"/>
      <c r="F294" s="14" t="s">
        <v>215</v>
      </c>
      <c r="G294" s="14" t="s">
        <v>153</v>
      </c>
      <c r="H294" s="14" t="s">
        <v>160</v>
      </c>
    </row>
    <row r="295" spans="1:8" x14ac:dyDescent="0.2">
      <c r="A295" s="13">
        <v>42428</v>
      </c>
      <c r="B295" s="13">
        <v>42901</v>
      </c>
      <c r="C295" s="14" t="s">
        <v>161</v>
      </c>
      <c r="D295" s="14" t="s">
        <v>151</v>
      </c>
      <c r="E295" s="15">
        <v>7</v>
      </c>
      <c r="F295" s="14" t="s">
        <v>215</v>
      </c>
      <c r="G295" s="14" t="s">
        <v>153</v>
      </c>
      <c r="H295" s="14" t="s">
        <v>162</v>
      </c>
    </row>
    <row r="296" spans="1:8" x14ac:dyDescent="0.2">
      <c r="A296" s="13" t="s">
        <v>149</v>
      </c>
      <c r="B296" s="13">
        <v>42901</v>
      </c>
      <c r="C296" s="14" t="s">
        <v>165</v>
      </c>
      <c r="D296" s="14" t="s">
        <v>151</v>
      </c>
      <c r="E296" s="15">
        <v>6</v>
      </c>
      <c r="F296" s="14" t="s">
        <v>166</v>
      </c>
      <c r="G296" s="14" t="s">
        <v>153</v>
      </c>
      <c r="H296" s="14" t="s">
        <v>167</v>
      </c>
    </row>
    <row r="297" spans="1:8" x14ac:dyDescent="0.2">
      <c r="A297" s="13">
        <v>42428</v>
      </c>
      <c r="B297" s="13">
        <v>42901</v>
      </c>
      <c r="C297" s="14" t="s">
        <v>163</v>
      </c>
      <c r="D297" s="14" t="s">
        <v>151</v>
      </c>
      <c r="E297" s="15">
        <v>5</v>
      </c>
      <c r="F297" s="14" t="s">
        <v>215</v>
      </c>
      <c r="G297" s="14" t="s">
        <v>153</v>
      </c>
      <c r="H297" s="14" t="s">
        <v>164</v>
      </c>
    </row>
    <row r="298" spans="1:8" x14ac:dyDescent="0.2">
      <c r="A298" s="13" t="s">
        <v>149</v>
      </c>
      <c r="B298" s="13">
        <v>42905</v>
      </c>
      <c r="C298" s="14" t="s">
        <v>168</v>
      </c>
      <c r="D298" s="14" t="s">
        <v>151</v>
      </c>
      <c r="E298" s="15">
        <v>4</v>
      </c>
      <c r="F298" s="14" t="s">
        <v>169</v>
      </c>
      <c r="G298" s="14" t="s">
        <v>153</v>
      </c>
      <c r="H298" s="14" t="s">
        <v>170</v>
      </c>
    </row>
    <row r="299" spans="1:8" x14ac:dyDescent="0.2">
      <c r="A299" s="13">
        <v>42735</v>
      </c>
      <c r="B299" s="13">
        <v>42916</v>
      </c>
      <c r="C299" s="14" t="s">
        <v>175</v>
      </c>
      <c r="D299" s="14" t="s">
        <v>158</v>
      </c>
      <c r="E299" s="15"/>
      <c r="F299" s="14" t="s">
        <v>216</v>
      </c>
      <c r="G299" s="14" t="s">
        <v>177</v>
      </c>
      <c r="H299" s="14" t="s">
        <v>178</v>
      </c>
    </row>
    <row r="300" spans="1:8" x14ac:dyDescent="0.2">
      <c r="A300" s="13" t="s">
        <v>149</v>
      </c>
      <c r="B300" s="13">
        <v>42916</v>
      </c>
      <c r="C300" s="14" t="s">
        <v>179</v>
      </c>
      <c r="D300" s="14" t="s">
        <v>151</v>
      </c>
      <c r="E300" s="15">
        <v>9</v>
      </c>
      <c r="F300" s="14" t="s">
        <v>180</v>
      </c>
      <c r="G300" s="14" t="s">
        <v>181</v>
      </c>
      <c r="H300" s="14" t="s">
        <v>174</v>
      </c>
    </row>
    <row r="301" spans="1:8" x14ac:dyDescent="0.2">
      <c r="A301" s="13">
        <v>42460</v>
      </c>
      <c r="B301" s="13">
        <v>42916</v>
      </c>
      <c r="C301" s="14" t="s">
        <v>182</v>
      </c>
      <c r="D301" s="14" t="s">
        <v>158</v>
      </c>
      <c r="E301" s="15"/>
      <c r="F301" s="14" t="s">
        <v>217</v>
      </c>
      <c r="G301" s="14" t="s">
        <v>153</v>
      </c>
      <c r="H301" s="14" t="s">
        <v>184</v>
      </c>
    </row>
    <row r="302" spans="1:8" x14ac:dyDescent="0.2">
      <c r="A302" s="13" t="s">
        <v>149</v>
      </c>
      <c r="B302" s="13">
        <v>42927</v>
      </c>
      <c r="C302" s="14" t="s">
        <v>150</v>
      </c>
      <c r="D302" s="14" t="s">
        <v>151</v>
      </c>
      <c r="E302" s="15">
        <v>2</v>
      </c>
      <c r="F302" s="14" t="s">
        <v>152</v>
      </c>
      <c r="G302" s="14" t="s">
        <v>153</v>
      </c>
      <c r="H302" s="14" t="s">
        <v>154</v>
      </c>
    </row>
    <row r="303" spans="1:8" x14ac:dyDescent="0.2">
      <c r="A303" s="13" t="s">
        <v>149</v>
      </c>
      <c r="B303" s="13">
        <v>42928</v>
      </c>
      <c r="C303" s="14" t="s">
        <v>155</v>
      </c>
      <c r="D303" s="14" t="s">
        <v>151</v>
      </c>
      <c r="E303" s="15">
        <v>3</v>
      </c>
      <c r="F303" s="14" t="s">
        <v>156</v>
      </c>
      <c r="G303" s="14" t="s">
        <v>153</v>
      </c>
      <c r="H303" s="14" t="s">
        <v>154</v>
      </c>
    </row>
    <row r="304" spans="1:8" x14ac:dyDescent="0.2">
      <c r="A304" s="13" t="s">
        <v>149</v>
      </c>
      <c r="B304" s="13">
        <v>42931</v>
      </c>
      <c r="C304" s="14" t="s">
        <v>185</v>
      </c>
      <c r="D304" s="14" t="s">
        <v>151</v>
      </c>
      <c r="E304" s="15">
        <v>8</v>
      </c>
      <c r="F304" s="14" t="s">
        <v>218</v>
      </c>
      <c r="G304" s="14"/>
      <c r="H304" s="14" t="s">
        <v>174</v>
      </c>
    </row>
    <row r="305" spans="1:8" x14ac:dyDescent="0.2">
      <c r="A305" s="13">
        <v>42460</v>
      </c>
      <c r="B305" s="13">
        <v>42931</v>
      </c>
      <c r="C305" s="14" t="s">
        <v>157</v>
      </c>
      <c r="D305" s="14" t="s">
        <v>158</v>
      </c>
      <c r="E305" s="15"/>
      <c r="F305" s="14" t="s">
        <v>219</v>
      </c>
      <c r="G305" s="14" t="s">
        <v>153</v>
      </c>
      <c r="H305" s="14" t="s">
        <v>160</v>
      </c>
    </row>
    <row r="306" spans="1:8" x14ac:dyDescent="0.2">
      <c r="A306" s="13">
        <v>42460</v>
      </c>
      <c r="B306" s="13">
        <v>42931</v>
      </c>
      <c r="C306" s="14" t="s">
        <v>161</v>
      </c>
      <c r="D306" s="14" t="s">
        <v>151</v>
      </c>
      <c r="E306" s="15">
        <v>7</v>
      </c>
      <c r="F306" s="14" t="s">
        <v>219</v>
      </c>
      <c r="G306" s="14" t="s">
        <v>153</v>
      </c>
      <c r="H306" s="14" t="s">
        <v>162</v>
      </c>
    </row>
    <row r="307" spans="1:8" x14ac:dyDescent="0.2">
      <c r="A307" s="13" t="s">
        <v>149</v>
      </c>
      <c r="B307" s="13">
        <v>42931</v>
      </c>
      <c r="C307" s="14" t="s">
        <v>165</v>
      </c>
      <c r="D307" s="14" t="s">
        <v>151</v>
      </c>
      <c r="E307" s="15">
        <v>6</v>
      </c>
      <c r="F307" s="14" t="s">
        <v>166</v>
      </c>
      <c r="G307" s="14" t="s">
        <v>153</v>
      </c>
      <c r="H307" s="14" t="s">
        <v>167</v>
      </c>
    </row>
    <row r="308" spans="1:8" x14ac:dyDescent="0.2">
      <c r="A308" s="13">
        <v>42460</v>
      </c>
      <c r="B308" s="13">
        <v>42931</v>
      </c>
      <c r="C308" s="14" t="s">
        <v>163</v>
      </c>
      <c r="D308" s="14" t="s">
        <v>151</v>
      </c>
      <c r="E308" s="15">
        <v>5</v>
      </c>
      <c r="F308" s="14" t="s">
        <v>219</v>
      </c>
      <c r="G308" s="14" t="s">
        <v>153</v>
      </c>
      <c r="H308" s="14" t="s">
        <v>164</v>
      </c>
    </row>
    <row r="309" spans="1:8" x14ac:dyDescent="0.2">
      <c r="A309" s="13" t="s">
        <v>149</v>
      </c>
      <c r="B309" s="13">
        <v>42931</v>
      </c>
      <c r="C309" s="14" t="s">
        <v>199</v>
      </c>
      <c r="D309" s="14" t="s">
        <v>192</v>
      </c>
      <c r="E309" s="15">
        <v>2</v>
      </c>
      <c r="F309" s="14" t="s">
        <v>200</v>
      </c>
      <c r="G309" s="14" t="s">
        <v>153</v>
      </c>
      <c r="H309" s="14" t="s">
        <v>170</v>
      </c>
    </row>
    <row r="310" spans="1:8" x14ac:dyDescent="0.2">
      <c r="A310" s="13" t="s">
        <v>149</v>
      </c>
      <c r="B310" s="13">
        <v>42931</v>
      </c>
      <c r="C310" s="14" t="s">
        <v>220</v>
      </c>
      <c r="D310" s="14" t="s">
        <v>158</v>
      </c>
      <c r="E310" s="15"/>
      <c r="F310" s="14" t="s">
        <v>221</v>
      </c>
      <c r="G310" s="14" t="s">
        <v>153</v>
      </c>
      <c r="H310" s="14" t="s">
        <v>222</v>
      </c>
    </row>
    <row r="311" spans="1:8" x14ac:dyDescent="0.2">
      <c r="A311" s="13" t="s">
        <v>149</v>
      </c>
      <c r="B311" s="13">
        <v>42935</v>
      </c>
      <c r="C311" s="14" t="s">
        <v>168</v>
      </c>
      <c r="D311" s="14" t="s">
        <v>151</v>
      </c>
      <c r="E311" s="15">
        <v>4</v>
      </c>
      <c r="F311" s="14" t="s">
        <v>169</v>
      </c>
      <c r="G311" s="14" t="s">
        <v>153</v>
      </c>
      <c r="H311" s="14" t="s">
        <v>170</v>
      </c>
    </row>
    <row r="312" spans="1:8" x14ac:dyDescent="0.2">
      <c r="A312" s="13">
        <v>42400</v>
      </c>
      <c r="B312" s="13">
        <v>42947</v>
      </c>
      <c r="C312" s="14" t="s">
        <v>175</v>
      </c>
      <c r="D312" s="14" t="s">
        <v>158</v>
      </c>
      <c r="E312" s="15"/>
      <c r="F312" s="14" t="s">
        <v>206</v>
      </c>
      <c r="G312" s="14" t="s">
        <v>177</v>
      </c>
      <c r="H312" s="14" t="s">
        <v>178</v>
      </c>
    </row>
    <row r="313" spans="1:8" x14ac:dyDescent="0.2">
      <c r="A313" s="13" t="s">
        <v>149</v>
      </c>
      <c r="B313" s="13">
        <v>42947</v>
      </c>
      <c r="C313" s="14" t="s">
        <v>179</v>
      </c>
      <c r="D313" s="14" t="s">
        <v>151</v>
      </c>
      <c r="E313" s="15">
        <v>9</v>
      </c>
      <c r="F313" s="14" t="s">
        <v>180</v>
      </c>
      <c r="G313" s="14" t="s">
        <v>181</v>
      </c>
      <c r="H313" s="14" t="s">
        <v>174</v>
      </c>
    </row>
    <row r="314" spans="1:8" x14ac:dyDescent="0.2">
      <c r="A314" s="13">
        <v>42490</v>
      </c>
      <c r="B314" s="13">
        <v>42947</v>
      </c>
      <c r="C314" s="14" t="s">
        <v>182</v>
      </c>
      <c r="D314" s="14" t="s">
        <v>158</v>
      </c>
      <c r="E314" s="15"/>
      <c r="F314" s="14" t="s">
        <v>223</v>
      </c>
      <c r="G314" s="14" t="s">
        <v>153</v>
      </c>
      <c r="H314" s="14" t="s">
        <v>184</v>
      </c>
    </row>
    <row r="315" spans="1:8" x14ac:dyDescent="0.2">
      <c r="A315" s="13" t="s">
        <v>149</v>
      </c>
      <c r="B315" s="13">
        <v>42958</v>
      </c>
      <c r="C315" s="14" t="s">
        <v>150</v>
      </c>
      <c r="D315" s="14" t="s">
        <v>151</v>
      </c>
      <c r="E315" s="15">
        <v>2</v>
      </c>
      <c r="F315" s="14" t="s">
        <v>152</v>
      </c>
      <c r="G315" s="14" t="s">
        <v>153</v>
      </c>
      <c r="H315" s="14" t="s">
        <v>154</v>
      </c>
    </row>
    <row r="316" spans="1:8" x14ac:dyDescent="0.2">
      <c r="A316" s="13" t="s">
        <v>149</v>
      </c>
      <c r="B316" s="13">
        <v>42959</v>
      </c>
      <c r="C316" s="14" t="s">
        <v>155</v>
      </c>
      <c r="D316" s="14" t="s">
        <v>151</v>
      </c>
      <c r="E316" s="15">
        <v>3</v>
      </c>
      <c r="F316" s="14" t="s">
        <v>156</v>
      </c>
      <c r="G316" s="14" t="s">
        <v>153</v>
      </c>
      <c r="H316" s="14" t="s">
        <v>154</v>
      </c>
    </row>
    <row r="317" spans="1:8" x14ac:dyDescent="0.2">
      <c r="A317" s="13" t="s">
        <v>149</v>
      </c>
      <c r="B317" s="13">
        <v>42962</v>
      </c>
      <c r="C317" s="14" t="s">
        <v>185</v>
      </c>
      <c r="D317" s="14" t="s">
        <v>151</v>
      </c>
      <c r="E317" s="15">
        <v>8</v>
      </c>
      <c r="F317" s="14" t="s">
        <v>224</v>
      </c>
      <c r="G317" s="14"/>
      <c r="H317" s="14" t="s">
        <v>174</v>
      </c>
    </row>
    <row r="318" spans="1:8" x14ac:dyDescent="0.2">
      <c r="A318" s="13">
        <v>42490</v>
      </c>
      <c r="B318" s="13">
        <v>42962</v>
      </c>
      <c r="C318" s="14" t="s">
        <v>157</v>
      </c>
      <c r="D318" s="14" t="s">
        <v>158</v>
      </c>
      <c r="E318" s="15"/>
      <c r="F318" s="14" t="s">
        <v>225</v>
      </c>
      <c r="G318" s="14" t="s">
        <v>153</v>
      </c>
      <c r="H318" s="14" t="s">
        <v>160</v>
      </c>
    </row>
    <row r="319" spans="1:8" x14ac:dyDescent="0.2">
      <c r="A319" s="13">
        <v>42490</v>
      </c>
      <c r="B319" s="13">
        <v>42962</v>
      </c>
      <c r="C319" s="14" t="s">
        <v>161</v>
      </c>
      <c r="D319" s="14" t="s">
        <v>151</v>
      </c>
      <c r="E319" s="15">
        <v>7</v>
      </c>
      <c r="F319" s="14" t="s">
        <v>225</v>
      </c>
      <c r="G319" s="14" t="s">
        <v>153</v>
      </c>
      <c r="H319" s="14" t="s">
        <v>162</v>
      </c>
    </row>
    <row r="320" spans="1:8" x14ac:dyDescent="0.2">
      <c r="A320" s="13" t="s">
        <v>149</v>
      </c>
      <c r="B320" s="13">
        <v>42962</v>
      </c>
      <c r="C320" s="14" t="s">
        <v>165</v>
      </c>
      <c r="D320" s="14" t="s">
        <v>151</v>
      </c>
      <c r="E320" s="15">
        <v>6</v>
      </c>
      <c r="F320" s="14" t="s">
        <v>166</v>
      </c>
      <c r="G320" s="14" t="s">
        <v>153</v>
      </c>
      <c r="H320" s="14" t="s">
        <v>167</v>
      </c>
    </row>
    <row r="321" spans="1:8" x14ac:dyDescent="0.2">
      <c r="A321" s="13">
        <v>42490</v>
      </c>
      <c r="B321" s="13">
        <v>42962</v>
      </c>
      <c r="C321" s="14" t="s">
        <v>163</v>
      </c>
      <c r="D321" s="14" t="s">
        <v>151</v>
      </c>
      <c r="E321" s="15">
        <v>5</v>
      </c>
      <c r="F321" s="14" t="s">
        <v>225</v>
      </c>
      <c r="G321" s="14" t="s">
        <v>153</v>
      </c>
      <c r="H321" s="14" t="s">
        <v>164</v>
      </c>
    </row>
    <row r="322" spans="1:8" x14ac:dyDescent="0.2">
      <c r="A322" s="13" t="s">
        <v>149</v>
      </c>
      <c r="B322" s="13">
        <v>42966</v>
      </c>
      <c r="C322" s="14" t="s">
        <v>168</v>
      </c>
      <c r="D322" s="14" t="s">
        <v>151</v>
      </c>
      <c r="E322" s="15">
        <v>4</v>
      </c>
      <c r="F322" s="14" t="s">
        <v>169</v>
      </c>
      <c r="G322" s="14" t="s">
        <v>153</v>
      </c>
      <c r="H322" s="14" t="s">
        <v>170</v>
      </c>
    </row>
    <row r="323" spans="1:8" x14ac:dyDescent="0.2">
      <c r="A323" s="13">
        <v>42428</v>
      </c>
      <c r="B323" s="13">
        <v>42978</v>
      </c>
      <c r="C323" s="14" t="s">
        <v>175</v>
      </c>
      <c r="D323" s="14" t="s">
        <v>158</v>
      </c>
      <c r="E323" s="15"/>
      <c r="F323" s="14" t="s">
        <v>215</v>
      </c>
      <c r="G323" s="14" t="s">
        <v>177</v>
      </c>
      <c r="H323" s="14" t="s">
        <v>178</v>
      </c>
    </row>
    <row r="324" spans="1:8" x14ac:dyDescent="0.2">
      <c r="A324" s="13" t="s">
        <v>149</v>
      </c>
      <c r="B324" s="13">
        <v>42978</v>
      </c>
      <c r="C324" s="14" t="s">
        <v>179</v>
      </c>
      <c r="D324" s="14" t="s">
        <v>151</v>
      </c>
      <c r="E324" s="15">
        <v>9</v>
      </c>
      <c r="F324" s="14" t="s">
        <v>180</v>
      </c>
      <c r="G324" s="14" t="s">
        <v>181</v>
      </c>
      <c r="H324" s="14" t="s">
        <v>174</v>
      </c>
    </row>
    <row r="325" spans="1:8" x14ac:dyDescent="0.2">
      <c r="A325" s="13">
        <v>42521</v>
      </c>
      <c r="B325" s="13">
        <v>42978</v>
      </c>
      <c r="C325" s="14" t="s">
        <v>182</v>
      </c>
      <c r="D325" s="14" t="s">
        <v>158</v>
      </c>
      <c r="E325" s="15"/>
      <c r="F325" s="14" t="s">
        <v>226</v>
      </c>
      <c r="G325" s="14" t="s">
        <v>153</v>
      </c>
      <c r="H325" s="14" t="s">
        <v>184</v>
      </c>
    </row>
    <row r="326" spans="1:8" x14ac:dyDescent="0.2">
      <c r="A326" s="13" t="s">
        <v>149</v>
      </c>
      <c r="B326" s="13">
        <v>42989</v>
      </c>
      <c r="C326" s="14" t="s">
        <v>150</v>
      </c>
      <c r="D326" s="14" t="s">
        <v>151</v>
      </c>
      <c r="E326" s="15">
        <v>2</v>
      </c>
      <c r="F326" s="14" t="s">
        <v>152</v>
      </c>
      <c r="G326" s="14" t="s">
        <v>153</v>
      </c>
      <c r="H326" s="14" t="s">
        <v>154</v>
      </c>
    </row>
    <row r="327" spans="1:8" x14ac:dyDescent="0.2">
      <c r="A327" s="13" t="s">
        <v>149</v>
      </c>
      <c r="B327" s="13">
        <v>42990</v>
      </c>
      <c r="C327" s="14" t="s">
        <v>155</v>
      </c>
      <c r="D327" s="14" t="s">
        <v>151</v>
      </c>
      <c r="E327" s="15">
        <v>3</v>
      </c>
      <c r="F327" s="14" t="s">
        <v>156</v>
      </c>
      <c r="G327" s="14" t="s">
        <v>153</v>
      </c>
      <c r="H327" s="14" t="s">
        <v>154</v>
      </c>
    </row>
    <row r="328" spans="1:8" x14ac:dyDescent="0.2">
      <c r="A328" s="13" t="s">
        <v>149</v>
      </c>
      <c r="B328" s="13">
        <v>42993</v>
      </c>
      <c r="C328" s="14" t="s">
        <v>185</v>
      </c>
      <c r="D328" s="14" t="s">
        <v>151</v>
      </c>
      <c r="E328" s="15">
        <v>8</v>
      </c>
      <c r="F328" s="14" t="s">
        <v>227</v>
      </c>
      <c r="G328" s="14"/>
      <c r="H328" s="14" t="s">
        <v>174</v>
      </c>
    </row>
    <row r="329" spans="1:8" x14ac:dyDescent="0.2">
      <c r="A329" s="13" t="s">
        <v>149</v>
      </c>
      <c r="B329" s="13">
        <v>42993</v>
      </c>
      <c r="C329" s="14" t="s">
        <v>191</v>
      </c>
      <c r="D329" s="14" t="s">
        <v>192</v>
      </c>
      <c r="E329" s="15">
        <v>1</v>
      </c>
      <c r="F329" s="14" t="s">
        <v>193</v>
      </c>
      <c r="G329" s="14" t="s">
        <v>153</v>
      </c>
      <c r="H329" s="14" t="s">
        <v>194</v>
      </c>
    </row>
    <row r="330" spans="1:8" x14ac:dyDescent="0.2">
      <c r="A330" s="13">
        <v>42521</v>
      </c>
      <c r="B330" s="13">
        <v>42993</v>
      </c>
      <c r="C330" s="14" t="s">
        <v>157</v>
      </c>
      <c r="D330" s="14" t="s">
        <v>158</v>
      </c>
      <c r="E330" s="15"/>
      <c r="F330" s="14" t="s">
        <v>228</v>
      </c>
      <c r="G330" s="14" t="s">
        <v>153</v>
      </c>
      <c r="H330" s="14" t="s">
        <v>160</v>
      </c>
    </row>
    <row r="331" spans="1:8" x14ac:dyDescent="0.2">
      <c r="A331" s="13">
        <v>42521</v>
      </c>
      <c r="B331" s="13">
        <v>42993</v>
      </c>
      <c r="C331" s="14" t="s">
        <v>161</v>
      </c>
      <c r="D331" s="14" t="s">
        <v>151</v>
      </c>
      <c r="E331" s="15">
        <v>7</v>
      </c>
      <c r="F331" s="14" t="s">
        <v>228</v>
      </c>
      <c r="G331" s="14" t="s">
        <v>153</v>
      </c>
      <c r="H331" s="14" t="s">
        <v>162</v>
      </c>
    </row>
    <row r="332" spans="1:8" x14ac:dyDescent="0.2">
      <c r="A332" s="13" t="s">
        <v>149</v>
      </c>
      <c r="B332" s="13">
        <v>42993</v>
      </c>
      <c r="C332" s="14" t="s">
        <v>165</v>
      </c>
      <c r="D332" s="14" t="s">
        <v>151</v>
      </c>
      <c r="E332" s="15">
        <v>6</v>
      </c>
      <c r="F332" s="14" t="s">
        <v>166</v>
      </c>
      <c r="G332" s="14" t="s">
        <v>153</v>
      </c>
      <c r="H332" s="14" t="s">
        <v>167</v>
      </c>
    </row>
    <row r="333" spans="1:8" x14ac:dyDescent="0.2">
      <c r="A333" s="13">
        <v>42521</v>
      </c>
      <c r="B333" s="13">
        <v>42993</v>
      </c>
      <c r="C333" s="14" t="s">
        <v>163</v>
      </c>
      <c r="D333" s="14" t="s">
        <v>151</v>
      </c>
      <c r="E333" s="15">
        <v>5</v>
      </c>
      <c r="F333" s="14" t="s">
        <v>228</v>
      </c>
      <c r="G333" s="14" t="s">
        <v>153</v>
      </c>
      <c r="H333" s="14" t="s">
        <v>164</v>
      </c>
    </row>
    <row r="334" spans="1:8" x14ac:dyDescent="0.2">
      <c r="A334" s="13" t="s">
        <v>149</v>
      </c>
      <c r="B334" s="13">
        <v>42997</v>
      </c>
      <c r="C334" s="14" t="s">
        <v>168</v>
      </c>
      <c r="D334" s="14" t="s">
        <v>151</v>
      </c>
      <c r="E334" s="15">
        <v>4</v>
      </c>
      <c r="F334" s="14" t="s">
        <v>169</v>
      </c>
      <c r="G334" s="14" t="s">
        <v>153</v>
      </c>
      <c r="H334" s="14" t="s">
        <v>170</v>
      </c>
    </row>
    <row r="335" spans="1:8" x14ac:dyDescent="0.2">
      <c r="A335" s="13">
        <v>42460</v>
      </c>
      <c r="B335" s="13">
        <v>43008</v>
      </c>
      <c r="C335" s="14" t="s">
        <v>175</v>
      </c>
      <c r="D335" s="14" t="s">
        <v>158</v>
      </c>
      <c r="E335" s="15"/>
      <c r="F335" s="14" t="s">
        <v>219</v>
      </c>
      <c r="G335" s="14" t="s">
        <v>177</v>
      </c>
      <c r="H335" s="14" t="s">
        <v>178</v>
      </c>
    </row>
    <row r="336" spans="1:8" x14ac:dyDescent="0.2">
      <c r="A336" s="13" t="s">
        <v>149</v>
      </c>
      <c r="B336" s="13">
        <v>43008</v>
      </c>
      <c r="C336" s="14" t="s">
        <v>179</v>
      </c>
      <c r="D336" s="14" t="s">
        <v>151</v>
      </c>
      <c r="E336" s="15">
        <v>9</v>
      </c>
      <c r="F336" s="14" t="s">
        <v>180</v>
      </c>
      <c r="G336" s="14" t="s">
        <v>181</v>
      </c>
      <c r="H336" s="14" t="s">
        <v>174</v>
      </c>
    </row>
    <row r="337" spans="1:8" x14ac:dyDescent="0.2">
      <c r="A337" s="13">
        <v>42551</v>
      </c>
      <c r="B337" s="13">
        <v>43008</v>
      </c>
      <c r="C337" s="14" t="s">
        <v>182</v>
      </c>
      <c r="D337" s="14" t="s">
        <v>158</v>
      </c>
      <c r="E337" s="15"/>
      <c r="F337" s="14" t="s">
        <v>229</v>
      </c>
      <c r="G337" s="14" t="s">
        <v>153</v>
      </c>
      <c r="H337" s="14" t="s">
        <v>184</v>
      </c>
    </row>
    <row r="338" spans="1:8" x14ac:dyDescent="0.2">
      <c r="A338" s="13" t="s">
        <v>149</v>
      </c>
      <c r="B338" s="13">
        <v>43019</v>
      </c>
      <c r="C338" s="14" t="s">
        <v>150</v>
      </c>
      <c r="D338" s="14" t="s">
        <v>151</v>
      </c>
      <c r="E338" s="15">
        <v>2</v>
      </c>
      <c r="F338" s="14" t="s">
        <v>152</v>
      </c>
      <c r="G338" s="14" t="s">
        <v>153</v>
      </c>
      <c r="H338" s="14" t="s">
        <v>154</v>
      </c>
    </row>
    <row r="339" spans="1:8" x14ac:dyDescent="0.2">
      <c r="A339" s="13" t="s">
        <v>149</v>
      </c>
      <c r="B339" s="13">
        <v>43020</v>
      </c>
      <c r="C339" s="14" t="s">
        <v>155</v>
      </c>
      <c r="D339" s="14" t="s">
        <v>151</v>
      </c>
      <c r="E339" s="15">
        <v>3</v>
      </c>
      <c r="F339" s="14" t="s">
        <v>156</v>
      </c>
      <c r="G339" s="14" t="s">
        <v>153</v>
      </c>
      <c r="H339" s="14" t="s">
        <v>154</v>
      </c>
    </row>
    <row r="340" spans="1:8" x14ac:dyDescent="0.2">
      <c r="A340" s="13" t="s">
        <v>149</v>
      </c>
      <c r="B340" s="13">
        <v>43023</v>
      </c>
      <c r="C340" s="14" t="s">
        <v>185</v>
      </c>
      <c r="D340" s="14" t="s">
        <v>151</v>
      </c>
      <c r="E340" s="15">
        <v>8</v>
      </c>
      <c r="F340" s="14" t="s">
        <v>230</v>
      </c>
      <c r="G340" s="14"/>
      <c r="H340" s="14" t="s">
        <v>174</v>
      </c>
    </row>
    <row r="341" spans="1:8" x14ac:dyDescent="0.2">
      <c r="A341" s="13">
        <v>42551</v>
      </c>
      <c r="B341" s="13">
        <v>43023</v>
      </c>
      <c r="C341" s="14" t="s">
        <v>157</v>
      </c>
      <c r="D341" s="14" t="s">
        <v>158</v>
      </c>
      <c r="E341" s="15"/>
      <c r="F341" s="14" t="s">
        <v>231</v>
      </c>
      <c r="G341" s="14" t="s">
        <v>153</v>
      </c>
      <c r="H341" s="14" t="s">
        <v>160</v>
      </c>
    </row>
    <row r="342" spans="1:8" x14ac:dyDescent="0.2">
      <c r="A342" s="13">
        <v>42551</v>
      </c>
      <c r="B342" s="13">
        <v>43023</v>
      </c>
      <c r="C342" s="14" t="s">
        <v>161</v>
      </c>
      <c r="D342" s="14" t="s">
        <v>151</v>
      </c>
      <c r="E342" s="15">
        <v>7</v>
      </c>
      <c r="F342" s="14" t="s">
        <v>231</v>
      </c>
      <c r="G342" s="14" t="s">
        <v>153</v>
      </c>
      <c r="H342" s="14" t="s">
        <v>162</v>
      </c>
    </row>
    <row r="343" spans="1:8" x14ac:dyDescent="0.2">
      <c r="A343" s="13" t="s">
        <v>149</v>
      </c>
      <c r="B343" s="13">
        <v>43023</v>
      </c>
      <c r="C343" s="14" t="s">
        <v>165</v>
      </c>
      <c r="D343" s="14" t="s">
        <v>151</v>
      </c>
      <c r="E343" s="15">
        <v>6</v>
      </c>
      <c r="F343" s="14" t="s">
        <v>166</v>
      </c>
      <c r="G343" s="14" t="s">
        <v>153</v>
      </c>
      <c r="H343" s="14" t="s">
        <v>167</v>
      </c>
    </row>
    <row r="344" spans="1:8" x14ac:dyDescent="0.2">
      <c r="A344" s="13">
        <v>42551</v>
      </c>
      <c r="B344" s="13">
        <v>43023</v>
      </c>
      <c r="C344" s="14" t="s">
        <v>163</v>
      </c>
      <c r="D344" s="14" t="s">
        <v>151</v>
      </c>
      <c r="E344" s="15">
        <v>5</v>
      </c>
      <c r="F344" s="14" t="s">
        <v>231</v>
      </c>
      <c r="G344" s="14" t="s">
        <v>153</v>
      </c>
      <c r="H344" s="14" t="s">
        <v>164</v>
      </c>
    </row>
    <row r="345" spans="1:8" x14ac:dyDescent="0.2">
      <c r="A345" s="13" t="s">
        <v>149</v>
      </c>
      <c r="B345" s="13">
        <v>43023</v>
      </c>
      <c r="C345" s="14" t="s">
        <v>199</v>
      </c>
      <c r="D345" s="14" t="s">
        <v>192</v>
      </c>
      <c r="E345" s="15">
        <v>2</v>
      </c>
      <c r="F345" s="14" t="s">
        <v>200</v>
      </c>
      <c r="G345" s="14" t="s">
        <v>153</v>
      </c>
      <c r="H345" s="14" t="s">
        <v>170</v>
      </c>
    </row>
    <row r="346" spans="1:8" x14ac:dyDescent="0.2">
      <c r="A346" s="13" t="s">
        <v>149</v>
      </c>
      <c r="B346" s="13">
        <v>43027</v>
      </c>
      <c r="C346" s="14" t="s">
        <v>168</v>
      </c>
      <c r="D346" s="14" t="s">
        <v>151</v>
      </c>
      <c r="E346" s="15">
        <v>4</v>
      </c>
      <c r="F346" s="14" t="s">
        <v>169</v>
      </c>
      <c r="G346" s="14" t="s">
        <v>153</v>
      </c>
      <c r="H346" s="14" t="s">
        <v>170</v>
      </c>
    </row>
    <row r="347" spans="1:8" x14ac:dyDescent="0.2">
      <c r="A347" s="13">
        <v>42490</v>
      </c>
      <c r="B347" s="13">
        <v>43039</v>
      </c>
      <c r="C347" s="14" t="s">
        <v>175</v>
      </c>
      <c r="D347" s="14" t="s">
        <v>158</v>
      </c>
      <c r="E347" s="15"/>
      <c r="F347" s="14" t="s">
        <v>225</v>
      </c>
      <c r="G347" s="14" t="s">
        <v>177</v>
      </c>
      <c r="H347" s="14" t="s">
        <v>178</v>
      </c>
    </row>
    <row r="348" spans="1:8" x14ac:dyDescent="0.2">
      <c r="A348" s="13" t="s">
        <v>149</v>
      </c>
      <c r="B348" s="13">
        <v>43039</v>
      </c>
      <c r="C348" s="14" t="s">
        <v>179</v>
      </c>
      <c r="D348" s="14" t="s">
        <v>151</v>
      </c>
      <c r="E348" s="15">
        <v>9</v>
      </c>
      <c r="F348" s="14" t="s">
        <v>180</v>
      </c>
      <c r="G348" s="14" t="s">
        <v>181</v>
      </c>
      <c r="H348" s="14" t="s">
        <v>174</v>
      </c>
    </row>
    <row r="349" spans="1:8" x14ac:dyDescent="0.2">
      <c r="A349" s="13">
        <v>42582</v>
      </c>
      <c r="B349" s="13">
        <v>43039</v>
      </c>
      <c r="C349" s="14" t="s">
        <v>182</v>
      </c>
      <c r="D349" s="14" t="s">
        <v>158</v>
      </c>
      <c r="E349" s="15"/>
      <c r="F349" s="14" t="s">
        <v>232</v>
      </c>
      <c r="G349" s="14" t="s">
        <v>153</v>
      </c>
      <c r="H349" s="14" t="s">
        <v>184</v>
      </c>
    </row>
    <row r="350" spans="1:8" x14ac:dyDescent="0.2">
      <c r="A350" s="13" t="s">
        <v>149</v>
      </c>
      <c r="B350" s="13">
        <v>43050</v>
      </c>
      <c r="C350" s="14" t="s">
        <v>150</v>
      </c>
      <c r="D350" s="14" t="s">
        <v>151</v>
      </c>
      <c r="E350" s="15">
        <v>2</v>
      </c>
      <c r="F350" s="14" t="s">
        <v>152</v>
      </c>
      <c r="G350" s="14" t="s">
        <v>153</v>
      </c>
      <c r="H350" s="14" t="s">
        <v>154</v>
      </c>
    </row>
    <row r="351" spans="1:8" x14ac:dyDescent="0.2">
      <c r="A351" s="13" t="s">
        <v>149</v>
      </c>
      <c r="B351" s="13">
        <v>43051</v>
      </c>
      <c r="C351" s="14" t="s">
        <v>155</v>
      </c>
      <c r="D351" s="14" t="s">
        <v>151</v>
      </c>
      <c r="E351" s="15">
        <v>3</v>
      </c>
      <c r="F351" s="14" t="s">
        <v>156</v>
      </c>
      <c r="G351" s="14" t="s">
        <v>153</v>
      </c>
      <c r="H351" s="14" t="s">
        <v>154</v>
      </c>
    </row>
    <row r="352" spans="1:8" x14ac:dyDescent="0.2">
      <c r="A352" s="13" t="s">
        <v>149</v>
      </c>
      <c r="B352" s="13">
        <v>43054</v>
      </c>
      <c r="C352" s="14" t="s">
        <v>185</v>
      </c>
      <c r="D352" s="14" t="s">
        <v>151</v>
      </c>
      <c r="E352" s="15">
        <v>8</v>
      </c>
      <c r="F352" s="14" t="s">
        <v>233</v>
      </c>
      <c r="G352" s="14"/>
      <c r="H352" s="14" t="s">
        <v>174</v>
      </c>
    </row>
    <row r="353" spans="1:8" x14ac:dyDescent="0.2">
      <c r="A353" s="13">
        <v>42582</v>
      </c>
      <c r="B353" s="13">
        <v>43054</v>
      </c>
      <c r="C353" s="14" t="s">
        <v>157</v>
      </c>
      <c r="D353" s="14" t="s">
        <v>158</v>
      </c>
      <c r="E353" s="15"/>
      <c r="F353" s="14" t="s">
        <v>176</v>
      </c>
      <c r="G353" s="14" t="s">
        <v>153</v>
      </c>
      <c r="H353" s="14" t="s">
        <v>160</v>
      </c>
    </row>
    <row r="354" spans="1:8" x14ac:dyDescent="0.2">
      <c r="A354" s="13">
        <v>42582</v>
      </c>
      <c r="B354" s="13">
        <v>43054</v>
      </c>
      <c r="C354" s="14" t="s">
        <v>161</v>
      </c>
      <c r="D354" s="14" t="s">
        <v>151</v>
      </c>
      <c r="E354" s="15">
        <v>7</v>
      </c>
      <c r="F354" s="14" t="s">
        <v>176</v>
      </c>
      <c r="G354" s="14" t="s">
        <v>153</v>
      </c>
      <c r="H354" s="14" t="s">
        <v>162</v>
      </c>
    </row>
    <row r="355" spans="1:8" x14ac:dyDescent="0.2">
      <c r="A355" s="13" t="s">
        <v>149</v>
      </c>
      <c r="B355" s="13">
        <v>43054</v>
      </c>
      <c r="C355" s="14" t="s">
        <v>165</v>
      </c>
      <c r="D355" s="14" t="s">
        <v>151</v>
      </c>
      <c r="E355" s="15">
        <v>6</v>
      </c>
      <c r="F355" s="14" t="s">
        <v>166</v>
      </c>
      <c r="G355" s="14" t="s">
        <v>153</v>
      </c>
      <c r="H355" s="14" t="s">
        <v>167</v>
      </c>
    </row>
    <row r="356" spans="1:8" x14ac:dyDescent="0.2">
      <c r="A356" s="13">
        <v>42582</v>
      </c>
      <c r="B356" s="13">
        <v>43054</v>
      </c>
      <c r="C356" s="14" t="s">
        <v>163</v>
      </c>
      <c r="D356" s="14" t="s">
        <v>151</v>
      </c>
      <c r="E356" s="15">
        <v>5</v>
      </c>
      <c r="F356" s="14" t="s">
        <v>176</v>
      </c>
      <c r="G356" s="14" t="s">
        <v>153</v>
      </c>
      <c r="H356" s="14" t="s">
        <v>164</v>
      </c>
    </row>
    <row r="357" spans="1:8" x14ac:dyDescent="0.2">
      <c r="A357" s="13" t="s">
        <v>149</v>
      </c>
      <c r="B357" s="13">
        <v>43058</v>
      </c>
      <c r="C357" s="14" t="s">
        <v>168</v>
      </c>
      <c r="D357" s="14" t="s">
        <v>151</v>
      </c>
      <c r="E357" s="15">
        <v>4</v>
      </c>
      <c r="F357" s="14" t="s">
        <v>169</v>
      </c>
      <c r="G357" s="14" t="s">
        <v>153</v>
      </c>
      <c r="H357" s="14" t="s">
        <v>170</v>
      </c>
    </row>
    <row r="358" spans="1:8" x14ac:dyDescent="0.2">
      <c r="A358" s="13">
        <v>42521</v>
      </c>
      <c r="B358" s="13">
        <v>43069</v>
      </c>
      <c r="C358" s="14" t="s">
        <v>175</v>
      </c>
      <c r="D358" s="14" t="s">
        <v>158</v>
      </c>
      <c r="E358" s="15"/>
      <c r="F358" s="14" t="s">
        <v>228</v>
      </c>
      <c r="G358" s="14" t="s">
        <v>177</v>
      </c>
      <c r="H358" s="14" t="s">
        <v>178</v>
      </c>
    </row>
    <row r="359" spans="1:8" x14ac:dyDescent="0.2">
      <c r="A359" s="13" t="s">
        <v>149</v>
      </c>
      <c r="B359" s="13">
        <v>43069</v>
      </c>
      <c r="C359" s="14" t="s">
        <v>179</v>
      </c>
      <c r="D359" s="14" t="s">
        <v>151</v>
      </c>
      <c r="E359" s="15">
        <v>9</v>
      </c>
      <c r="F359" s="14" t="s">
        <v>180</v>
      </c>
      <c r="G359" s="14" t="s">
        <v>181</v>
      </c>
      <c r="H359" s="14" t="s">
        <v>174</v>
      </c>
    </row>
    <row r="360" spans="1:8" x14ac:dyDescent="0.2">
      <c r="A360" s="13">
        <v>42613</v>
      </c>
      <c r="B360" s="13">
        <v>43069</v>
      </c>
      <c r="C360" s="14" t="s">
        <v>182</v>
      </c>
      <c r="D360" s="14" t="s">
        <v>158</v>
      </c>
      <c r="E360" s="15"/>
      <c r="F360" s="14" t="s">
        <v>234</v>
      </c>
      <c r="G360" s="14" t="s">
        <v>153</v>
      </c>
      <c r="H360" s="14" t="s">
        <v>184</v>
      </c>
    </row>
    <row r="361" spans="1:8" x14ac:dyDescent="0.2">
      <c r="A361" s="13" t="s">
        <v>149</v>
      </c>
      <c r="B361" s="13">
        <v>43220</v>
      </c>
      <c r="C361" s="14" t="s">
        <v>235</v>
      </c>
      <c r="D361" s="14" t="s">
        <v>158</v>
      </c>
      <c r="E361" s="15"/>
      <c r="F361" s="14" t="s">
        <v>236</v>
      </c>
      <c r="G361" s="14" t="s">
        <v>153</v>
      </c>
      <c r="H361" s="14" t="s">
        <v>237</v>
      </c>
    </row>
    <row r="362" spans="1:8" x14ac:dyDescent="0.2">
      <c r="A362" s="13" t="s">
        <v>149</v>
      </c>
      <c r="B362" s="13">
        <v>43080</v>
      </c>
      <c r="C362" s="14" t="s">
        <v>150</v>
      </c>
      <c r="D362" s="14" t="s">
        <v>151</v>
      </c>
      <c r="E362" s="15">
        <v>2</v>
      </c>
      <c r="F362" s="14" t="s">
        <v>152</v>
      </c>
      <c r="G362" s="14" t="s">
        <v>153</v>
      </c>
      <c r="H362" s="14" t="s">
        <v>154</v>
      </c>
    </row>
    <row r="363" spans="1:8" x14ac:dyDescent="0.2">
      <c r="A363" s="13" t="s">
        <v>149</v>
      </c>
      <c r="B363" s="13">
        <v>43081</v>
      </c>
      <c r="C363" s="14" t="s">
        <v>155</v>
      </c>
      <c r="D363" s="14" t="s">
        <v>151</v>
      </c>
      <c r="E363" s="15">
        <v>3</v>
      </c>
      <c r="F363" s="14" t="s">
        <v>156</v>
      </c>
      <c r="G363" s="14" t="s">
        <v>153</v>
      </c>
      <c r="H363" s="14" t="s">
        <v>154</v>
      </c>
    </row>
    <row r="364" spans="1:8" x14ac:dyDescent="0.2">
      <c r="A364" s="13" t="s">
        <v>149</v>
      </c>
      <c r="B364" s="13">
        <v>43084</v>
      </c>
      <c r="C364" s="14" t="s">
        <v>185</v>
      </c>
      <c r="D364" s="14" t="s">
        <v>151</v>
      </c>
      <c r="E364" s="15">
        <v>8</v>
      </c>
      <c r="F364" s="14" t="s">
        <v>238</v>
      </c>
      <c r="G364" s="14"/>
      <c r="H364" s="14" t="s">
        <v>174</v>
      </c>
    </row>
    <row r="365" spans="1:8" x14ac:dyDescent="0.2">
      <c r="A365" s="13" t="s">
        <v>149</v>
      </c>
      <c r="B365" s="13">
        <v>43084</v>
      </c>
      <c r="C365" s="14" t="s">
        <v>191</v>
      </c>
      <c r="D365" s="14" t="s">
        <v>192</v>
      </c>
      <c r="E365" s="15">
        <v>1</v>
      </c>
      <c r="F365" s="14" t="s">
        <v>193</v>
      </c>
      <c r="G365" s="14" t="s">
        <v>153</v>
      </c>
      <c r="H365" s="14" t="s">
        <v>194</v>
      </c>
    </row>
    <row r="366" spans="1:8" x14ac:dyDescent="0.2">
      <c r="A366" s="13">
        <v>42613</v>
      </c>
      <c r="B366" s="13">
        <v>43084</v>
      </c>
      <c r="C366" s="14" t="s">
        <v>157</v>
      </c>
      <c r="D366" s="14" t="s">
        <v>158</v>
      </c>
      <c r="E366" s="15"/>
      <c r="F366" s="14" t="s">
        <v>188</v>
      </c>
      <c r="G366" s="14" t="s">
        <v>153</v>
      </c>
      <c r="H366" s="14" t="s">
        <v>160</v>
      </c>
    </row>
    <row r="367" spans="1:8" x14ac:dyDescent="0.2">
      <c r="A367" s="13">
        <v>42613</v>
      </c>
      <c r="B367" s="13">
        <v>43084</v>
      </c>
      <c r="C367" s="14" t="s">
        <v>161</v>
      </c>
      <c r="D367" s="14" t="s">
        <v>151</v>
      </c>
      <c r="E367" s="15">
        <v>7</v>
      </c>
      <c r="F367" s="14" t="s">
        <v>188</v>
      </c>
      <c r="G367" s="14" t="s">
        <v>153</v>
      </c>
      <c r="H367" s="14" t="s">
        <v>162</v>
      </c>
    </row>
    <row r="368" spans="1:8" x14ac:dyDescent="0.2">
      <c r="A368" s="13" t="s">
        <v>149</v>
      </c>
      <c r="B368" s="13">
        <v>43084</v>
      </c>
      <c r="C368" s="14" t="s">
        <v>165</v>
      </c>
      <c r="D368" s="14" t="s">
        <v>151</v>
      </c>
      <c r="E368" s="15">
        <v>6</v>
      </c>
      <c r="F368" s="14" t="s">
        <v>166</v>
      </c>
      <c r="G368" s="14" t="s">
        <v>153</v>
      </c>
      <c r="H368" s="14" t="s">
        <v>167</v>
      </c>
    </row>
    <row r="369" spans="1:8" x14ac:dyDescent="0.2">
      <c r="A369" s="13" t="s">
        <v>149</v>
      </c>
      <c r="B369" s="13">
        <v>43084</v>
      </c>
      <c r="C369" s="14" t="s">
        <v>239</v>
      </c>
      <c r="D369" s="14" t="s">
        <v>158</v>
      </c>
      <c r="E369" s="15"/>
      <c r="F369" s="14" t="s">
        <v>202</v>
      </c>
      <c r="G369" s="14" t="s">
        <v>153</v>
      </c>
      <c r="H369" s="14" t="s">
        <v>214</v>
      </c>
    </row>
    <row r="370" spans="1:8" x14ac:dyDescent="0.2">
      <c r="A370" s="13">
        <v>42613</v>
      </c>
      <c r="B370" s="13">
        <v>43084</v>
      </c>
      <c r="C370" s="14" t="s">
        <v>163</v>
      </c>
      <c r="D370" s="14" t="s">
        <v>151</v>
      </c>
      <c r="E370" s="15">
        <v>5</v>
      </c>
      <c r="F370" s="14" t="s">
        <v>188</v>
      </c>
      <c r="G370" s="14" t="s">
        <v>153</v>
      </c>
      <c r="H370" s="14" t="s">
        <v>164</v>
      </c>
    </row>
    <row r="371" spans="1:8" x14ac:dyDescent="0.2">
      <c r="A371" s="13" t="s">
        <v>149</v>
      </c>
      <c r="B371" s="13">
        <v>43084</v>
      </c>
      <c r="C371" s="14" t="s">
        <v>199</v>
      </c>
      <c r="D371" s="14" t="s">
        <v>192</v>
      </c>
      <c r="E371" s="15">
        <v>2</v>
      </c>
      <c r="F371" s="14" t="s">
        <v>200</v>
      </c>
      <c r="G371" s="14" t="s">
        <v>153</v>
      </c>
      <c r="H371" s="14" t="s">
        <v>170</v>
      </c>
    </row>
    <row r="372" spans="1:8" x14ac:dyDescent="0.2">
      <c r="A372" s="13" t="s">
        <v>149</v>
      </c>
      <c r="B372" s="13">
        <v>43084</v>
      </c>
      <c r="C372" s="14" t="s">
        <v>240</v>
      </c>
      <c r="D372" s="14" t="s">
        <v>158</v>
      </c>
      <c r="E372" s="15"/>
      <c r="F372" s="14" t="s">
        <v>221</v>
      </c>
      <c r="G372" s="14" t="s">
        <v>153</v>
      </c>
      <c r="H372" s="14" t="s">
        <v>222</v>
      </c>
    </row>
    <row r="373" spans="1:8" x14ac:dyDescent="0.2">
      <c r="A373" s="13" t="s">
        <v>149</v>
      </c>
      <c r="B373" s="13">
        <v>43088</v>
      </c>
      <c r="C373" s="14" t="s">
        <v>168</v>
      </c>
      <c r="D373" s="14" t="s">
        <v>151</v>
      </c>
      <c r="E373" s="15">
        <v>4</v>
      </c>
      <c r="F373" s="14" t="s">
        <v>169</v>
      </c>
      <c r="G373" s="14" t="s">
        <v>153</v>
      </c>
      <c r="H373" s="14" t="s">
        <v>170</v>
      </c>
    </row>
    <row r="374" spans="1:8" x14ac:dyDescent="0.2">
      <c r="A374" s="13">
        <v>42551</v>
      </c>
      <c r="B374" s="13">
        <v>43100</v>
      </c>
      <c r="C374" s="14" t="s">
        <v>175</v>
      </c>
      <c r="D374" s="14" t="s">
        <v>158</v>
      </c>
      <c r="E374" s="15"/>
      <c r="F374" s="14" t="s">
        <v>231</v>
      </c>
      <c r="G374" s="14" t="s">
        <v>177</v>
      </c>
      <c r="H374" s="14" t="s">
        <v>178</v>
      </c>
    </row>
    <row r="375" spans="1:8" x14ac:dyDescent="0.2">
      <c r="A375" s="13" t="s">
        <v>149</v>
      </c>
      <c r="B375" s="13">
        <v>43100</v>
      </c>
      <c r="C375" s="14" t="s">
        <v>179</v>
      </c>
      <c r="D375" s="14" t="s">
        <v>151</v>
      </c>
      <c r="E375" s="15">
        <v>9</v>
      </c>
      <c r="F375" s="14" t="s">
        <v>180</v>
      </c>
      <c r="G375" s="14" t="s">
        <v>181</v>
      </c>
      <c r="H375" s="14" t="s">
        <v>174</v>
      </c>
    </row>
    <row r="376" spans="1:8" x14ac:dyDescent="0.2">
      <c r="A376" s="13">
        <v>42643</v>
      </c>
      <c r="B376" s="13">
        <v>43100</v>
      </c>
      <c r="C376" s="14" t="s">
        <v>182</v>
      </c>
      <c r="D376" s="14" t="s">
        <v>158</v>
      </c>
      <c r="E376" s="15"/>
      <c r="F376" s="14" t="s">
        <v>241</v>
      </c>
      <c r="G376" s="14" t="s">
        <v>153</v>
      </c>
      <c r="H376" s="14" t="s">
        <v>184</v>
      </c>
    </row>
    <row r="377" spans="1:8" x14ac:dyDescent="0.2">
      <c r="A377" s="13" t="s">
        <v>149</v>
      </c>
      <c r="B377" s="13">
        <v>42750</v>
      </c>
      <c r="C377" s="14" t="s">
        <v>242</v>
      </c>
      <c r="D377" s="14" t="s">
        <v>151</v>
      </c>
      <c r="E377" s="15">
        <v>1</v>
      </c>
      <c r="F377" s="14" t="s">
        <v>243</v>
      </c>
      <c r="G377" s="14" t="s">
        <v>153</v>
      </c>
      <c r="H377" s="14" t="s">
        <v>244</v>
      </c>
    </row>
    <row r="378" spans="1:8" x14ac:dyDescent="0.2">
      <c r="A378" s="13" t="s">
        <v>149</v>
      </c>
      <c r="B378" s="13">
        <v>42781</v>
      </c>
      <c r="C378" s="14" t="s">
        <v>242</v>
      </c>
      <c r="D378" s="14" t="s">
        <v>151</v>
      </c>
      <c r="E378" s="15">
        <v>1</v>
      </c>
      <c r="F378" s="14" t="s">
        <v>243</v>
      </c>
      <c r="G378" s="14" t="s">
        <v>153</v>
      </c>
      <c r="H378" s="14" t="s">
        <v>244</v>
      </c>
    </row>
    <row r="379" spans="1:8" x14ac:dyDescent="0.2">
      <c r="A379" s="13" t="s">
        <v>149</v>
      </c>
      <c r="B379" s="13">
        <v>42809</v>
      </c>
      <c r="C379" s="14" t="s">
        <v>242</v>
      </c>
      <c r="D379" s="14" t="s">
        <v>151</v>
      </c>
      <c r="E379" s="15">
        <v>1</v>
      </c>
      <c r="F379" s="14" t="s">
        <v>243</v>
      </c>
      <c r="G379" s="14" t="s">
        <v>153</v>
      </c>
      <c r="H379" s="14" t="s">
        <v>244</v>
      </c>
    </row>
    <row r="380" spans="1:8" x14ac:dyDescent="0.2">
      <c r="A380" s="13" t="s">
        <v>149</v>
      </c>
      <c r="B380" s="13">
        <v>42840</v>
      </c>
      <c r="C380" s="14" t="s">
        <v>242</v>
      </c>
      <c r="D380" s="14" t="s">
        <v>151</v>
      </c>
      <c r="E380" s="15">
        <v>1</v>
      </c>
      <c r="F380" s="14" t="s">
        <v>243</v>
      </c>
      <c r="G380" s="14" t="s">
        <v>153</v>
      </c>
      <c r="H380" s="14" t="s">
        <v>244</v>
      </c>
    </row>
    <row r="381" spans="1:8" x14ac:dyDescent="0.2">
      <c r="A381" s="13" t="s">
        <v>149</v>
      </c>
      <c r="B381" s="13">
        <v>42870</v>
      </c>
      <c r="C381" s="14" t="s">
        <v>242</v>
      </c>
      <c r="D381" s="14" t="s">
        <v>151</v>
      </c>
      <c r="E381" s="15">
        <v>1</v>
      </c>
      <c r="F381" s="14" t="s">
        <v>243</v>
      </c>
      <c r="G381" s="14" t="s">
        <v>153</v>
      </c>
      <c r="H381" s="14" t="s">
        <v>244</v>
      </c>
    </row>
    <row r="382" spans="1:8" x14ac:dyDescent="0.2">
      <c r="A382" s="13" t="s">
        <v>149</v>
      </c>
      <c r="B382" s="13">
        <v>42901</v>
      </c>
      <c r="C382" s="14" t="s">
        <v>242</v>
      </c>
      <c r="D382" s="14" t="s">
        <v>151</v>
      </c>
      <c r="E382" s="15">
        <v>1</v>
      </c>
      <c r="F382" s="14" t="s">
        <v>243</v>
      </c>
      <c r="G382" s="14" t="s">
        <v>153</v>
      </c>
      <c r="H382" s="14" t="s">
        <v>244</v>
      </c>
    </row>
    <row r="383" spans="1:8" x14ac:dyDescent="0.2">
      <c r="A383" s="13" t="s">
        <v>149</v>
      </c>
      <c r="B383" s="13">
        <v>42931</v>
      </c>
      <c r="C383" s="14" t="s">
        <v>242</v>
      </c>
      <c r="D383" s="14" t="s">
        <v>151</v>
      </c>
      <c r="E383" s="15">
        <v>1</v>
      </c>
      <c r="F383" s="14" t="s">
        <v>243</v>
      </c>
      <c r="G383" s="14" t="s">
        <v>153</v>
      </c>
      <c r="H383" s="14" t="s">
        <v>244</v>
      </c>
    </row>
    <row r="384" spans="1:8" x14ac:dyDescent="0.2">
      <c r="A384" s="13" t="s">
        <v>149</v>
      </c>
      <c r="B384" s="13">
        <v>42962</v>
      </c>
      <c r="C384" s="14" t="s">
        <v>242</v>
      </c>
      <c r="D384" s="14" t="s">
        <v>151</v>
      </c>
      <c r="E384" s="15">
        <v>1</v>
      </c>
      <c r="F384" s="14" t="s">
        <v>243</v>
      </c>
      <c r="G384" s="14" t="s">
        <v>153</v>
      </c>
      <c r="H384" s="14" t="s">
        <v>244</v>
      </c>
    </row>
    <row r="385" spans="1:8" x14ac:dyDescent="0.2">
      <c r="A385" s="13" t="s">
        <v>149</v>
      </c>
      <c r="B385" s="13">
        <v>42993</v>
      </c>
      <c r="C385" s="14" t="s">
        <v>242</v>
      </c>
      <c r="D385" s="14" t="s">
        <v>151</v>
      </c>
      <c r="E385" s="15">
        <v>1</v>
      </c>
      <c r="F385" s="14" t="s">
        <v>243</v>
      </c>
      <c r="G385" s="14" t="s">
        <v>153</v>
      </c>
      <c r="H385" s="14" t="s">
        <v>244</v>
      </c>
    </row>
    <row r="386" spans="1:8" x14ac:dyDescent="0.2">
      <c r="A386" s="13" t="s">
        <v>149</v>
      </c>
      <c r="B386" s="13">
        <v>43023</v>
      </c>
      <c r="C386" s="14" t="s">
        <v>242</v>
      </c>
      <c r="D386" s="14" t="s">
        <v>151</v>
      </c>
      <c r="E386" s="15">
        <v>1</v>
      </c>
      <c r="F386" s="14" t="s">
        <v>243</v>
      </c>
      <c r="G386" s="14" t="s">
        <v>153</v>
      </c>
      <c r="H386" s="14" t="s">
        <v>244</v>
      </c>
    </row>
    <row r="387" spans="1:8" x14ac:dyDescent="0.2">
      <c r="A387" s="13" t="s">
        <v>149</v>
      </c>
      <c r="B387" s="13">
        <v>43054</v>
      </c>
      <c r="C387" s="14" t="s">
        <v>242</v>
      </c>
      <c r="D387" s="14" t="s">
        <v>151</v>
      </c>
      <c r="E387" s="15">
        <v>1</v>
      </c>
      <c r="F387" s="14" t="s">
        <v>243</v>
      </c>
      <c r="G387" s="14" t="s">
        <v>153</v>
      </c>
      <c r="H387" s="14" t="s">
        <v>244</v>
      </c>
    </row>
    <row r="388" spans="1:8" x14ac:dyDescent="0.2">
      <c r="A388" s="13" t="s">
        <v>149</v>
      </c>
      <c r="B388" s="13">
        <v>43084</v>
      </c>
      <c r="C388" s="14" t="s">
        <v>242</v>
      </c>
      <c r="D388" s="14" t="s">
        <v>151</v>
      </c>
      <c r="E388" s="15">
        <v>1</v>
      </c>
      <c r="F388" s="14" t="s">
        <v>243</v>
      </c>
      <c r="G388" s="14" t="s">
        <v>153</v>
      </c>
      <c r="H388" s="14" t="s">
        <v>244</v>
      </c>
    </row>
    <row r="390" spans="1:8" x14ac:dyDescent="0.2">
      <c r="A390" s="1" t="s">
        <v>245</v>
      </c>
    </row>
    <row r="392" spans="1:8" ht="60" x14ac:dyDescent="0.2">
      <c r="A392" s="16" t="s">
        <v>246</v>
      </c>
      <c r="B392" s="16" t="s">
        <v>247</v>
      </c>
      <c r="C392" s="16" t="s">
        <v>248</v>
      </c>
      <c r="D392" s="16" t="s">
        <v>249</v>
      </c>
      <c r="E392" s="16" t="s">
        <v>250</v>
      </c>
      <c r="F392" s="16" t="s">
        <v>251</v>
      </c>
      <c r="G392" s="16" t="s">
        <v>250</v>
      </c>
    </row>
    <row r="393" spans="1:8" s="8" customFormat="1" x14ac:dyDescent="0.2">
      <c r="A393" s="17">
        <v>5</v>
      </c>
      <c r="B393" s="17" t="s">
        <v>252</v>
      </c>
      <c r="C393" s="17" t="s">
        <v>253</v>
      </c>
      <c r="D393" s="17" t="s">
        <v>254</v>
      </c>
      <c r="E393" s="17" t="s">
        <v>255</v>
      </c>
      <c r="F393" s="18"/>
      <c r="G393" s="19"/>
    </row>
    <row r="394" spans="1:8" s="8" customFormat="1" x14ac:dyDescent="0.2">
      <c r="A394" s="17">
        <v>5</v>
      </c>
      <c r="B394" s="17" t="s">
        <v>252</v>
      </c>
      <c r="C394" s="17" t="s">
        <v>256</v>
      </c>
      <c r="D394" s="17" t="s">
        <v>257</v>
      </c>
      <c r="E394" s="17" t="s">
        <v>258</v>
      </c>
      <c r="F394" s="17" t="s">
        <v>259</v>
      </c>
      <c r="G394" s="19"/>
    </row>
    <row r="395" spans="1:8" s="8" customFormat="1" x14ac:dyDescent="0.2">
      <c r="A395" s="17">
        <v>5</v>
      </c>
      <c r="B395" s="17" t="s">
        <v>252</v>
      </c>
      <c r="C395" s="17" t="s">
        <v>260</v>
      </c>
      <c r="D395" s="17" t="s">
        <v>261</v>
      </c>
      <c r="E395" s="17" t="s">
        <v>262</v>
      </c>
      <c r="F395" s="17" t="s">
        <v>263</v>
      </c>
      <c r="G395" s="19"/>
    </row>
    <row r="396" spans="1:8" s="8" customFormat="1" x14ac:dyDescent="0.2">
      <c r="A396" s="17">
        <v>5</v>
      </c>
      <c r="B396" s="17" t="s">
        <v>252</v>
      </c>
      <c r="C396" s="17" t="s">
        <v>260</v>
      </c>
      <c r="D396" s="17" t="s">
        <v>264</v>
      </c>
      <c r="E396" s="19"/>
      <c r="F396" s="17" t="s">
        <v>265</v>
      </c>
      <c r="G396" s="17" t="s">
        <v>266</v>
      </c>
    </row>
    <row r="397" spans="1:8" s="8" customFormat="1" x14ac:dyDescent="0.2">
      <c r="A397" s="17">
        <v>5</v>
      </c>
      <c r="B397" s="17" t="s">
        <v>252</v>
      </c>
      <c r="C397" s="17" t="s">
        <v>260</v>
      </c>
      <c r="D397" s="17" t="s">
        <v>267</v>
      </c>
      <c r="E397" s="19"/>
      <c r="F397" s="17" t="s">
        <v>268</v>
      </c>
      <c r="G397" s="17" t="s">
        <v>269</v>
      </c>
    </row>
    <row r="398" spans="1:8" s="8" customFormat="1" x14ac:dyDescent="0.2">
      <c r="A398" s="17">
        <v>5</v>
      </c>
      <c r="B398" s="17" t="s">
        <v>252</v>
      </c>
      <c r="C398" s="17" t="s">
        <v>270</v>
      </c>
      <c r="D398" s="17" t="s">
        <v>271</v>
      </c>
      <c r="E398" s="17" t="s">
        <v>272</v>
      </c>
      <c r="F398" s="17" t="s">
        <v>273</v>
      </c>
      <c r="G398" s="19"/>
    </row>
    <row r="399" spans="1:8" s="8" customFormat="1" x14ac:dyDescent="0.2">
      <c r="A399" s="17">
        <v>5</v>
      </c>
      <c r="B399" s="17" t="s">
        <v>252</v>
      </c>
      <c r="C399" s="17" t="s">
        <v>274</v>
      </c>
      <c r="D399" s="17" t="s">
        <v>275</v>
      </c>
      <c r="E399" s="17" t="s">
        <v>276</v>
      </c>
      <c r="F399" s="17" t="s">
        <v>277</v>
      </c>
      <c r="G399" s="19"/>
    </row>
    <row r="400" spans="1:8" s="8" customFormat="1" x14ac:dyDescent="0.2">
      <c r="A400" s="17">
        <v>6</v>
      </c>
      <c r="B400" s="17" t="s">
        <v>278</v>
      </c>
      <c r="C400" s="17" t="s">
        <v>279</v>
      </c>
      <c r="D400" s="17" t="s">
        <v>280</v>
      </c>
      <c r="E400" s="17" t="s">
        <v>281</v>
      </c>
      <c r="F400" s="19"/>
      <c r="G400" s="19"/>
    </row>
    <row r="401" spans="1:7" s="8" customFormat="1" x14ac:dyDescent="0.2">
      <c r="A401" s="17">
        <v>6</v>
      </c>
      <c r="B401" s="17" t="s">
        <v>278</v>
      </c>
      <c r="C401" s="17" t="s">
        <v>282</v>
      </c>
      <c r="D401" s="17" t="s">
        <v>283</v>
      </c>
      <c r="E401" s="19"/>
      <c r="F401" s="17" t="s">
        <v>284</v>
      </c>
      <c r="G401" s="17" t="s">
        <v>285</v>
      </c>
    </row>
    <row r="402" spans="1:7" s="8" customFormat="1" x14ac:dyDescent="0.2">
      <c r="A402" s="17">
        <v>6</v>
      </c>
      <c r="B402" s="17" t="s">
        <v>278</v>
      </c>
      <c r="C402" s="17" t="s">
        <v>286</v>
      </c>
      <c r="D402" s="17" t="s">
        <v>287</v>
      </c>
      <c r="E402" s="19"/>
      <c r="F402" s="17" t="s">
        <v>288</v>
      </c>
      <c r="G402" s="17" t="s">
        <v>285</v>
      </c>
    </row>
    <row r="403" spans="1:7" s="8" customFormat="1" x14ac:dyDescent="0.2">
      <c r="A403" s="17">
        <v>6</v>
      </c>
      <c r="B403" s="17" t="s">
        <v>278</v>
      </c>
      <c r="C403" s="17" t="s">
        <v>31</v>
      </c>
      <c r="D403" s="17" t="s">
        <v>289</v>
      </c>
      <c r="E403" s="19"/>
      <c r="F403" s="17" t="s">
        <v>290</v>
      </c>
      <c r="G403" s="17" t="s">
        <v>285</v>
      </c>
    </row>
    <row r="404" spans="1:7" s="8" customFormat="1" x14ac:dyDescent="0.2">
      <c r="A404" s="17">
        <v>6</v>
      </c>
      <c r="B404" s="17" t="s">
        <v>278</v>
      </c>
      <c r="C404" s="17" t="s">
        <v>33</v>
      </c>
      <c r="D404" s="17" t="s">
        <v>291</v>
      </c>
      <c r="E404" s="19"/>
      <c r="F404" s="17" t="s">
        <v>292</v>
      </c>
      <c r="G404" s="17" t="s">
        <v>285</v>
      </c>
    </row>
    <row r="405" spans="1:7" s="8" customFormat="1" x14ac:dyDescent="0.2">
      <c r="A405" s="17">
        <v>6</v>
      </c>
      <c r="B405" s="17" t="s">
        <v>278</v>
      </c>
      <c r="C405" s="17" t="s">
        <v>35</v>
      </c>
      <c r="D405" s="17" t="s">
        <v>293</v>
      </c>
      <c r="E405" s="19"/>
      <c r="F405" s="17" t="s">
        <v>294</v>
      </c>
      <c r="G405" s="17" t="s">
        <v>285</v>
      </c>
    </row>
    <row r="406" spans="1:7" s="8" customFormat="1" x14ac:dyDescent="0.2">
      <c r="A406" s="17">
        <v>6</v>
      </c>
      <c r="B406" s="17" t="s">
        <v>278</v>
      </c>
      <c r="C406" s="17" t="s">
        <v>36</v>
      </c>
      <c r="D406" s="17" t="s">
        <v>295</v>
      </c>
      <c r="E406" s="19"/>
      <c r="F406" s="17" t="s">
        <v>296</v>
      </c>
      <c r="G406" s="17" t="s">
        <v>285</v>
      </c>
    </row>
    <row r="407" spans="1:7" s="8" customFormat="1" x14ac:dyDescent="0.2">
      <c r="A407" s="17">
        <v>6</v>
      </c>
      <c r="B407" s="17" t="s">
        <v>278</v>
      </c>
      <c r="C407" s="17" t="s">
        <v>37</v>
      </c>
      <c r="D407" s="17" t="s">
        <v>297</v>
      </c>
      <c r="E407" s="19"/>
      <c r="F407" s="17" t="s">
        <v>296</v>
      </c>
      <c r="G407" s="17" t="s">
        <v>285</v>
      </c>
    </row>
    <row r="408" spans="1:7" s="8" customFormat="1" x14ac:dyDescent="0.2">
      <c r="A408" s="17">
        <v>6</v>
      </c>
      <c r="B408" s="17" t="s">
        <v>278</v>
      </c>
      <c r="C408" s="17" t="s">
        <v>38</v>
      </c>
      <c r="D408" s="17" t="s">
        <v>298</v>
      </c>
      <c r="E408" s="19"/>
      <c r="F408" s="17" t="s">
        <v>296</v>
      </c>
      <c r="G408" s="17" t="s">
        <v>285</v>
      </c>
    </row>
    <row r="409" spans="1:7" s="8" customFormat="1" x14ac:dyDescent="0.2">
      <c r="A409" s="17">
        <v>6</v>
      </c>
      <c r="B409" s="17" t="s">
        <v>278</v>
      </c>
      <c r="C409" s="17" t="s">
        <v>39</v>
      </c>
      <c r="D409" s="17" t="s">
        <v>299</v>
      </c>
      <c r="E409" s="19"/>
      <c r="F409" s="17" t="s">
        <v>296</v>
      </c>
      <c r="G409" s="17" t="s">
        <v>285</v>
      </c>
    </row>
    <row r="410" spans="1:7" s="8" customFormat="1" x14ac:dyDescent="0.2">
      <c r="A410" s="17">
        <v>6</v>
      </c>
      <c r="B410" s="17" t="s">
        <v>278</v>
      </c>
      <c r="C410" s="17" t="s">
        <v>300</v>
      </c>
      <c r="D410" s="17" t="s">
        <v>301</v>
      </c>
      <c r="E410" s="19"/>
      <c r="F410" s="17" t="s">
        <v>302</v>
      </c>
      <c r="G410" s="17" t="s">
        <v>303</v>
      </c>
    </row>
    <row r="411" spans="1:7" s="8" customFormat="1" x14ac:dyDescent="0.2">
      <c r="A411" s="17">
        <v>6</v>
      </c>
      <c r="B411" s="17" t="s">
        <v>278</v>
      </c>
      <c r="C411" s="17" t="s">
        <v>304</v>
      </c>
      <c r="D411" s="17" t="s">
        <v>305</v>
      </c>
      <c r="E411" s="19"/>
      <c r="F411" s="17" t="s">
        <v>306</v>
      </c>
      <c r="G411" s="17" t="s">
        <v>307</v>
      </c>
    </row>
    <row r="412" spans="1:7" s="8" customFormat="1" x14ac:dyDescent="0.2">
      <c r="A412" s="17">
        <v>6</v>
      </c>
      <c r="B412" s="17" t="s">
        <v>278</v>
      </c>
      <c r="C412" s="17" t="s">
        <v>308</v>
      </c>
      <c r="D412" s="17" t="s">
        <v>309</v>
      </c>
      <c r="E412" s="19"/>
      <c r="F412" s="17" t="s">
        <v>306</v>
      </c>
      <c r="G412" s="17" t="s">
        <v>307</v>
      </c>
    </row>
    <row r="413" spans="1:7" s="8" customFormat="1" x14ac:dyDescent="0.2">
      <c r="A413" s="17">
        <v>6</v>
      </c>
      <c r="B413" s="17" t="s">
        <v>278</v>
      </c>
      <c r="C413" s="17" t="s">
        <v>310</v>
      </c>
      <c r="D413" s="17" t="s">
        <v>311</v>
      </c>
      <c r="E413" s="19"/>
      <c r="F413" s="17" t="s">
        <v>306</v>
      </c>
      <c r="G413" s="17" t="s">
        <v>307</v>
      </c>
    </row>
    <row r="414" spans="1:7" s="8" customFormat="1" x14ac:dyDescent="0.2">
      <c r="A414" s="17">
        <v>6</v>
      </c>
      <c r="B414" s="17" t="s">
        <v>278</v>
      </c>
      <c r="C414" s="17" t="s">
        <v>312</v>
      </c>
      <c r="D414" s="17" t="s">
        <v>313</v>
      </c>
      <c r="E414" s="19"/>
      <c r="F414" s="17" t="s">
        <v>314</v>
      </c>
      <c r="G414" s="17" t="s">
        <v>315</v>
      </c>
    </row>
    <row r="415" spans="1:7" s="8" customFormat="1" x14ac:dyDescent="0.2">
      <c r="A415" s="17">
        <v>6</v>
      </c>
      <c r="B415" s="17" t="s">
        <v>278</v>
      </c>
      <c r="C415" s="17" t="s">
        <v>316</v>
      </c>
      <c r="D415" s="17" t="s">
        <v>317</v>
      </c>
      <c r="E415" s="17" t="s">
        <v>318</v>
      </c>
      <c r="F415" s="17" t="s">
        <v>319</v>
      </c>
      <c r="G415" s="17" t="s">
        <v>320</v>
      </c>
    </row>
    <row r="416" spans="1:7" s="8" customFormat="1" x14ac:dyDescent="0.2">
      <c r="A416" s="17">
        <v>6</v>
      </c>
      <c r="B416" s="17" t="s">
        <v>278</v>
      </c>
      <c r="C416" s="17" t="s">
        <v>321</v>
      </c>
      <c r="D416" s="17" t="s">
        <v>322</v>
      </c>
      <c r="E416" s="17" t="s">
        <v>318</v>
      </c>
      <c r="F416" s="17" t="s">
        <v>323</v>
      </c>
      <c r="G416" s="17"/>
    </row>
    <row r="417" spans="1:7" s="8" customFormat="1" x14ac:dyDescent="0.2">
      <c r="A417" s="17">
        <v>6</v>
      </c>
      <c r="B417" s="17" t="s">
        <v>324</v>
      </c>
      <c r="C417" s="17" t="s">
        <v>325</v>
      </c>
      <c r="D417" s="17" t="s">
        <v>326</v>
      </c>
      <c r="E417" s="19"/>
      <c r="F417" s="17" t="s">
        <v>327</v>
      </c>
      <c r="G417" s="17" t="s">
        <v>285</v>
      </c>
    </row>
    <row r="418" spans="1:7" s="8" customFormat="1" x14ac:dyDescent="0.2">
      <c r="A418" s="17">
        <v>8</v>
      </c>
      <c r="B418" s="17" t="s">
        <v>324</v>
      </c>
      <c r="C418" s="17" t="s">
        <v>328</v>
      </c>
      <c r="D418" s="17" t="s">
        <v>329</v>
      </c>
      <c r="E418" s="19"/>
      <c r="F418" s="17" t="s">
        <v>330</v>
      </c>
      <c r="G418" s="17" t="s">
        <v>285</v>
      </c>
    </row>
    <row r="419" spans="1:7" s="8" customFormat="1" x14ac:dyDescent="0.2">
      <c r="A419" s="17">
        <v>8</v>
      </c>
      <c r="B419" s="17" t="s">
        <v>324</v>
      </c>
      <c r="C419" s="17" t="s">
        <v>331</v>
      </c>
      <c r="D419" s="17" t="s">
        <v>332</v>
      </c>
      <c r="E419" s="19"/>
      <c r="F419" s="17" t="s">
        <v>333</v>
      </c>
      <c r="G419" s="17" t="s">
        <v>334</v>
      </c>
    </row>
    <row r="420" spans="1:7" s="8" customFormat="1" x14ac:dyDescent="0.2">
      <c r="A420" s="17">
        <v>8</v>
      </c>
      <c r="B420" s="17" t="s">
        <v>324</v>
      </c>
      <c r="C420" s="17" t="s">
        <v>43</v>
      </c>
      <c r="D420" s="17" t="s">
        <v>335</v>
      </c>
      <c r="E420" s="17" t="s">
        <v>336</v>
      </c>
      <c r="F420" s="19"/>
      <c r="G420" s="17" t="s">
        <v>285</v>
      </c>
    </row>
    <row r="421" spans="1:7" s="8" customFormat="1" x14ac:dyDescent="0.2">
      <c r="A421" s="17">
        <v>8</v>
      </c>
      <c r="B421" s="17" t="s">
        <v>324</v>
      </c>
      <c r="C421" s="17" t="s">
        <v>44</v>
      </c>
      <c r="D421" s="17" t="s">
        <v>337</v>
      </c>
      <c r="E421" s="17" t="s">
        <v>338</v>
      </c>
      <c r="F421" s="17" t="s">
        <v>339</v>
      </c>
      <c r="G421" s="17" t="s">
        <v>320</v>
      </c>
    </row>
    <row r="422" spans="1:7" s="8" customFormat="1" x14ac:dyDescent="0.2">
      <c r="A422" s="17">
        <v>8</v>
      </c>
      <c r="B422" s="17" t="s">
        <v>324</v>
      </c>
      <c r="C422" s="17" t="s">
        <v>45</v>
      </c>
      <c r="D422" s="17" t="s">
        <v>340</v>
      </c>
      <c r="E422" s="17" t="s">
        <v>341</v>
      </c>
      <c r="F422" s="17" t="s">
        <v>342</v>
      </c>
      <c r="G422" s="17" t="s">
        <v>343</v>
      </c>
    </row>
    <row r="423" spans="1:7" s="8" customFormat="1" x14ac:dyDescent="0.2">
      <c r="A423" s="17">
        <v>6</v>
      </c>
      <c r="B423" s="17" t="s">
        <v>344</v>
      </c>
      <c r="C423" s="17" t="s">
        <v>345</v>
      </c>
      <c r="D423" s="17" t="s">
        <v>346</v>
      </c>
      <c r="E423" s="17" t="s">
        <v>347</v>
      </c>
      <c r="F423" s="17" t="s">
        <v>348</v>
      </c>
      <c r="G423" s="19"/>
    </row>
    <row r="424" spans="1:7" s="8" customFormat="1" x14ac:dyDescent="0.2">
      <c r="A424" s="17">
        <v>6</v>
      </c>
      <c r="B424" s="17" t="s">
        <v>344</v>
      </c>
      <c r="C424" s="17" t="s">
        <v>349</v>
      </c>
      <c r="D424" s="17" t="s">
        <v>350</v>
      </c>
      <c r="E424" s="17" t="s">
        <v>347</v>
      </c>
      <c r="F424" s="17" t="s">
        <v>348</v>
      </c>
      <c r="G424" s="19"/>
    </row>
    <row r="425" spans="1:7" s="8" customFormat="1" x14ac:dyDescent="0.2">
      <c r="A425" s="17">
        <v>6</v>
      </c>
      <c r="B425" s="17" t="s">
        <v>344</v>
      </c>
      <c r="C425" s="17" t="s">
        <v>351</v>
      </c>
      <c r="D425" s="17" t="s">
        <v>352</v>
      </c>
      <c r="E425" s="17" t="s">
        <v>347</v>
      </c>
      <c r="F425" s="17" t="s">
        <v>353</v>
      </c>
      <c r="G425" s="19"/>
    </row>
    <row r="426" spans="1:7" s="8" customFormat="1" x14ac:dyDescent="0.2">
      <c r="A426" s="17">
        <v>6</v>
      </c>
      <c r="B426" s="17" t="s">
        <v>344</v>
      </c>
      <c r="C426" s="17" t="s">
        <v>354</v>
      </c>
      <c r="D426" s="17" t="s">
        <v>355</v>
      </c>
      <c r="E426" s="17" t="s">
        <v>347</v>
      </c>
      <c r="F426" s="17" t="s">
        <v>353</v>
      </c>
      <c r="G426" s="19"/>
    </row>
    <row r="427" spans="1:7" s="8" customFormat="1" x14ac:dyDescent="0.2">
      <c r="A427" s="17">
        <v>8</v>
      </c>
      <c r="B427" s="17" t="s">
        <v>356</v>
      </c>
      <c r="C427" s="17" t="s">
        <v>46</v>
      </c>
      <c r="D427" s="17" t="s">
        <v>357</v>
      </c>
      <c r="E427" s="17" t="s">
        <v>358</v>
      </c>
      <c r="F427" s="17" t="s">
        <v>359</v>
      </c>
      <c r="G427" s="17" t="s">
        <v>343</v>
      </c>
    </row>
    <row r="428" spans="1:7" s="8" customFormat="1" x14ac:dyDescent="0.2">
      <c r="A428" s="17">
        <v>8</v>
      </c>
      <c r="B428" s="17" t="s">
        <v>356</v>
      </c>
      <c r="C428" s="17" t="s">
        <v>49</v>
      </c>
      <c r="D428" s="17" t="s">
        <v>360</v>
      </c>
      <c r="E428" s="17" t="s">
        <v>361</v>
      </c>
      <c r="F428" s="17" t="s">
        <v>362</v>
      </c>
      <c r="G428" s="17" t="s">
        <v>363</v>
      </c>
    </row>
    <row r="429" spans="1:7" s="8" customFormat="1" x14ac:dyDescent="0.2">
      <c r="A429" s="17">
        <v>8</v>
      </c>
      <c r="B429" s="17" t="s">
        <v>356</v>
      </c>
      <c r="C429" s="17" t="s">
        <v>50</v>
      </c>
      <c r="D429" s="17" t="s">
        <v>364</v>
      </c>
      <c r="E429" s="17" t="s">
        <v>365</v>
      </c>
      <c r="F429" s="17" t="s">
        <v>362</v>
      </c>
      <c r="G429" s="17" t="s">
        <v>366</v>
      </c>
    </row>
    <row r="430" spans="1:7" s="8" customFormat="1" x14ac:dyDescent="0.2">
      <c r="A430" s="17">
        <v>8</v>
      </c>
      <c r="B430" s="17" t="s">
        <v>367</v>
      </c>
      <c r="C430" s="17" t="s">
        <v>52</v>
      </c>
      <c r="D430" s="17" t="s">
        <v>368</v>
      </c>
      <c r="E430" s="17" t="s">
        <v>369</v>
      </c>
      <c r="F430" s="17" t="s">
        <v>362</v>
      </c>
      <c r="G430" s="17" t="s">
        <v>370</v>
      </c>
    </row>
    <row r="431" spans="1:7" s="8" customFormat="1" x14ac:dyDescent="0.2">
      <c r="A431" s="17">
        <v>8</v>
      </c>
      <c r="B431" s="17" t="s">
        <v>367</v>
      </c>
      <c r="C431" s="17" t="s">
        <v>54</v>
      </c>
      <c r="D431" s="17" t="s">
        <v>371</v>
      </c>
      <c r="E431" s="17" t="s">
        <v>372</v>
      </c>
      <c r="F431" s="17" t="s">
        <v>362</v>
      </c>
      <c r="G431" s="17" t="s">
        <v>373</v>
      </c>
    </row>
    <row r="432" spans="1:7" s="8" customFormat="1" x14ac:dyDescent="0.2">
      <c r="A432" s="17">
        <v>8</v>
      </c>
      <c r="B432" s="17" t="s">
        <v>367</v>
      </c>
      <c r="C432" s="17" t="s">
        <v>55</v>
      </c>
      <c r="D432" s="17" t="s">
        <v>374</v>
      </c>
      <c r="E432" s="17" t="s">
        <v>375</v>
      </c>
      <c r="F432" s="17" t="s">
        <v>362</v>
      </c>
      <c r="G432" s="17" t="s">
        <v>376</v>
      </c>
    </row>
    <row r="433" spans="1:7" s="8" customFormat="1" x14ac:dyDescent="0.2">
      <c r="A433" s="17">
        <v>8</v>
      </c>
      <c r="B433" s="17" t="s">
        <v>367</v>
      </c>
      <c r="C433" s="17" t="s">
        <v>57</v>
      </c>
      <c r="D433" s="17" t="s">
        <v>377</v>
      </c>
      <c r="E433" s="17" t="s">
        <v>378</v>
      </c>
      <c r="F433" s="17" t="s">
        <v>362</v>
      </c>
      <c r="G433" s="17" t="s">
        <v>379</v>
      </c>
    </row>
    <row r="434" spans="1:7" s="8" customFormat="1" x14ac:dyDescent="0.2">
      <c r="A434" s="17">
        <v>8</v>
      </c>
      <c r="B434" s="17" t="s">
        <v>367</v>
      </c>
      <c r="C434" s="17" t="s">
        <v>60</v>
      </c>
      <c r="D434" s="17" t="s">
        <v>374</v>
      </c>
      <c r="E434" s="17" t="s">
        <v>380</v>
      </c>
      <c r="F434" s="17" t="s">
        <v>362</v>
      </c>
      <c r="G434" s="17" t="s">
        <v>381</v>
      </c>
    </row>
    <row r="435" spans="1:7" s="8" customFormat="1" x14ac:dyDescent="0.2">
      <c r="A435" s="17">
        <v>8</v>
      </c>
      <c r="B435" s="17" t="s">
        <v>367</v>
      </c>
      <c r="C435" s="17" t="s">
        <v>61</v>
      </c>
      <c r="D435" s="17" t="s">
        <v>377</v>
      </c>
      <c r="E435" s="17" t="s">
        <v>382</v>
      </c>
      <c r="F435" s="17" t="s">
        <v>362</v>
      </c>
      <c r="G435" s="17" t="s">
        <v>383</v>
      </c>
    </row>
    <row r="436" spans="1:7" s="8" customFormat="1" x14ac:dyDescent="0.2">
      <c r="A436" s="17">
        <v>6</v>
      </c>
      <c r="B436" s="17" t="s">
        <v>384</v>
      </c>
      <c r="C436" s="17" t="s">
        <v>73</v>
      </c>
      <c r="D436" s="17" t="s">
        <v>385</v>
      </c>
      <c r="E436" s="17" t="s">
        <v>386</v>
      </c>
      <c r="F436" s="17" t="s">
        <v>387</v>
      </c>
      <c r="G436" s="17" t="s">
        <v>320</v>
      </c>
    </row>
    <row r="437" spans="1:7" s="8" customFormat="1" x14ac:dyDescent="0.2">
      <c r="A437" s="17">
        <v>6</v>
      </c>
      <c r="B437" s="17" t="s">
        <v>384</v>
      </c>
      <c r="C437" s="17" t="s">
        <v>68</v>
      </c>
      <c r="D437" s="17" t="s">
        <v>388</v>
      </c>
      <c r="E437" s="17" t="s">
        <v>389</v>
      </c>
      <c r="F437" s="17" t="s">
        <v>390</v>
      </c>
      <c r="G437" s="17" t="s">
        <v>320</v>
      </c>
    </row>
    <row r="438" spans="1:7" s="8" customFormat="1" x14ac:dyDescent="0.2">
      <c r="A438" s="17">
        <v>6</v>
      </c>
      <c r="B438" s="17" t="s">
        <v>384</v>
      </c>
      <c r="C438" s="17" t="s">
        <v>72</v>
      </c>
      <c r="D438" s="17" t="s">
        <v>391</v>
      </c>
      <c r="E438" s="17" t="s">
        <v>392</v>
      </c>
      <c r="F438" s="17" t="s">
        <v>393</v>
      </c>
      <c r="G438" s="19"/>
    </row>
    <row r="439" spans="1:7" s="8" customFormat="1" x14ac:dyDescent="0.2">
      <c r="A439" s="17">
        <v>6</v>
      </c>
      <c r="B439" s="17" t="s">
        <v>384</v>
      </c>
      <c r="C439" s="17" t="s">
        <v>67</v>
      </c>
      <c r="D439" s="17" t="s">
        <v>394</v>
      </c>
      <c r="E439" s="17" t="s">
        <v>395</v>
      </c>
      <c r="F439" s="17" t="s">
        <v>396</v>
      </c>
      <c r="G439" s="19"/>
    </row>
    <row r="440" spans="1:7" s="8" customFormat="1" x14ac:dyDescent="0.2">
      <c r="A440" s="17">
        <v>6</v>
      </c>
      <c r="B440" s="17" t="s">
        <v>384</v>
      </c>
      <c r="C440" s="17" t="s">
        <v>397</v>
      </c>
      <c r="D440" s="17" t="s">
        <v>398</v>
      </c>
      <c r="E440" s="17" t="s">
        <v>399</v>
      </c>
      <c r="F440" s="17" t="s">
        <v>400</v>
      </c>
      <c r="G440" s="17" t="s">
        <v>285</v>
      </c>
    </row>
    <row r="441" spans="1:7" s="8" customFormat="1" x14ac:dyDescent="0.2">
      <c r="A441" s="17">
        <v>6</v>
      </c>
      <c r="B441" s="17" t="s">
        <v>384</v>
      </c>
      <c r="C441" s="17" t="s">
        <v>401</v>
      </c>
      <c r="D441" s="17" t="s">
        <v>402</v>
      </c>
      <c r="E441" s="17" t="s">
        <v>403</v>
      </c>
      <c r="F441" s="17" t="s">
        <v>400</v>
      </c>
      <c r="G441" s="17" t="s">
        <v>285</v>
      </c>
    </row>
    <row r="442" spans="1:7" s="8" customFormat="1" x14ac:dyDescent="0.2">
      <c r="A442" s="17">
        <v>6</v>
      </c>
      <c r="B442" s="17" t="s">
        <v>404</v>
      </c>
      <c r="C442" s="17" t="s">
        <v>75</v>
      </c>
      <c r="D442" s="17" t="s">
        <v>405</v>
      </c>
      <c r="E442" s="17" t="s">
        <v>285</v>
      </c>
      <c r="F442" s="17" t="s">
        <v>406</v>
      </c>
      <c r="G442" s="19"/>
    </row>
    <row r="443" spans="1:7" s="8" customFormat="1" x14ac:dyDescent="0.2">
      <c r="A443" s="17">
        <v>6</v>
      </c>
      <c r="B443" s="17" t="s">
        <v>404</v>
      </c>
      <c r="C443" s="17" t="s">
        <v>77</v>
      </c>
      <c r="D443" s="17" t="s">
        <v>407</v>
      </c>
      <c r="E443" s="17" t="s">
        <v>285</v>
      </c>
      <c r="F443" s="17" t="s">
        <v>406</v>
      </c>
      <c r="G443" s="19"/>
    </row>
    <row r="444" spans="1:7" s="8" customFormat="1" x14ac:dyDescent="0.2">
      <c r="A444" s="17">
        <v>6</v>
      </c>
      <c r="B444" s="17" t="s">
        <v>404</v>
      </c>
      <c r="C444" s="17" t="s">
        <v>408</v>
      </c>
      <c r="D444" s="17" t="s">
        <v>409</v>
      </c>
      <c r="E444" s="17" t="s">
        <v>410</v>
      </c>
      <c r="F444" s="17" t="s">
        <v>406</v>
      </c>
      <c r="G444" s="19"/>
    </row>
    <row r="445" spans="1:7" s="8" customFormat="1" x14ac:dyDescent="0.2">
      <c r="A445" s="17">
        <v>6</v>
      </c>
      <c r="B445" s="17" t="s">
        <v>404</v>
      </c>
      <c r="C445" s="17" t="s">
        <v>411</v>
      </c>
      <c r="D445" s="17" t="s">
        <v>412</v>
      </c>
      <c r="E445" s="17" t="s">
        <v>410</v>
      </c>
      <c r="F445" s="17" t="s">
        <v>406</v>
      </c>
      <c r="G445" s="19"/>
    </row>
    <row r="446" spans="1:7" s="8" customFormat="1" x14ac:dyDescent="0.2">
      <c r="A446" s="17">
        <v>6</v>
      </c>
      <c r="B446" s="17" t="s">
        <v>209</v>
      </c>
      <c r="C446" s="17" t="s">
        <v>78</v>
      </c>
      <c r="D446" s="17" t="s">
        <v>413</v>
      </c>
      <c r="E446" s="17" t="s">
        <v>414</v>
      </c>
      <c r="F446" s="17" t="s">
        <v>415</v>
      </c>
      <c r="G446" s="17" t="s">
        <v>285</v>
      </c>
    </row>
    <row r="447" spans="1:7" s="8" customFormat="1" x14ac:dyDescent="0.2">
      <c r="A447" s="17">
        <v>6</v>
      </c>
      <c r="B447" s="17" t="s">
        <v>150</v>
      </c>
      <c r="C447" s="17" t="s">
        <v>80</v>
      </c>
      <c r="D447" s="17" t="s">
        <v>416</v>
      </c>
      <c r="E447" s="17" t="s">
        <v>417</v>
      </c>
      <c r="F447" s="17" t="s">
        <v>418</v>
      </c>
      <c r="G447" s="17" t="s">
        <v>285</v>
      </c>
    </row>
    <row r="448" spans="1:7" s="8" customFormat="1" x14ac:dyDescent="0.2">
      <c r="A448" s="17">
        <v>6</v>
      </c>
      <c r="B448" s="17" t="s">
        <v>155</v>
      </c>
      <c r="C448" s="17" t="s">
        <v>82</v>
      </c>
      <c r="D448" s="17" t="s">
        <v>419</v>
      </c>
      <c r="E448" s="17" t="s">
        <v>420</v>
      </c>
      <c r="F448" s="17" t="s">
        <v>418</v>
      </c>
      <c r="G448" s="17" t="s">
        <v>285</v>
      </c>
    </row>
    <row r="449" spans="1:7" s="8" customFormat="1" x14ac:dyDescent="0.2">
      <c r="A449" s="17">
        <v>8</v>
      </c>
      <c r="B449" s="17" t="s">
        <v>421</v>
      </c>
      <c r="C449" s="17" t="s">
        <v>83</v>
      </c>
      <c r="D449" s="17" t="s">
        <v>422</v>
      </c>
      <c r="E449" s="17" t="s">
        <v>423</v>
      </c>
      <c r="F449" s="17" t="s">
        <v>418</v>
      </c>
      <c r="G449" s="17" t="s">
        <v>285</v>
      </c>
    </row>
    <row r="450" spans="1:7" s="8" customFormat="1" x14ac:dyDescent="0.2">
      <c r="A450" s="17">
        <v>8</v>
      </c>
      <c r="B450" s="17" t="s">
        <v>421</v>
      </c>
      <c r="C450" s="17" t="s">
        <v>85</v>
      </c>
      <c r="D450" s="17" t="s">
        <v>422</v>
      </c>
      <c r="E450" s="17" t="s">
        <v>423</v>
      </c>
      <c r="F450" s="17" t="s">
        <v>418</v>
      </c>
      <c r="G450" s="17" t="s">
        <v>285</v>
      </c>
    </row>
    <row r="451" spans="1:7" s="8" customFormat="1" x14ac:dyDescent="0.2">
      <c r="A451" s="17">
        <v>8</v>
      </c>
      <c r="B451" s="17" t="s">
        <v>421</v>
      </c>
      <c r="C451" s="17" t="s">
        <v>87</v>
      </c>
      <c r="D451" s="17" t="s">
        <v>422</v>
      </c>
      <c r="E451" s="17" t="s">
        <v>423</v>
      </c>
      <c r="F451" s="17" t="s">
        <v>418</v>
      </c>
      <c r="G451" s="17" t="s">
        <v>285</v>
      </c>
    </row>
    <row r="452" spans="1:7" s="8" customFormat="1" x14ac:dyDescent="0.2">
      <c r="A452" s="17">
        <v>8</v>
      </c>
      <c r="B452" s="17" t="s">
        <v>421</v>
      </c>
      <c r="C452" s="17" t="s">
        <v>89</v>
      </c>
      <c r="D452" s="17" t="s">
        <v>422</v>
      </c>
      <c r="E452" s="17" t="s">
        <v>423</v>
      </c>
      <c r="F452" s="17" t="s">
        <v>418</v>
      </c>
      <c r="G452" s="17" t="s">
        <v>285</v>
      </c>
    </row>
    <row r="453" spans="1:7" s="8" customFormat="1" x14ac:dyDescent="0.2">
      <c r="A453" s="17">
        <v>8</v>
      </c>
      <c r="B453" s="17" t="s">
        <v>424</v>
      </c>
      <c r="C453" s="17" t="s">
        <v>425</v>
      </c>
      <c r="D453" s="17" t="s">
        <v>426</v>
      </c>
      <c r="E453" s="17" t="s">
        <v>427</v>
      </c>
      <c r="F453" s="17" t="s">
        <v>428</v>
      </c>
      <c r="G453" s="17" t="s">
        <v>285</v>
      </c>
    </row>
    <row r="454" spans="1:7" s="8" customFormat="1" x14ac:dyDescent="0.2">
      <c r="A454" s="17">
        <v>8</v>
      </c>
      <c r="B454" s="17" t="s">
        <v>94</v>
      </c>
      <c r="C454" s="17" t="s">
        <v>94</v>
      </c>
      <c r="D454" s="17" t="s">
        <v>429</v>
      </c>
      <c r="E454" s="17" t="s">
        <v>430</v>
      </c>
      <c r="F454" s="17" t="s">
        <v>418</v>
      </c>
      <c r="G454" s="17" t="s">
        <v>285</v>
      </c>
    </row>
    <row r="455" spans="1:7" s="8" customFormat="1" x14ac:dyDescent="0.2">
      <c r="A455" s="17">
        <v>8</v>
      </c>
      <c r="B455" s="17" t="s">
        <v>431</v>
      </c>
      <c r="C455" s="17" t="s">
        <v>96</v>
      </c>
      <c r="D455" s="17" t="s">
        <v>432</v>
      </c>
      <c r="E455" s="17" t="s">
        <v>433</v>
      </c>
      <c r="F455" s="17" t="s">
        <v>418</v>
      </c>
      <c r="G455" s="17" t="s">
        <v>285</v>
      </c>
    </row>
    <row r="456" spans="1:7" s="8" customFormat="1" x14ac:dyDescent="0.2">
      <c r="A456" s="17">
        <v>8</v>
      </c>
      <c r="B456" s="17" t="s">
        <v>434</v>
      </c>
      <c r="C456" s="17" t="s">
        <v>97</v>
      </c>
      <c r="D456" s="17" t="s">
        <v>435</v>
      </c>
      <c r="E456" s="17" t="s">
        <v>436</v>
      </c>
      <c r="F456" s="17" t="s">
        <v>418</v>
      </c>
      <c r="G456" s="17" t="s">
        <v>285</v>
      </c>
    </row>
    <row r="457" spans="1:7" s="8" customFormat="1" x14ac:dyDescent="0.2">
      <c r="A457" s="17">
        <v>8</v>
      </c>
      <c r="B457" s="17" t="s">
        <v>437</v>
      </c>
      <c r="C457" s="17" t="s">
        <v>98</v>
      </c>
      <c r="D457" s="17" t="s">
        <v>438</v>
      </c>
      <c r="E457" s="17" t="s">
        <v>439</v>
      </c>
      <c r="F457" s="17" t="s">
        <v>418</v>
      </c>
      <c r="G457" s="17" t="s">
        <v>285</v>
      </c>
    </row>
    <row r="458" spans="1:7" s="8" customFormat="1" x14ac:dyDescent="0.2">
      <c r="A458" s="17">
        <v>8</v>
      </c>
      <c r="B458" s="17" t="s">
        <v>440</v>
      </c>
      <c r="C458" s="17" t="s">
        <v>99</v>
      </c>
      <c r="D458" s="17" t="s">
        <v>441</v>
      </c>
      <c r="E458" s="17" t="s">
        <v>442</v>
      </c>
      <c r="F458" s="17" t="s">
        <v>418</v>
      </c>
      <c r="G458" s="17" t="s">
        <v>285</v>
      </c>
    </row>
    <row r="459" spans="1:7" s="8" customFormat="1" x14ac:dyDescent="0.2">
      <c r="A459" s="17">
        <v>8</v>
      </c>
      <c r="B459" s="17" t="s">
        <v>165</v>
      </c>
      <c r="C459" s="17" t="s">
        <v>101</v>
      </c>
      <c r="D459" s="17" t="s">
        <v>443</v>
      </c>
      <c r="E459" s="17" t="s">
        <v>444</v>
      </c>
      <c r="F459" s="17" t="s">
        <v>418</v>
      </c>
      <c r="G459" s="17" t="s">
        <v>285</v>
      </c>
    </row>
    <row r="460" spans="1:7" s="8" customFormat="1" x14ac:dyDescent="0.2">
      <c r="A460" s="17">
        <v>8</v>
      </c>
      <c r="B460" s="17" t="s">
        <v>201</v>
      </c>
      <c r="C460" s="17" t="s">
        <v>102</v>
      </c>
      <c r="D460" s="17" t="s">
        <v>445</v>
      </c>
      <c r="E460" s="17" t="s">
        <v>446</v>
      </c>
      <c r="F460" s="17" t="s">
        <v>418</v>
      </c>
      <c r="G460" s="17" t="s">
        <v>285</v>
      </c>
    </row>
    <row r="461" spans="1:7" s="8" customFormat="1" x14ac:dyDescent="0.2">
      <c r="A461" s="17">
        <v>8</v>
      </c>
      <c r="B461" s="17" t="s">
        <v>201</v>
      </c>
      <c r="C461" s="17" t="s">
        <v>103</v>
      </c>
      <c r="D461" s="17" t="s">
        <v>447</v>
      </c>
      <c r="E461" s="17" t="s">
        <v>448</v>
      </c>
      <c r="F461" s="17" t="s">
        <v>418</v>
      </c>
      <c r="G461" s="17" t="s">
        <v>285</v>
      </c>
    </row>
    <row r="462" spans="1:7" s="8" customFormat="1" x14ac:dyDescent="0.2">
      <c r="A462" s="17">
        <v>8</v>
      </c>
      <c r="B462" s="17" t="s">
        <v>449</v>
      </c>
      <c r="C462" s="17" t="s">
        <v>105</v>
      </c>
      <c r="D462" s="17" t="s">
        <v>450</v>
      </c>
      <c r="E462" s="17" t="s">
        <v>451</v>
      </c>
      <c r="F462" s="17" t="s">
        <v>418</v>
      </c>
      <c r="G462" s="17" t="s">
        <v>285</v>
      </c>
    </row>
    <row r="463" spans="1:7" s="8" customFormat="1" x14ac:dyDescent="0.2">
      <c r="A463" s="17">
        <v>8</v>
      </c>
      <c r="B463" s="17" t="s">
        <v>449</v>
      </c>
      <c r="C463" s="17" t="s">
        <v>106</v>
      </c>
      <c r="D463" s="17" t="s">
        <v>452</v>
      </c>
      <c r="E463" s="17" t="s">
        <v>453</v>
      </c>
      <c r="F463" s="17" t="s">
        <v>418</v>
      </c>
      <c r="G463" s="17" t="s">
        <v>285</v>
      </c>
    </row>
    <row r="464" spans="1:7" s="8" customFormat="1" x14ac:dyDescent="0.2">
      <c r="A464" s="17">
        <v>8</v>
      </c>
      <c r="B464" s="17" t="s">
        <v>449</v>
      </c>
      <c r="C464" s="17" t="s">
        <v>108</v>
      </c>
      <c r="D464" s="17" t="s">
        <v>454</v>
      </c>
      <c r="E464" s="17" t="s">
        <v>455</v>
      </c>
      <c r="F464" s="17" t="s">
        <v>418</v>
      </c>
      <c r="G464" s="17" t="s">
        <v>285</v>
      </c>
    </row>
    <row r="465" spans="1:7" s="8" customFormat="1" x14ac:dyDescent="0.2">
      <c r="A465" s="17">
        <v>8</v>
      </c>
      <c r="B465" s="17" t="s">
        <v>235</v>
      </c>
      <c r="C465" s="17" t="s">
        <v>109</v>
      </c>
      <c r="D465" s="17" t="s">
        <v>456</v>
      </c>
      <c r="E465" s="17" t="s">
        <v>457</v>
      </c>
      <c r="F465" s="17" t="s">
        <v>418</v>
      </c>
      <c r="G465" s="17" t="s">
        <v>285</v>
      </c>
    </row>
    <row r="466" spans="1:7" s="8" customFormat="1" x14ac:dyDescent="0.2">
      <c r="A466" s="17">
        <v>7</v>
      </c>
      <c r="B466" s="17" t="s">
        <v>458</v>
      </c>
      <c r="C466" s="17" t="s">
        <v>112</v>
      </c>
      <c r="D466" s="17" t="s">
        <v>459</v>
      </c>
      <c r="E466" s="17" t="s">
        <v>460</v>
      </c>
      <c r="F466" s="17" t="s">
        <v>418</v>
      </c>
      <c r="G466" s="17" t="s">
        <v>285</v>
      </c>
    </row>
    <row r="467" spans="1:7" s="8" customFormat="1" x14ac:dyDescent="0.2">
      <c r="A467" s="17">
        <v>7</v>
      </c>
      <c r="B467" s="17" t="s">
        <v>461</v>
      </c>
      <c r="C467" s="17" t="s">
        <v>114</v>
      </c>
      <c r="D467" s="17" t="s">
        <v>459</v>
      </c>
      <c r="E467" s="17" t="s">
        <v>462</v>
      </c>
      <c r="F467" s="17" t="s">
        <v>418</v>
      </c>
      <c r="G467" s="17" t="s">
        <v>285</v>
      </c>
    </row>
    <row r="468" spans="1:7" s="8" customFormat="1" x14ac:dyDescent="0.2">
      <c r="A468" s="17">
        <v>7</v>
      </c>
      <c r="B468" s="17" t="s">
        <v>37</v>
      </c>
      <c r="C468" s="17" t="s">
        <v>115</v>
      </c>
      <c r="D468" s="17" t="s">
        <v>463</v>
      </c>
      <c r="E468" s="17" t="s">
        <v>464</v>
      </c>
      <c r="F468" s="17" t="s">
        <v>418</v>
      </c>
      <c r="G468" s="17" t="s">
        <v>285</v>
      </c>
    </row>
    <row r="469" spans="1:7" s="8" customFormat="1" x14ac:dyDescent="0.2">
      <c r="A469" s="17">
        <v>7</v>
      </c>
      <c r="B469" s="17" t="s">
        <v>465</v>
      </c>
      <c r="C469" s="17" t="s">
        <v>117</v>
      </c>
      <c r="D469" s="17" t="s">
        <v>466</v>
      </c>
      <c r="E469" s="17" t="s">
        <v>467</v>
      </c>
      <c r="F469" s="17" t="s">
        <v>418</v>
      </c>
      <c r="G469" s="17" t="s">
        <v>285</v>
      </c>
    </row>
    <row r="470" spans="1:7" s="8" customFormat="1" x14ac:dyDescent="0.2">
      <c r="A470" s="17">
        <v>7</v>
      </c>
      <c r="B470" s="17" t="s">
        <v>468</v>
      </c>
      <c r="C470" s="17" t="s">
        <v>119</v>
      </c>
      <c r="D470" s="17" t="s">
        <v>466</v>
      </c>
      <c r="E470" s="17" t="s">
        <v>469</v>
      </c>
      <c r="F470" s="17" t="s">
        <v>418</v>
      </c>
      <c r="G470" s="17" t="s">
        <v>285</v>
      </c>
    </row>
    <row r="471" spans="1:7" s="8" customFormat="1" x14ac:dyDescent="0.2">
      <c r="A471" s="17">
        <v>7</v>
      </c>
      <c r="B471" s="17" t="s">
        <v>470</v>
      </c>
      <c r="C471" s="17" t="s">
        <v>120</v>
      </c>
      <c r="D471" s="17" t="s">
        <v>466</v>
      </c>
      <c r="E471" s="17" t="s">
        <v>471</v>
      </c>
      <c r="F471" s="17" t="s">
        <v>418</v>
      </c>
      <c r="G471" s="17" t="s">
        <v>285</v>
      </c>
    </row>
    <row r="472" spans="1:7" s="8" customFormat="1" x14ac:dyDescent="0.2">
      <c r="A472" s="17">
        <v>7</v>
      </c>
      <c r="B472" s="17" t="s">
        <v>472</v>
      </c>
      <c r="C472" s="17" t="s">
        <v>121</v>
      </c>
      <c r="D472" s="17" t="s">
        <v>466</v>
      </c>
      <c r="E472" s="17" t="s">
        <v>473</v>
      </c>
      <c r="F472" s="17" t="s">
        <v>418</v>
      </c>
      <c r="G472" s="17" t="s">
        <v>285</v>
      </c>
    </row>
    <row r="473" spans="1:7" s="8" customFormat="1" x14ac:dyDescent="0.2">
      <c r="A473" s="17">
        <v>7</v>
      </c>
      <c r="B473" s="17" t="s">
        <v>474</v>
      </c>
      <c r="C473" s="17" t="s">
        <v>122</v>
      </c>
      <c r="D473" s="17" t="s">
        <v>466</v>
      </c>
      <c r="E473" s="17" t="s">
        <v>475</v>
      </c>
      <c r="F473" s="17" t="s">
        <v>418</v>
      </c>
      <c r="G473" s="17" t="s">
        <v>285</v>
      </c>
    </row>
    <row r="474" spans="1:7" s="8" customFormat="1" x14ac:dyDescent="0.2">
      <c r="A474" s="17">
        <v>7</v>
      </c>
      <c r="B474" s="17" t="s">
        <v>476</v>
      </c>
      <c r="C474" s="17" t="s">
        <v>123</v>
      </c>
      <c r="D474" s="17" t="s">
        <v>466</v>
      </c>
      <c r="E474" s="17" t="s">
        <v>477</v>
      </c>
      <c r="F474" s="17" t="s">
        <v>418</v>
      </c>
      <c r="G474" s="17" t="s">
        <v>285</v>
      </c>
    </row>
    <row r="475" spans="1:7" s="8" customFormat="1" x14ac:dyDescent="0.2">
      <c r="A475" s="17">
        <v>7</v>
      </c>
      <c r="B475" s="17" t="s">
        <v>124</v>
      </c>
      <c r="C475" s="17" t="s">
        <v>124</v>
      </c>
      <c r="D475" s="17" t="s">
        <v>466</v>
      </c>
      <c r="E475" s="17" t="s">
        <v>478</v>
      </c>
      <c r="F475" s="17" t="s">
        <v>418</v>
      </c>
      <c r="G475" s="17" t="s">
        <v>285</v>
      </c>
    </row>
    <row r="476" spans="1:7" s="8" customFormat="1" x14ac:dyDescent="0.2">
      <c r="A476" s="17">
        <v>7</v>
      </c>
      <c r="B476" s="17" t="s">
        <v>125</v>
      </c>
      <c r="C476" s="17" t="s">
        <v>125</v>
      </c>
      <c r="D476" s="17" t="s">
        <v>466</v>
      </c>
      <c r="E476" s="17" t="s">
        <v>479</v>
      </c>
      <c r="F476" s="17" t="s">
        <v>418</v>
      </c>
      <c r="G476" s="17" t="s">
        <v>285</v>
      </c>
    </row>
    <row r="477" spans="1:7" s="8" customFormat="1" x14ac:dyDescent="0.2">
      <c r="A477" s="17">
        <v>7</v>
      </c>
      <c r="B477" s="17" t="s">
        <v>480</v>
      </c>
      <c r="C477" s="17" t="s">
        <v>481</v>
      </c>
      <c r="D477" s="17" t="s">
        <v>482</v>
      </c>
      <c r="E477" s="17" t="s">
        <v>483</v>
      </c>
      <c r="F477" s="17" t="s">
        <v>484</v>
      </c>
      <c r="G477" s="17" t="s">
        <v>485</v>
      </c>
    </row>
    <row r="478" spans="1:7" s="8" customFormat="1" x14ac:dyDescent="0.2">
      <c r="A478" s="17">
        <v>6</v>
      </c>
      <c r="B478" s="17" t="s">
        <v>344</v>
      </c>
      <c r="C478" s="17" t="s">
        <v>126</v>
      </c>
      <c r="D478" s="17" t="s">
        <v>486</v>
      </c>
      <c r="E478" s="17" t="s">
        <v>487</v>
      </c>
      <c r="F478" s="17" t="s">
        <v>488</v>
      </c>
      <c r="G478" s="17" t="s">
        <v>285</v>
      </c>
    </row>
    <row r="479" spans="1:7" s="8" customFormat="1" x14ac:dyDescent="0.2">
      <c r="A479" s="17">
        <v>6</v>
      </c>
      <c r="B479" s="17" t="s">
        <v>344</v>
      </c>
      <c r="C479" s="17" t="s">
        <v>128</v>
      </c>
      <c r="D479" s="17" t="s">
        <v>486</v>
      </c>
      <c r="E479" s="17" t="s">
        <v>489</v>
      </c>
      <c r="F479" s="17" t="s">
        <v>488</v>
      </c>
      <c r="G479" s="17" t="s">
        <v>285</v>
      </c>
    </row>
    <row r="480" spans="1:7" s="8" customFormat="1" x14ac:dyDescent="0.2">
      <c r="A480" s="17">
        <v>6</v>
      </c>
      <c r="B480" s="17" t="s">
        <v>344</v>
      </c>
      <c r="C480" s="17" t="s">
        <v>130</v>
      </c>
      <c r="D480" s="17" t="s">
        <v>486</v>
      </c>
      <c r="E480" s="17" t="s">
        <v>489</v>
      </c>
      <c r="F480" s="17" t="s">
        <v>488</v>
      </c>
      <c r="G480" s="17" t="s">
        <v>285</v>
      </c>
    </row>
    <row r="481" spans="1:7" s="8" customFormat="1" x14ac:dyDescent="0.2">
      <c r="A481" s="17">
        <v>6</v>
      </c>
      <c r="B481" s="17" t="s">
        <v>344</v>
      </c>
      <c r="C481" s="17" t="s">
        <v>131</v>
      </c>
      <c r="D481" s="17" t="s">
        <v>486</v>
      </c>
      <c r="E481" s="17" t="s">
        <v>489</v>
      </c>
      <c r="F481" s="17" t="s">
        <v>488</v>
      </c>
      <c r="G481" s="17" t="s">
        <v>285</v>
      </c>
    </row>
    <row r="482" spans="1:7" s="8" customFormat="1" x14ac:dyDescent="0.2">
      <c r="A482" s="17">
        <v>6</v>
      </c>
      <c r="B482" s="17" t="s">
        <v>344</v>
      </c>
      <c r="C482" s="17" t="s">
        <v>132</v>
      </c>
      <c r="D482" s="17" t="s">
        <v>486</v>
      </c>
      <c r="E482" s="17" t="s">
        <v>489</v>
      </c>
      <c r="F482" s="17" t="s">
        <v>488</v>
      </c>
      <c r="G482" s="17" t="s">
        <v>285</v>
      </c>
    </row>
    <row r="483" spans="1:7" s="8" customFormat="1" x14ac:dyDescent="0.2">
      <c r="A483" s="17">
        <v>6</v>
      </c>
      <c r="B483" s="17" t="s">
        <v>344</v>
      </c>
      <c r="C483" s="17" t="s">
        <v>133</v>
      </c>
      <c r="D483" s="17" t="s">
        <v>486</v>
      </c>
      <c r="E483" s="17" t="s">
        <v>489</v>
      </c>
      <c r="F483" s="17" t="s">
        <v>488</v>
      </c>
      <c r="G483" s="17" t="s">
        <v>285</v>
      </c>
    </row>
    <row r="484" spans="1:7" s="8" customFormat="1" x14ac:dyDescent="0.2">
      <c r="A484" s="17">
        <v>6</v>
      </c>
      <c r="B484" s="17" t="s">
        <v>344</v>
      </c>
      <c r="C484" s="17" t="s">
        <v>490</v>
      </c>
      <c r="D484" s="17" t="s">
        <v>486</v>
      </c>
      <c r="E484" s="17" t="s">
        <v>491</v>
      </c>
      <c r="F484" s="17" t="s">
        <v>488</v>
      </c>
      <c r="G484" s="17" t="s">
        <v>285</v>
      </c>
    </row>
    <row r="485" spans="1:7" s="8" customFormat="1" x14ac:dyDescent="0.2">
      <c r="A485" s="17">
        <v>6</v>
      </c>
      <c r="B485" s="17" t="s">
        <v>344</v>
      </c>
      <c r="C485" s="17" t="s">
        <v>129</v>
      </c>
      <c r="D485" s="17" t="s">
        <v>486</v>
      </c>
      <c r="E485" s="17" t="s">
        <v>489</v>
      </c>
      <c r="F485" s="17" t="s">
        <v>488</v>
      </c>
      <c r="G485" s="17" t="s">
        <v>285</v>
      </c>
    </row>
    <row r="486" spans="1:7" s="8" customFormat="1" x14ac:dyDescent="0.2">
      <c r="A486" s="17">
        <v>6</v>
      </c>
      <c r="B486" s="17" t="s">
        <v>344</v>
      </c>
      <c r="C486" s="17" t="s">
        <v>492</v>
      </c>
      <c r="D486" s="17" t="s">
        <v>486</v>
      </c>
      <c r="E486" s="17" t="s">
        <v>489</v>
      </c>
      <c r="F486" s="17" t="s">
        <v>488</v>
      </c>
      <c r="G486" s="17" t="s">
        <v>285</v>
      </c>
    </row>
    <row r="487" spans="1:7" s="8" customFormat="1" x14ac:dyDescent="0.2">
      <c r="A487" s="17">
        <v>6</v>
      </c>
      <c r="B487" s="17" t="s">
        <v>344</v>
      </c>
      <c r="C487" s="17" t="s">
        <v>74</v>
      </c>
      <c r="D487" s="17" t="s">
        <v>486</v>
      </c>
      <c r="E487" s="17" t="s">
        <v>489</v>
      </c>
      <c r="F487" s="17" t="s">
        <v>488</v>
      </c>
      <c r="G487" s="17" t="s">
        <v>285</v>
      </c>
    </row>
    <row r="488" spans="1:7" s="8" customFormat="1" x14ac:dyDescent="0.2">
      <c r="A488" s="17">
        <v>6</v>
      </c>
      <c r="B488" s="17" t="s">
        <v>344</v>
      </c>
      <c r="C488" s="17" t="s">
        <v>493</v>
      </c>
      <c r="D488" s="17" t="s">
        <v>486</v>
      </c>
      <c r="E488" s="17" t="s">
        <v>489</v>
      </c>
      <c r="F488" s="17" t="s">
        <v>488</v>
      </c>
      <c r="G488" s="17" t="s">
        <v>285</v>
      </c>
    </row>
    <row r="489" spans="1:7" s="8" customFormat="1" x14ac:dyDescent="0.2">
      <c r="A489" s="17">
        <v>6</v>
      </c>
      <c r="B489" s="17" t="s">
        <v>344</v>
      </c>
      <c r="C489" s="17" t="s">
        <v>494</v>
      </c>
      <c r="D489" s="17" t="s">
        <v>486</v>
      </c>
      <c r="E489" s="17" t="s">
        <v>489</v>
      </c>
      <c r="F489" s="17" t="s">
        <v>488</v>
      </c>
      <c r="G489" s="17" t="s">
        <v>285</v>
      </c>
    </row>
    <row r="490" spans="1:7" s="8" customFormat="1" x14ac:dyDescent="0.2">
      <c r="A490" s="17">
        <v>6</v>
      </c>
      <c r="B490" s="17" t="s">
        <v>344</v>
      </c>
      <c r="C490" s="17" t="s">
        <v>495</v>
      </c>
      <c r="D490" s="17" t="s">
        <v>486</v>
      </c>
      <c r="E490" s="17" t="s">
        <v>489</v>
      </c>
      <c r="F490" s="17" t="s">
        <v>488</v>
      </c>
      <c r="G490" s="17" t="s">
        <v>285</v>
      </c>
    </row>
    <row r="491" spans="1:7" s="8" customFormat="1" x14ac:dyDescent="0.2">
      <c r="A491" s="17">
        <v>6</v>
      </c>
      <c r="B491" s="17" t="s">
        <v>344</v>
      </c>
      <c r="C491" s="17" t="s">
        <v>496</v>
      </c>
      <c r="D491" s="17" t="s">
        <v>486</v>
      </c>
      <c r="E491" s="17" t="s">
        <v>489</v>
      </c>
      <c r="F491" s="17" t="s">
        <v>488</v>
      </c>
      <c r="G491" s="17" t="s">
        <v>285</v>
      </c>
    </row>
    <row r="492" spans="1:7" s="8" customFormat="1" x14ac:dyDescent="0.2">
      <c r="A492" s="17">
        <v>6</v>
      </c>
      <c r="B492" s="17" t="s">
        <v>344</v>
      </c>
      <c r="C492" s="17" t="s">
        <v>497</v>
      </c>
      <c r="D492" s="17" t="s">
        <v>486</v>
      </c>
      <c r="E492" s="17" t="s">
        <v>489</v>
      </c>
      <c r="F492" s="17" t="s">
        <v>488</v>
      </c>
      <c r="G492" s="17" t="s">
        <v>285</v>
      </c>
    </row>
    <row r="493" spans="1:7" s="8" customFormat="1" x14ac:dyDescent="0.2">
      <c r="A493" s="17">
        <v>6</v>
      </c>
      <c r="B493" s="17" t="s">
        <v>344</v>
      </c>
      <c r="C493" s="17" t="s">
        <v>498</v>
      </c>
      <c r="D493" s="17" t="s">
        <v>486</v>
      </c>
      <c r="E493" s="17" t="s">
        <v>489</v>
      </c>
      <c r="F493" s="17" t="s">
        <v>488</v>
      </c>
      <c r="G493" s="17" t="s">
        <v>285</v>
      </c>
    </row>
    <row r="494" spans="1:7" s="8" customFormat="1" x14ac:dyDescent="0.2">
      <c r="A494" s="17">
        <v>6</v>
      </c>
      <c r="B494" s="17" t="s">
        <v>344</v>
      </c>
      <c r="C494" s="17" t="s">
        <v>499</v>
      </c>
      <c r="D494" s="17" t="s">
        <v>486</v>
      </c>
      <c r="E494" s="17" t="s">
        <v>489</v>
      </c>
      <c r="F494" s="17" t="s">
        <v>488</v>
      </c>
      <c r="G494" s="17" t="s">
        <v>285</v>
      </c>
    </row>
    <row r="495" spans="1:7" s="8" customFormat="1" x14ac:dyDescent="0.2">
      <c r="A495" s="17">
        <v>6</v>
      </c>
      <c r="B495" s="17" t="s">
        <v>344</v>
      </c>
      <c r="C495" s="17" t="s">
        <v>500</v>
      </c>
      <c r="D495" s="17" t="s">
        <v>486</v>
      </c>
      <c r="E495" s="17" t="s">
        <v>489</v>
      </c>
      <c r="F495" s="17" t="s">
        <v>488</v>
      </c>
      <c r="G495" s="17" t="s">
        <v>285</v>
      </c>
    </row>
    <row r="496" spans="1:7" s="8" customFormat="1" x14ac:dyDescent="0.2">
      <c r="A496" s="17">
        <v>6</v>
      </c>
      <c r="B496" s="17" t="s">
        <v>344</v>
      </c>
      <c r="C496" s="17" t="s">
        <v>135</v>
      </c>
      <c r="D496" s="17" t="s">
        <v>486</v>
      </c>
      <c r="E496" s="17" t="s">
        <v>501</v>
      </c>
      <c r="F496" s="17" t="s">
        <v>488</v>
      </c>
      <c r="G496" s="17" t="s">
        <v>285</v>
      </c>
    </row>
    <row r="497" spans="1:7" s="8" customFormat="1" x14ac:dyDescent="0.2">
      <c r="A497" s="17">
        <v>6</v>
      </c>
      <c r="B497" s="17" t="s">
        <v>344</v>
      </c>
      <c r="C497" s="17" t="s">
        <v>134</v>
      </c>
      <c r="D497" s="17" t="s">
        <v>486</v>
      </c>
      <c r="E497" s="17" t="s">
        <v>489</v>
      </c>
      <c r="F497" s="17" t="s">
        <v>488</v>
      </c>
      <c r="G497" s="17" t="s">
        <v>285</v>
      </c>
    </row>
    <row r="498" spans="1:7" s="8" customFormat="1" x14ac:dyDescent="0.2">
      <c r="A498" s="17" t="s">
        <v>502</v>
      </c>
      <c r="B498" s="17" t="s">
        <v>503</v>
      </c>
      <c r="C498" s="17" t="s">
        <v>503</v>
      </c>
      <c r="D498" s="17" t="s">
        <v>504</v>
      </c>
      <c r="E498" s="17" t="s">
        <v>505</v>
      </c>
      <c r="F498" s="17" t="s">
        <v>506</v>
      </c>
      <c r="G498" s="17" t="s">
        <v>334</v>
      </c>
    </row>
    <row r="500" spans="1:7" x14ac:dyDescent="0.2">
      <c r="A500" s="1" t="s">
        <v>507</v>
      </c>
    </row>
    <row r="502" spans="1:7" x14ac:dyDescent="0.2">
      <c r="A502" s="2" t="s">
        <v>279</v>
      </c>
      <c r="C502" s="2"/>
      <c r="D502" s="3"/>
      <c r="E502" s="2"/>
      <c r="F502" s="2"/>
    </row>
    <row r="503" spans="1:7" x14ac:dyDescent="0.2">
      <c r="A503" s="2"/>
      <c r="C503" s="2"/>
      <c r="D503" s="3"/>
      <c r="E503" s="2"/>
      <c r="F503" s="2"/>
    </row>
    <row r="504" spans="1:7" x14ac:dyDescent="0.2">
      <c r="A504" s="4" t="s">
        <v>508</v>
      </c>
      <c r="B504" s="4" t="s">
        <v>248</v>
      </c>
      <c r="C504" s="4" t="s">
        <v>11</v>
      </c>
      <c r="D504" s="5" t="s">
        <v>12</v>
      </c>
      <c r="E504" s="4" t="s">
        <v>509</v>
      </c>
      <c r="F504" s="4" t="s">
        <v>510</v>
      </c>
    </row>
    <row r="505" spans="1:7" x14ac:dyDescent="0.2">
      <c r="A505" s="9" t="s">
        <v>278</v>
      </c>
      <c r="B505" s="9" t="s">
        <v>282</v>
      </c>
      <c r="C505" s="9" t="s">
        <v>16</v>
      </c>
      <c r="D505" s="7" t="s">
        <v>17</v>
      </c>
      <c r="E505" s="9"/>
      <c r="F505" s="9"/>
    </row>
    <row r="506" spans="1:7" x14ac:dyDescent="0.2">
      <c r="A506" s="9" t="s">
        <v>278</v>
      </c>
      <c r="B506" s="9" t="s">
        <v>282</v>
      </c>
      <c r="C506" s="9" t="s">
        <v>19</v>
      </c>
      <c r="D506" s="7" t="s">
        <v>17</v>
      </c>
      <c r="E506" s="9"/>
      <c r="F506" s="9"/>
    </row>
    <row r="507" spans="1:7" x14ac:dyDescent="0.2">
      <c r="A507" s="9" t="s">
        <v>278</v>
      </c>
      <c r="B507" s="9" t="s">
        <v>282</v>
      </c>
      <c r="C507" s="9" t="s">
        <v>21</v>
      </c>
      <c r="D507" s="7" t="s">
        <v>17</v>
      </c>
      <c r="E507" s="9"/>
      <c r="F507" s="9"/>
    </row>
    <row r="508" spans="1:7" x14ac:dyDescent="0.2">
      <c r="A508" s="9" t="s">
        <v>278</v>
      </c>
      <c r="B508" s="9" t="s">
        <v>282</v>
      </c>
      <c r="C508" s="9" t="s">
        <v>23</v>
      </c>
      <c r="D508" s="7" t="s">
        <v>17</v>
      </c>
      <c r="E508" s="9"/>
      <c r="F508" s="9"/>
    </row>
    <row r="509" spans="1:7" x14ac:dyDescent="0.2">
      <c r="A509" s="9" t="s">
        <v>278</v>
      </c>
      <c r="B509" s="9" t="s">
        <v>282</v>
      </c>
      <c r="C509" s="9" t="s">
        <v>25</v>
      </c>
      <c r="D509" s="7" t="s">
        <v>17</v>
      </c>
      <c r="E509" s="9"/>
      <c r="F509" s="9"/>
    </row>
    <row r="510" spans="1:7" x14ac:dyDescent="0.2">
      <c r="A510" s="9" t="s">
        <v>278</v>
      </c>
      <c r="B510" s="9" t="s">
        <v>282</v>
      </c>
      <c r="C510" s="9" t="s">
        <v>27</v>
      </c>
      <c r="D510" s="7" t="s">
        <v>17</v>
      </c>
      <c r="E510" s="9"/>
      <c r="F510" s="9"/>
    </row>
    <row r="511" spans="1:7" x14ac:dyDescent="0.2">
      <c r="A511" s="9" t="s">
        <v>278</v>
      </c>
      <c r="B511" s="9" t="s">
        <v>511</v>
      </c>
      <c r="C511" s="9" t="s">
        <v>29</v>
      </c>
      <c r="D511" s="7" t="s">
        <v>17</v>
      </c>
      <c r="E511" s="9"/>
      <c r="F511" s="9"/>
    </row>
    <row r="512" spans="1:7" x14ac:dyDescent="0.2">
      <c r="A512" s="9" t="s">
        <v>278</v>
      </c>
      <c r="B512" s="9" t="s">
        <v>511</v>
      </c>
      <c r="C512" s="9" t="s">
        <v>31</v>
      </c>
      <c r="D512" s="7" t="s">
        <v>17</v>
      </c>
      <c r="E512" s="9"/>
      <c r="F512" s="9"/>
    </row>
    <row r="513" spans="1:6" x14ac:dyDescent="0.2">
      <c r="A513" s="9" t="s">
        <v>278</v>
      </c>
      <c r="B513" s="9" t="s">
        <v>511</v>
      </c>
      <c r="C513" s="9" t="s">
        <v>33</v>
      </c>
      <c r="D513" s="7" t="s">
        <v>17</v>
      </c>
      <c r="E513" s="9"/>
      <c r="F513" s="9"/>
    </row>
    <row r="514" spans="1:6" x14ac:dyDescent="0.2">
      <c r="A514" s="9" t="s">
        <v>278</v>
      </c>
      <c r="B514" s="9" t="s">
        <v>511</v>
      </c>
      <c r="C514" s="9" t="s">
        <v>35</v>
      </c>
      <c r="D514" s="7" t="s">
        <v>17</v>
      </c>
      <c r="E514" s="9"/>
      <c r="F514" s="9"/>
    </row>
    <row r="515" spans="1:6" x14ac:dyDescent="0.2">
      <c r="A515" s="9" t="s">
        <v>278</v>
      </c>
      <c r="B515" s="9" t="s">
        <v>512</v>
      </c>
      <c r="C515" s="9" t="s">
        <v>36</v>
      </c>
      <c r="D515" s="7" t="s">
        <v>17</v>
      </c>
      <c r="E515" s="9"/>
      <c r="F515" s="9"/>
    </row>
    <row r="516" spans="1:6" x14ac:dyDescent="0.2">
      <c r="A516" s="9" t="s">
        <v>278</v>
      </c>
      <c r="B516" s="9" t="s">
        <v>512</v>
      </c>
      <c r="C516" s="9" t="s">
        <v>37</v>
      </c>
      <c r="D516" s="7" t="s">
        <v>17</v>
      </c>
      <c r="E516" s="9"/>
      <c r="F516" s="9"/>
    </row>
    <row r="517" spans="1:6" x14ac:dyDescent="0.2">
      <c r="A517" s="9" t="s">
        <v>278</v>
      </c>
      <c r="B517" s="9" t="s">
        <v>512</v>
      </c>
      <c r="C517" s="9" t="s">
        <v>38</v>
      </c>
      <c r="D517" s="7" t="s">
        <v>17</v>
      </c>
      <c r="E517" s="9"/>
      <c r="F517" s="9"/>
    </row>
    <row r="518" spans="1:6" x14ac:dyDescent="0.2">
      <c r="A518" s="9" t="s">
        <v>278</v>
      </c>
      <c r="B518" s="9" t="s">
        <v>512</v>
      </c>
      <c r="C518" s="9" t="s">
        <v>39</v>
      </c>
      <c r="D518" s="7" t="s">
        <v>17</v>
      </c>
      <c r="E518" s="9"/>
      <c r="F518" s="9"/>
    </row>
    <row r="519" spans="1:6" x14ac:dyDescent="0.2">
      <c r="A519" s="9" t="s">
        <v>513</v>
      </c>
      <c r="B519" s="9" t="s">
        <v>514</v>
      </c>
      <c r="C519" s="9" t="s">
        <v>40</v>
      </c>
      <c r="D519" s="7" t="s">
        <v>41</v>
      </c>
      <c r="E519" s="9"/>
      <c r="F519" s="9"/>
    </row>
    <row r="520" spans="1:6" x14ac:dyDescent="0.2">
      <c r="A520" s="9" t="s">
        <v>513</v>
      </c>
      <c r="B520" s="9" t="s">
        <v>514</v>
      </c>
      <c r="C520" s="9" t="s">
        <v>43</v>
      </c>
      <c r="D520" s="7" t="s">
        <v>41</v>
      </c>
      <c r="E520" s="9"/>
      <c r="F520" s="9"/>
    </row>
    <row r="521" spans="1:6" x14ac:dyDescent="0.2">
      <c r="A521" s="9" t="s">
        <v>513</v>
      </c>
      <c r="B521" s="9" t="s">
        <v>514</v>
      </c>
      <c r="C521" s="9" t="s">
        <v>44</v>
      </c>
      <c r="D521" s="7" t="s">
        <v>41</v>
      </c>
      <c r="E521" s="9"/>
      <c r="F521" s="9"/>
    </row>
    <row r="522" spans="1:6" x14ac:dyDescent="0.2">
      <c r="A522" s="9" t="s">
        <v>513</v>
      </c>
      <c r="B522" s="9" t="s">
        <v>514</v>
      </c>
      <c r="C522" s="9" t="s">
        <v>45</v>
      </c>
      <c r="D522" s="7" t="s">
        <v>41</v>
      </c>
      <c r="E522" s="9"/>
      <c r="F522" s="9"/>
    </row>
    <row r="523" spans="1:6" x14ac:dyDescent="0.2">
      <c r="A523" s="9" t="s">
        <v>515</v>
      </c>
      <c r="B523" s="9" t="s">
        <v>356</v>
      </c>
      <c r="C523" s="9" t="s">
        <v>46</v>
      </c>
      <c r="D523" s="7" t="s">
        <v>47</v>
      </c>
      <c r="E523" s="9"/>
      <c r="F523" s="9"/>
    </row>
    <row r="524" spans="1:6" x14ac:dyDescent="0.2">
      <c r="A524" s="9" t="s">
        <v>515</v>
      </c>
      <c r="B524" s="9" t="s">
        <v>356</v>
      </c>
      <c r="C524" s="9" t="s">
        <v>49</v>
      </c>
      <c r="D524" s="10">
        <v>42444</v>
      </c>
      <c r="E524" s="9"/>
      <c r="F524" s="9"/>
    </row>
    <row r="525" spans="1:6" x14ac:dyDescent="0.2">
      <c r="A525" s="9" t="s">
        <v>515</v>
      </c>
      <c r="B525" s="9" t="s">
        <v>356</v>
      </c>
      <c r="C525" s="9" t="s">
        <v>49</v>
      </c>
      <c r="D525" s="10">
        <v>42536</v>
      </c>
      <c r="E525" s="9"/>
      <c r="F525" s="9"/>
    </row>
    <row r="526" spans="1:6" x14ac:dyDescent="0.2">
      <c r="A526" s="9" t="s">
        <v>515</v>
      </c>
      <c r="B526" s="9" t="s">
        <v>356</v>
      </c>
      <c r="C526" s="9" t="s">
        <v>49</v>
      </c>
      <c r="D526" s="10">
        <v>42628</v>
      </c>
      <c r="E526" s="9"/>
      <c r="F526" s="9"/>
    </row>
    <row r="527" spans="1:6" x14ac:dyDescent="0.2">
      <c r="A527" s="9" t="s">
        <v>515</v>
      </c>
      <c r="B527" s="9" t="s">
        <v>356</v>
      </c>
      <c r="C527" s="9" t="s">
        <v>49</v>
      </c>
      <c r="D527" s="10">
        <v>42719</v>
      </c>
      <c r="E527" s="9"/>
      <c r="F527" s="9"/>
    </row>
    <row r="528" spans="1:6" x14ac:dyDescent="0.2">
      <c r="A528" s="9" t="s">
        <v>515</v>
      </c>
      <c r="B528" s="9" t="s">
        <v>356</v>
      </c>
      <c r="C528" s="9" t="s">
        <v>50</v>
      </c>
      <c r="D528" s="7" t="s">
        <v>51</v>
      </c>
      <c r="E528" s="9"/>
      <c r="F528" s="9"/>
    </row>
    <row r="529" spans="1:6" x14ac:dyDescent="0.2">
      <c r="A529" s="9" t="s">
        <v>515</v>
      </c>
      <c r="B529" s="9" t="s">
        <v>367</v>
      </c>
      <c r="C529" s="9" t="s">
        <v>52</v>
      </c>
      <c r="D529" s="10">
        <v>42566</v>
      </c>
      <c r="E529" s="9"/>
      <c r="F529" s="9"/>
    </row>
    <row r="530" spans="1:6" x14ac:dyDescent="0.2">
      <c r="A530" s="9" t="s">
        <v>515</v>
      </c>
      <c r="B530" s="9" t="s">
        <v>367</v>
      </c>
      <c r="C530" s="9" t="s">
        <v>52</v>
      </c>
      <c r="D530" s="10">
        <v>42719</v>
      </c>
      <c r="E530" s="9"/>
      <c r="F530" s="9"/>
    </row>
    <row r="531" spans="1:6" x14ac:dyDescent="0.2">
      <c r="A531" s="9" t="s">
        <v>515</v>
      </c>
      <c r="B531" s="9" t="s">
        <v>367</v>
      </c>
      <c r="C531" s="9" t="s">
        <v>54</v>
      </c>
      <c r="D531" s="7" t="s">
        <v>51</v>
      </c>
      <c r="E531" s="9"/>
      <c r="F531" s="9"/>
    </row>
    <row r="532" spans="1:6" x14ac:dyDescent="0.2">
      <c r="A532" s="9" t="s">
        <v>515</v>
      </c>
      <c r="B532" s="9" t="s">
        <v>367</v>
      </c>
      <c r="C532" s="9" t="s">
        <v>55</v>
      </c>
      <c r="D532" s="7" t="s">
        <v>41</v>
      </c>
      <c r="E532" s="9"/>
      <c r="F532" s="9"/>
    </row>
    <row r="533" spans="1:6" x14ac:dyDescent="0.2">
      <c r="A533" s="9" t="s">
        <v>515</v>
      </c>
      <c r="B533" s="9" t="s">
        <v>367</v>
      </c>
      <c r="C533" s="9" t="s">
        <v>57</v>
      </c>
      <c r="D533" s="7" t="s">
        <v>58</v>
      </c>
      <c r="E533" s="9"/>
      <c r="F533" s="9"/>
    </row>
    <row r="534" spans="1:6" x14ac:dyDescent="0.2">
      <c r="A534" s="9" t="s">
        <v>515</v>
      </c>
      <c r="B534" s="9" t="s">
        <v>367</v>
      </c>
      <c r="C534" s="9" t="s">
        <v>60</v>
      </c>
      <c r="D534" s="7" t="s">
        <v>41</v>
      </c>
      <c r="E534" s="9"/>
      <c r="F534" s="9"/>
    </row>
    <row r="535" spans="1:6" x14ac:dyDescent="0.2">
      <c r="A535" s="9" t="s">
        <v>515</v>
      </c>
      <c r="B535" s="9" t="s">
        <v>367</v>
      </c>
      <c r="C535" s="9" t="s">
        <v>61</v>
      </c>
      <c r="D535" s="7" t="s">
        <v>58</v>
      </c>
      <c r="E535" s="9"/>
      <c r="F535" s="9"/>
    </row>
    <row r="536" spans="1:6" x14ac:dyDescent="0.2">
      <c r="A536" s="9" t="s">
        <v>515</v>
      </c>
      <c r="B536" s="9" t="s">
        <v>367</v>
      </c>
      <c r="C536" s="9" t="s">
        <v>62</v>
      </c>
      <c r="D536" s="7" t="s">
        <v>63</v>
      </c>
      <c r="E536" s="9"/>
      <c r="F536" s="9"/>
    </row>
    <row r="537" spans="1:6" x14ac:dyDescent="0.2">
      <c r="A537" s="9" t="s">
        <v>515</v>
      </c>
      <c r="B537" s="9" t="s">
        <v>367</v>
      </c>
      <c r="C537" s="9" t="s">
        <v>65</v>
      </c>
      <c r="D537" s="7" t="s">
        <v>63</v>
      </c>
      <c r="E537" s="9"/>
      <c r="F537" s="9"/>
    </row>
    <row r="538" spans="1:6" x14ac:dyDescent="0.2">
      <c r="A538" s="9" t="s">
        <v>181</v>
      </c>
      <c r="B538" s="9" t="s">
        <v>384</v>
      </c>
      <c r="C538" s="9" t="s">
        <v>67</v>
      </c>
      <c r="D538" s="7" t="s">
        <v>41</v>
      </c>
      <c r="E538" s="9"/>
      <c r="F538" s="9"/>
    </row>
    <row r="539" spans="1:6" x14ac:dyDescent="0.2">
      <c r="A539" s="9" t="s">
        <v>181</v>
      </c>
      <c r="B539" s="9" t="s">
        <v>384</v>
      </c>
      <c r="C539" s="9" t="s">
        <v>68</v>
      </c>
      <c r="D539" s="7" t="s">
        <v>69</v>
      </c>
      <c r="E539" s="9"/>
      <c r="F539" s="9"/>
    </row>
    <row r="540" spans="1:6" x14ac:dyDescent="0.2">
      <c r="A540" s="9" t="s">
        <v>181</v>
      </c>
      <c r="B540" s="9" t="s">
        <v>384</v>
      </c>
      <c r="C540" s="9" t="s">
        <v>72</v>
      </c>
      <c r="D540" s="7" t="s">
        <v>69</v>
      </c>
      <c r="E540" s="9"/>
      <c r="F540" s="9"/>
    </row>
    <row r="541" spans="1:6" x14ac:dyDescent="0.2">
      <c r="A541" s="9" t="s">
        <v>181</v>
      </c>
      <c r="B541" s="9" t="s">
        <v>384</v>
      </c>
      <c r="C541" s="9" t="s">
        <v>73</v>
      </c>
      <c r="D541" s="7" t="s">
        <v>69</v>
      </c>
      <c r="E541" s="9"/>
      <c r="F541" s="9"/>
    </row>
    <row r="542" spans="1:6" x14ac:dyDescent="0.2">
      <c r="A542" s="9" t="s">
        <v>181</v>
      </c>
      <c r="B542" s="9" t="s">
        <v>384</v>
      </c>
      <c r="C542" s="9" t="s">
        <v>74</v>
      </c>
      <c r="D542" s="7" t="s">
        <v>69</v>
      </c>
      <c r="E542" s="9"/>
      <c r="F542" s="9"/>
    </row>
    <row r="543" spans="1:6" x14ac:dyDescent="0.2">
      <c r="A543" s="9" t="s">
        <v>181</v>
      </c>
      <c r="B543" s="9" t="s">
        <v>384</v>
      </c>
      <c r="C543" s="9" t="s">
        <v>397</v>
      </c>
      <c r="D543" s="7" t="s">
        <v>69</v>
      </c>
      <c r="E543" s="9"/>
      <c r="F543" s="9"/>
    </row>
    <row r="544" spans="1:6" x14ac:dyDescent="0.2">
      <c r="A544" s="9" t="s">
        <v>181</v>
      </c>
      <c r="B544" s="9" t="s">
        <v>384</v>
      </c>
      <c r="C544" s="9" t="s">
        <v>401</v>
      </c>
      <c r="D544" s="7" t="s">
        <v>69</v>
      </c>
      <c r="E544" s="9"/>
      <c r="F544" s="9"/>
    </row>
    <row r="545" spans="1:6" x14ac:dyDescent="0.2">
      <c r="A545" s="9" t="s">
        <v>181</v>
      </c>
      <c r="B545" s="9" t="s">
        <v>384</v>
      </c>
      <c r="C545" s="9" t="s">
        <v>516</v>
      </c>
      <c r="D545" s="7" t="s">
        <v>69</v>
      </c>
      <c r="E545" s="9"/>
      <c r="F545" s="9"/>
    </row>
    <row r="546" spans="1:6" x14ac:dyDescent="0.2">
      <c r="A546" s="9" t="s">
        <v>181</v>
      </c>
      <c r="B546" s="9" t="s">
        <v>404</v>
      </c>
      <c r="C546" s="9" t="s">
        <v>75</v>
      </c>
      <c r="D546" s="7" t="s">
        <v>58</v>
      </c>
      <c r="E546" s="9"/>
      <c r="F546" s="9"/>
    </row>
    <row r="547" spans="1:6" x14ac:dyDescent="0.2">
      <c r="A547" s="9" t="s">
        <v>181</v>
      </c>
      <c r="B547" s="9" t="s">
        <v>404</v>
      </c>
      <c r="C547" s="9" t="s">
        <v>77</v>
      </c>
      <c r="D547" s="7" t="s">
        <v>41</v>
      </c>
      <c r="E547" s="9"/>
      <c r="F547" s="9"/>
    </row>
    <row r="548" spans="1:6" x14ac:dyDescent="0.2">
      <c r="A548" s="9" t="s">
        <v>515</v>
      </c>
      <c r="B548" s="9" t="s">
        <v>209</v>
      </c>
      <c r="C548" s="9" t="s">
        <v>78</v>
      </c>
      <c r="D548" s="7" t="s">
        <v>79</v>
      </c>
      <c r="E548" s="9"/>
      <c r="F548" s="9"/>
    </row>
    <row r="549" spans="1:6" x14ac:dyDescent="0.2">
      <c r="A549" s="9" t="s">
        <v>515</v>
      </c>
      <c r="B549" s="9" t="s">
        <v>150</v>
      </c>
      <c r="C549" s="9" t="s">
        <v>80</v>
      </c>
      <c r="D549" s="7" t="s">
        <v>517</v>
      </c>
      <c r="E549" s="9"/>
      <c r="F549" s="9"/>
    </row>
    <row r="550" spans="1:6" x14ac:dyDescent="0.2">
      <c r="A550" s="9" t="s">
        <v>515</v>
      </c>
      <c r="B550" s="9" t="s">
        <v>155</v>
      </c>
      <c r="C550" s="9" t="s">
        <v>82</v>
      </c>
      <c r="D550" s="7" t="s">
        <v>517</v>
      </c>
      <c r="E550" s="9"/>
      <c r="F550" s="9"/>
    </row>
    <row r="551" spans="1:6" x14ac:dyDescent="0.2">
      <c r="A551" s="9" t="s">
        <v>515</v>
      </c>
      <c r="B551" s="9" t="s">
        <v>421</v>
      </c>
      <c r="C551" s="9" t="s">
        <v>83</v>
      </c>
      <c r="D551" s="7" t="s">
        <v>51</v>
      </c>
      <c r="E551" s="9"/>
      <c r="F551" s="9"/>
    </row>
    <row r="552" spans="1:6" x14ac:dyDescent="0.2">
      <c r="A552" s="9" t="s">
        <v>515</v>
      </c>
      <c r="B552" s="9" t="s">
        <v>421</v>
      </c>
      <c r="C552" s="9" t="s">
        <v>85</v>
      </c>
      <c r="D552" s="7" t="s">
        <v>51</v>
      </c>
      <c r="E552" s="9"/>
      <c r="F552" s="9"/>
    </row>
    <row r="553" spans="1:6" x14ac:dyDescent="0.2">
      <c r="A553" s="9" t="s">
        <v>515</v>
      </c>
      <c r="B553" s="9" t="s">
        <v>421</v>
      </c>
      <c r="C553" s="9" t="s">
        <v>87</v>
      </c>
      <c r="D553" s="7" t="s">
        <v>51</v>
      </c>
      <c r="E553" s="9"/>
      <c r="F553" s="9"/>
    </row>
    <row r="554" spans="1:6" x14ac:dyDescent="0.2">
      <c r="A554" s="9" t="s">
        <v>515</v>
      </c>
      <c r="B554" s="9" t="s">
        <v>421</v>
      </c>
      <c r="C554" s="9" t="s">
        <v>89</v>
      </c>
      <c r="D554" s="7" t="s">
        <v>51</v>
      </c>
      <c r="E554" s="9"/>
      <c r="F554" s="9"/>
    </row>
    <row r="555" spans="1:6" x14ac:dyDescent="0.2">
      <c r="A555" s="9" t="s">
        <v>515</v>
      </c>
      <c r="B555" s="9" t="s">
        <v>421</v>
      </c>
      <c r="C555" s="9" t="s">
        <v>65</v>
      </c>
      <c r="D555" s="7" t="s">
        <v>63</v>
      </c>
      <c r="E555" s="9"/>
      <c r="F555" s="9"/>
    </row>
    <row r="556" spans="1:6" x14ac:dyDescent="0.2">
      <c r="A556" s="9" t="s">
        <v>515</v>
      </c>
      <c r="B556" s="9" t="s">
        <v>518</v>
      </c>
      <c r="C556" s="9" t="s">
        <v>91</v>
      </c>
      <c r="D556" s="7" t="s">
        <v>92</v>
      </c>
      <c r="E556" s="9"/>
      <c r="F556" s="9"/>
    </row>
    <row r="557" spans="1:6" x14ac:dyDescent="0.2">
      <c r="A557" s="9" t="s">
        <v>181</v>
      </c>
      <c r="B557" s="9" t="s">
        <v>94</v>
      </c>
      <c r="C557" s="9" t="s">
        <v>94</v>
      </c>
      <c r="D557" s="7" t="s">
        <v>79</v>
      </c>
      <c r="E557" s="9"/>
      <c r="F557" s="9"/>
    </row>
    <row r="558" spans="1:6" x14ac:dyDescent="0.2">
      <c r="A558" s="9" t="s">
        <v>515</v>
      </c>
      <c r="B558" s="9" t="s">
        <v>431</v>
      </c>
      <c r="C558" s="9" t="s">
        <v>96</v>
      </c>
      <c r="D558" s="7" t="s">
        <v>51</v>
      </c>
      <c r="E558" s="9"/>
      <c r="F558" s="9"/>
    </row>
    <row r="559" spans="1:6" x14ac:dyDescent="0.2">
      <c r="A559" s="9" t="s">
        <v>181</v>
      </c>
      <c r="B559" s="9" t="s">
        <v>434</v>
      </c>
      <c r="C559" s="9" t="s">
        <v>97</v>
      </c>
      <c r="D559" s="10">
        <v>42428</v>
      </c>
      <c r="E559" s="9"/>
      <c r="F559" s="9"/>
    </row>
    <row r="560" spans="1:6" x14ac:dyDescent="0.2">
      <c r="A560" s="9" t="s">
        <v>181</v>
      </c>
      <c r="B560" s="9" t="s">
        <v>437</v>
      </c>
      <c r="C560" s="9" t="s">
        <v>98</v>
      </c>
      <c r="D560" s="10">
        <v>42428</v>
      </c>
      <c r="E560" s="9"/>
      <c r="F560" s="9"/>
    </row>
    <row r="561" spans="1:6" x14ac:dyDescent="0.2">
      <c r="A561" s="9" t="s">
        <v>181</v>
      </c>
      <c r="B561" s="9" t="s">
        <v>440</v>
      </c>
      <c r="C561" s="9" t="s">
        <v>99</v>
      </c>
      <c r="D561" s="10">
        <v>42428</v>
      </c>
      <c r="E561" s="9"/>
      <c r="F561" s="9"/>
    </row>
    <row r="562" spans="1:6" x14ac:dyDescent="0.2">
      <c r="A562" s="9" t="s">
        <v>515</v>
      </c>
      <c r="B562" s="9" t="s">
        <v>519</v>
      </c>
      <c r="C562" s="9" t="s">
        <v>100</v>
      </c>
      <c r="D562" s="10">
        <v>42415</v>
      </c>
      <c r="E562" s="9"/>
      <c r="F562" s="9"/>
    </row>
    <row r="563" spans="1:6" x14ac:dyDescent="0.2">
      <c r="A563" s="9" t="s">
        <v>515</v>
      </c>
      <c r="B563" s="9" t="s">
        <v>165</v>
      </c>
      <c r="C563" s="9" t="s">
        <v>101</v>
      </c>
      <c r="D563" s="7" t="s">
        <v>41</v>
      </c>
      <c r="E563" s="9"/>
      <c r="F563" s="9"/>
    </row>
    <row r="564" spans="1:6" x14ac:dyDescent="0.2">
      <c r="A564" s="9" t="s">
        <v>515</v>
      </c>
      <c r="B564" s="9" t="s">
        <v>201</v>
      </c>
      <c r="C564" s="9" t="s">
        <v>102</v>
      </c>
      <c r="D564" s="10">
        <v>42536</v>
      </c>
      <c r="E564" s="9"/>
      <c r="F564" s="9"/>
    </row>
    <row r="565" spans="1:6" x14ac:dyDescent="0.2">
      <c r="A565" s="9" t="s">
        <v>515</v>
      </c>
      <c r="B565" s="9" t="s">
        <v>201</v>
      </c>
      <c r="C565" s="9" t="s">
        <v>102</v>
      </c>
      <c r="D565" s="10">
        <v>42628</v>
      </c>
      <c r="E565" s="9"/>
      <c r="F565" s="9"/>
    </row>
    <row r="566" spans="1:6" x14ac:dyDescent="0.2">
      <c r="A566" s="9" t="s">
        <v>515</v>
      </c>
      <c r="B566" s="9" t="s">
        <v>201</v>
      </c>
      <c r="C566" s="9" t="s">
        <v>103</v>
      </c>
      <c r="D566" s="7" t="s">
        <v>104</v>
      </c>
      <c r="E566" s="9"/>
      <c r="F566" s="9"/>
    </row>
    <row r="567" spans="1:6" x14ac:dyDescent="0.2">
      <c r="A567" s="9" t="s">
        <v>515</v>
      </c>
      <c r="B567" s="9" t="s">
        <v>449</v>
      </c>
      <c r="C567" s="9" t="s">
        <v>105</v>
      </c>
      <c r="D567" s="10">
        <v>42536</v>
      </c>
      <c r="E567" s="9"/>
      <c r="F567" s="9"/>
    </row>
    <row r="568" spans="1:6" x14ac:dyDescent="0.2">
      <c r="A568" s="9" t="s">
        <v>515</v>
      </c>
      <c r="B568" s="9" t="s">
        <v>449</v>
      </c>
      <c r="C568" s="9" t="s">
        <v>106</v>
      </c>
      <c r="D568" s="7" t="s">
        <v>107</v>
      </c>
      <c r="E568" s="9"/>
      <c r="F568" s="9"/>
    </row>
    <row r="569" spans="1:6" x14ac:dyDescent="0.2">
      <c r="A569" s="9" t="s">
        <v>515</v>
      </c>
      <c r="B569" s="9" t="s">
        <v>449</v>
      </c>
      <c r="C569" s="9" t="s">
        <v>108</v>
      </c>
      <c r="D569" s="10">
        <v>42719</v>
      </c>
      <c r="E569" s="9"/>
      <c r="F569" s="9"/>
    </row>
    <row r="570" spans="1:6" x14ac:dyDescent="0.2">
      <c r="A570" s="9" t="s">
        <v>515</v>
      </c>
      <c r="B570" s="9" t="s">
        <v>235</v>
      </c>
      <c r="C570" s="9" t="s">
        <v>109</v>
      </c>
      <c r="D570" s="7" t="s">
        <v>110</v>
      </c>
      <c r="E570" s="9"/>
      <c r="F570" s="9"/>
    </row>
    <row r="571" spans="1:6" x14ac:dyDescent="0.2">
      <c r="A571" s="9" t="s">
        <v>515</v>
      </c>
      <c r="B571" s="9" t="s">
        <v>171</v>
      </c>
      <c r="C571" s="9" t="s">
        <v>111</v>
      </c>
      <c r="D571" s="7" t="s">
        <v>51</v>
      </c>
      <c r="E571" s="9"/>
      <c r="F571" s="9"/>
    </row>
    <row r="572" spans="1:6" x14ac:dyDescent="0.2">
      <c r="A572" s="9" t="s">
        <v>520</v>
      </c>
      <c r="B572" s="9" t="s">
        <v>458</v>
      </c>
      <c r="C572" s="9" t="s">
        <v>112</v>
      </c>
      <c r="D572" s="7"/>
      <c r="E572" s="9"/>
      <c r="F572" s="9"/>
    </row>
    <row r="573" spans="1:6" x14ac:dyDescent="0.2">
      <c r="A573" s="9" t="s">
        <v>520</v>
      </c>
      <c r="B573" s="9" t="s">
        <v>461</v>
      </c>
      <c r="C573" s="9" t="s">
        <v>114</v>
      </c>
      <c r="D573" s="7"/>
      <c r="E573" s="9"/>
      <c r="F573" s="9"/>
    </row>
    <row r="574" spans="1:6" x14ac:dyDescent="0.2">
      <c r="A574" s="9" t="s">
        <v>520</v>
      </c>
      <c r="B574" s="9" t="s">
        <v>37</v>
      </c>
      <c r="C574" s="9" t="s">
        <v>115</v>
      </c>
      <c r="D574" s="7"/>
      <c r="E574" s="9"/>
      <c r="F574" s="9"/>
    </row>
    <row r="575" spans="1:6" x14ac:dyDescent="0.2">
      <c r="A575" s="9" t="s">
        <v>480</v>
      </c>
      <c r="B575" s="9" t="s">
        <v>465</v>
      </c>
      <c r="C575" s="9" t="s">
        <v>117</v>
      </c>
      <c r="D575" s="7"/>
      <c r="E575" s="9"/>
      <c r="F575" s="9"/>
    </row>
    <row r="576" spans="1:6" x14ac:dyDescent="0.2">
      <c r="A576" s="9" t="s">
        <v>480</v>
      </c>
      <c r="B576" s="9" t="s">
        <v>468</v>
      </c>
      <c r="C576" s="9" t="s">
        <v>119</v>
      </c>
      <c r="D576" s="7"/>
      <c r="E576" s="9"/>
      <c r="F576" s="9"/>
    </row>
    <row r="577" spans="1:6" x14ac:dyDescent="0.2">
      <c r="A577" s="9" t="s">
        <v>480</v>
      </c>
      <c r="B577" s="9" t="s">
        <v>470</v>
      </c>
      <c r="C577" s="9" t="s">
        <v>120</v>
      </c>
      <c r="D577" s="7"/>
      <c r="E577" s="9"/>
      <c r="F577" s="9"/>
    </row>
    <row r="578" spans="1:6" x14ac:dyDescent="0.2">
      <c r="A578" s="9" t="s">
        <v>480</v>
      </c>
      <c r="B578" s="9" t="s">
        <v>472</v>
      </c>
      <c r="C578" s="9" t="s">
        <v>121</v>
      </c>
      <c r="D578" s="7"/>
      <c r="E578" s="9"/>
      <c r="F578" s="9"/>
    </row>
    <row r="579" spans="1:6" x14ac:dyDescent="0.2">
      <c r="A579" s="9" t="s">
        <v>480</v>
      </c>
      <c r="B579" s="9" t="s">
        <v>474</v>
      </c>
      <c r="C579" s="9" t="s">
        <v>122</v>
      </c>
      <c r="D579" s="7"/>
      <c r="E579" s="9"/>
      <c r="F579" s="9"/>
    </row>
    <row r="580" spans="1:6" x14ac:dyDescent="0.2">
      <c r="A580" s="9" t="s">
        <v>480</v>
      </c>
      <c r="B580" s="9" t="s">
        <v>476</v>
      </c>
      <c r="C580" s="9" t="s">
        <v>123</v>
      </c>
      <c r="D580" s="7"/>
      <c r="E580" s="20"/>
      <c r="F580" s="9"/>
    </row>
    <row r="581" spans="1:6" x14ac:dyDescent="0.2">
      <c r="A581" s="9" t="s">
        <v>480</v>
      </c>
      <c r="B581" s="9" t="s">
        <v>124</v>
      </c>
      <c r="C581" s="9" t="s">
        <v>124</v>
      </c>
      <c r="D581" s="7"/>
      <c r="E581" s="9"/>
      <c r="F581" s="9"/>
    </row>
    <row r="582" spans="1:6" x14ac:dyDescent="0.2">
      <c r="A582" s="9" t="s">
        <v>480</v>
      </c>
      <c r="B582" s="9" t="s">
        <v>125</v>
      </c>
      <c r="C582" s="9" t="s">
        <v>125</v>
      </c>
      <c r="D582" s="7"/>
      <c r="E582" s="9"/>
      <c r="F582" s="9"/>
    </row>
    <row r="583" spans="1:6" x14ac:dyDescent="0.2">
      <c r="A583" s="9" t="s">
        <v>344</v>
      </c>
      <c r="B583" s="9" t="s">
        <v>344</v>
      </c>
      <c r="C583" s="9" t="s">
        <v>126</v>
      </c>
      <c r="D583" s="7"/>
      <c r="E583" s="9"/>
      <c r="F583" s="9"/>
    </row>
    <row r="584" spans="1:6" x14ac:dyDescent="0.2">
      <c r="A584" s="9" t="s">
        <v>344</v>
      </c>
      <c r="B584" s="9" t="s">
        <v>344</v>
      </c>
      <c r="C584" s="9" t="s">
        <v>128</v>
      </c>
      <c r="D584" s="7"/>
      <c r="E584" s="9"/>
      <c r="F584" s="9"/>
    </row>
    <row r="585" spans="1:6" x14ac:dyDescent="0.2">
      <c r="A585" s="9" t="s">
        <v>344</v>
      </c>
      <c r="B585" s="9" t="s">
        <v>344</v>
      </c>
      <c r="C585" s="9" t="s">
        <v>129</v>
      </c>
      <c r="D585" s="7"/>
      <c r="E585" s="9"/>
      <c r="F585" s="9"/>
    </row>
    <row r="586" spans="1:6" x14ac:dyDescent="0.2">
      <c r="A586" s="9" t="s">
        <v>344</v>
      </c>
      <c r="B586" s="9" t="s">
        <v>344</v>
      </c>
      <c r="C586" s="9" t="s">
        <v>74</v>
      </c>
      <c r="D586" s="7"/>
      <c r="E586" s="9"/>
      <c r="F586" s="9"/>
    </row>
    <row r="587" spans="1:6" x14ac:dyDescent="0.2">
      <c r="A587" s="9" t="s">
        <v>344</v>
      </c>
      <c r="B587" s="9" t="s">
        <v>344</v>
      </c>
      <c r="C587" s="9" t="s">
        <v>130</v>
      </c>
      <c r="D587" s="7"/>
      <c r="E587" s="9"/>
      <c r="F587" s="9"/>
    </row>
    <row r="588" spans="1:6" x14ac:dyDescent="0.2">
      <c r="A588" s="9" t="s">
        <v>344</v>
      </c>
      <c r="B588" s="9" t="s">
        <v>344</v>
      </c>
      <c r="C588" s="9" t="s">
        <v>131</v>
      </c>
      <c r="D588" s="7"/>
      <c r="E588" s="9"/>
      <c r="F588" s="9"/>
    </row>
    <row r="589" spans="1:6" x14ac:dyDescent="0.2">
      <c r="A589" s="9" t="s">
        <v>344</v>
      </c>
      <c r="B589" s="9" t="s">
        <v>344</v>
      </c>
      <c r="C589" s="9" t="s">
        <v>132</v>
      </c>
      <c r="D589" s="7"/>
      <c r="E589" s="9"/>
      <c r="F589" s="9"/>
    </row>
    <row r="590" spans="1:6" x14ac:dyDescent="0.2">
      <c r="A590" s="9" t="s">
        <v>344</v>
      </c>
      <c r="B590" s="9" t="s">
        <v>344</v>
      </c>
      <c r="C590" s="9" t="s">
        <v>133</v>
      </c>
      <c r="D590" s="7"/>
      <c r="E590" s="9"/>
      <c r="F590" s="9"/>
    </row>
    <row r="591" spans="1:6" x14ac:dyDescent="0.2">
      <c r="A591" s="9" t="s">
        <v>344</v>
      </c>
      <c r="B591" s="9" t="s">
        <v>344</v>
      </c>
      <c r="C591" s="9" t="s">
        <v>134</v>
      </c>
      <c r="D591" s="7"/>
      <c r="E591" s="9"/>
      <c r="F591" s="9"/>
    </row>
    <row r="592" spans="1:6" x14ac:dyDescent="0.2">
      <c r="A592" s="9" t="s">
        <v>344</v>
      </c>
      <c r="B592" s="9" t="s">
        <v>344</v>
      </c>
      <c r="C592" s="9" t="s">
        <v>135</v>
      </c>
      <c r="D592" s="7"/>
      <c r="E592" s="9"/>
      <c r="F592" s="9"/>
    </row>
    <row r="593" spans="1:13" x14ac:dyDescent="0.2">
      <c r="A593" s="9" t="s">
        <v>521</v>
      </c>
      <c r="B593" s="9" t="s">
        <v>522</v>
      </c>
      <c r="C593" s="9" t="s">
        <v>136</v>
      </c>
      <c r="D593" s="7"/>
      <c r="E593" s="9"/>
      <c r="F593" s="9"/>
    </row>
    <row r="594" spans="1:13" x14ac:dyDescent="0.2">
      <c r="A594" s="9" t="s">
        <v>521</v>
      </c>
      <c r="B594" s="9" t="s">
        <v>522</v>
      </c>
      <c r="C594" s="9" t="s">
        <v>138</v>
      </c>
      <c r="D594" s="7"/>
      <c r="E594" s="9"/>
      <c r="F594" s="9"/>
    </row>
    <row r="595" spans="1:13" x14ac:dyDescent="0.2">
      <c r="A595" s="9" t="s">
        <v>521</v>
      </c>
      <c r="B595" s="9" t="s">
        <v>522</v>
      </c>
      <c r="C595" s="9" t="s">
        <v>139</v>
      </c>
      <c r="D595" s="7"/>
      <c r="E595" s="9"/>
      <c r="F595" s="9"/>
    </row>
    <row r="596" spans="1:13" x14ac:dyDescent="0.2">
      <c r="A596" s="9" t="s">
        <v>521</v>
      </c>
      <c r="B596" s="9" t="s">
        <v>523</v>
      </c>
      <c r="C596" s="9" t="s">
        <v>136</v>
      </c>
      <c r="D596" s="7"/>
      <c r="E596" s="9"/>
      <c r="F596" s="9"/>
    </row>
    <row r="597" spans="1:13" x14ac:dyDescent="0.2">
      <c r="A597" s="9" t="s">
        <v>521</v>
      </c>
      <c r="B597" s="9" t="s">
        <v>523</v>
      </c>
      <c r="C597" s="9" t="s">
        <v>138</v>
      </c>
      <c r="D597" s="7"/>
      <c r="E597" s="9"/>
      <c r="F597" s="9"/>
    </row>
    <row r="598" spans="1:13" x14ac:dyDescent="0.2">
      <c r="A598" s="9" t="s">
        <v>521</v>
      </c>
      <c r="B598" s="9" t="s">
        <v>523</v>
      </c>
      <c r="C598" s="9" t="s">
        <v>139</v>
      </c>
      <c r="D598" s="7"/>
      <c r="E598" s="9"/>
      <c r="F598" s="9"/>
    </row>
    <row r="599" spans="1:13" x14ac:dyDescent="0.2">
      <c r="A599" s="9" t="s">
        <v>521</v>
      </c>
      <c r="B599" s="9" t="s">
        <v>524</v>
      </c>
      <c r="C599" s="9" t="s">
        <v>525</v>
      </c>
      <c r="D599" s="7"/>
      <c r="E599" s="9"/>
      <c r="F599" s="9"/>
    </row>
    <row r="600" spans="1:13" x14ac:dyDescent="0.2">
      <c r="A600" s="9" t="s">
        <v>521</v>
      </c>
      <c r="B600" s="9" t="s">
        <v>524</v>
      </c>
      <c r="C600" s="9" t="s">
        <v>526</v>
      </c>
      <c r="D600" s="7"/>
      <c r="E600" s="9"/>
      <c r="F600" s="9"/>
    </row>
    <row r="602" spans="1:13" x14ac:dyDescent="0.2">
      <c r="A602" s="2" t="s">
        <v>527</v>
      </c>
    </row>
    <row r="604" spans="1:13" x14ac:dyDescent="0.2">
      <c r="A604" s="21" t="s">
        <v>509</v>
      </c>
      <c r="B604" s="21" t="s">
        <v>528</v>
      </c>
      <c r="C604" s="21" t="s">
        <v>529</v>
      </c>
      <c r="D604" s="21" t="s">
        <v>530</v>
      </c>
      <c r="E604" s="21" t="s">
        <v>531</v>
      </c>
      <c r="F604" s="21" t="s">
        <v>532</v>
      </c>
      <c r="G604" s="21" t="s">
        <v>533</v>
      </c>
      <c r="H604" s="21" t="s">
        <v>534</v>
      </c>
      <c r="I604" s="21" t="s">
        <v>535</v>
      </c>
      <c r="J604" s="21" t="s">
        <v>536</v>
      </c>
      <c r="K604" s="21" t="s">
        <v>537</v>
      </c>
      <c r="L604" s="21" t="s">
        <v>538</v>
      </c>
      <c r="M604" s="21" t="s">
        <v>539</v>
      </c>
    </row>
    <row r="605" spans="1:13" ht="75" x14ac:dyDescent="0.2">
      <c r="A605" s="22" t="s">
        <v>540</v>
      </c>
      <c r="B605" s="22" t="s">
        <v>541</v>
      </c>
      <c r="C605" s="23" t="s">
        <v>278</v>
      </c>
      <c r="D605" s="23" t="s">
        <v>282</v>
      </c>
      <c r="E605" s="23" t="s">
        <v>16</v>
      </c>
      <c r="F605" s="23" t="s">
        <v>542</v>
      </c>
      <c r="G605" s="24"/>
      <c r="H605" s="24"/>
      <c r="I605" s="23" t="s">
        <v>17</v>
      </c>
      <c r="J605" s="23" t="s">
        <v>543</v>
      </c>
      <c r="K605" s="24"/>
      <c r="L605" s="25">
        <v>0</v>
      </c>
      <c r="M605" s="23" t="s">
        <v>544</v>
      </c>
    </row>
    <row r="606" spans="1:13" ht="75" x14ac:dyDescent="0.2">
      <c r="A606" s="22" t="s">
        <v>540</v>
      </c>
      <c r="B606" s="22" t="s">
        <v>541</v>
      </c>
      <c r="C606" s="23" t="s">
        <v>278</v>
      </c>
      <c r="D606" s="23" t="s">
        <v>282</v>
      </c>
      <c r="E606" s="23" t="s">
        <v>19</v>
      </c>
      <c r="F606" s="23" t="s">
        <v>542</v>
      </c>
      <c r="G606" s="24"/>
      <c r="H606" s="24"/>
      <c r="I606" s="23" t="s">
        <v>17</v>
      </c>
      <c r="J606" s="23" t="s">
        <v>543</v>
      </c>
      <c r="K606" s="24"/>
      <c r="L606" s="25">
        <v>0</v>
      </c>
      <c r="M606" s="23" t="s">
        <v>545</v>
      </c>
    </row>
    <row r="607" spans="1:13" ht="60" x14ac:dyDescent="0.2">
      <c r="A607" s="22" t="s">
        <v>540</v>
      </c>
      <c r="B607" s="22" t="s">
        <v>541</v>
      </c>
      <c r="C607" s="23" t="s">
        <v>278</v>
      </c>
      <c r="D607" s="23" t="s">
        <v>282</v>
      </c>
      <c r="E607" s="23" t="s">
        <v>21</v>
      </c>
      <c r="F607" s="23" t="s">
        <v>542</v>
      </c>
      <c r="G607" s="24"/>
      <c r="H607" s="24"/>
      <c r="I607" s="23" t="s">
        <v>17</v>
      </c>
      <c r="J607" s="23" t="s">
        <v>543</v>
      </c>
      <c r="K607" s="24"/>
      <c r="L607" s="25">
        <v>0</v>
      </c>
      <c r="M607" s="23" t="s">
        <v>546</v>
      </c>
    </row>
    <row r="608" spans="1:13" ht="60" x14ac:dyDescent="0.2">
      <c r="A608" s="22" t="s">
        <v>540</v>
      </c>
      <c r="B608" s="22" t="s">
        <v>541</v>
      </c>
      <c r="C608" s="23" t="s">
        <v>278</v>
      </c>
      <c r="D608" s="23" t="s">
        <v>282</v>
      </c>
      <c r="E608" s="23" t="s">
        <v>23</v>
      </c>
      <c r="F608" s="23" t="s">
        <v>542</v>
      </c>
      <c r="G608" s="24"/>
      <c r="H608" s="24"/>
      <c r="I608" s="23" t="s">
        <v>17</v>
      </c>
      <c r="J608" s="23" t="s">
        <v>543</v>
      </c>
      <c r="K608" s="24"/>
      <c r="L608" s="25">
        <v>0</v>
      </c>
      <c r="M608" s="23" t="s">
        <v>547</v>
      </c>
    </row>
    <row r="609" spans="1:13" ht="75" x14ac:dyDescent="0.2">
      <c r="A609" s="22" t="s">
        <v>540</v>
      </c>
      <c r="B609" s="22" t="s">
        <v>541</v>
      </c>
      <c r="C609" s="23" t="s">
        <v>278</v>
      </c>
      <c r="D609" s="23" t="s">
        <v>282</v>
      </c>
      <c r="E609" s="23" t="s">
        <v>25</v>
      </c>
      <c r="F609" s="23" t="s">
        <v>542</v>
      </c>
      <c r="G609" s="24"/>
      <c r="H609" s="24"/>
      <c r="I609" s="23" t="s">
        <v>17</v>
      </c>
      <c r="J609" s="23" t="s">
        <v>543</v>
      </c>
      <c r="K609" s="24"/>
      <c r="L609" s="25">
        <v>0</v>
      </c>
      <c r="M609" s="23" t="s">
        <v>548</v>
      </c>
    </row>
    <row r="610" spans="1:13" ht="75" x14ac:dyDescent="0.2">
      <c r="A610" s="22" t="s">
        <v>540</v>
      </c>
      <c r="B610" s="22" t="s">
        <v>541</v>
      </c>
      <c r="C610" s="23" t="s">
        <v>278</v>
      </c>
      <c r="D610" s="23" t="s">
        <v>282</v>
      </c>
      <c r="E610" s="23" t="s">
        <v>27</v>
      </c>
      <c r="F610" s="23" t="s">
        <v>542</v>
      </c>
      <c r="G610" s="24"/>
      <c r="H610" s="24"/>
      <c r="I610" s="23" t="s">
        <v>17</v>
      </c>
      <c r="J610" s="23" t="s">
        <v>543</v>
      </c>
      <c r="K610" s="24"/>
      <c r="L610" s="25">
        <v>0</v>
      </c>
      <c r="M610" s="23" t="s">
        <v>549</v>
      </c>
    </row>
    <row r="611" spans="1:13" ht="30" x14ac:dyDescent="0.2">
      <c r="A611" s="22" t="s">
        <v>540</v>
      </c>
      <c r="B611" s="22" t="s">
        <v>541</v>
      </c>
      <c r="C611" s="23" t="s">
        <v>278</v>
      </c>
      <c r="D611" s="23" t="s">
        <v>511</v>
      </c>
      <c r="E611" s="23" t="s">
        <v>29</v>
      </c>
      <c r="F611" s="23" t="s">
        <v>542</v>
      </c>
      <c r="G611" s="24"/>
      <c r="H611" s="24"/>
      <c r="I611" s="23" t="s">
        <v>17</v>
      </c>
      <c r="J611" s="23" t="s">
        <v>543</v>
      </c>
      <c r="K611" s="24"/>
      <c r="L611" s="25">
        <v>-1</v>
      </c>
      <c r="M611" s="23" t="s">
        <v>543</v>
      </c>
    </row>
    <row r="612" spans="1:13" ht="45" x14ac:dyDescent="0.2">
      <c r="A612" s="22" t="s">
        <v>540</v>
      </c>
      <c r="B612" s="22" t="s">
        <v>541</v>
      </c>
      <c r="C612" s="23" t="s">
        <v>181</v>
      </c>
      <c r="D612" s="23" t="s">
        <v>511</v>
      </c>
      <c r="E612" s="23" t="s">
        <v>31</v>
      </c>
      <c r="F612" s="23" t="s">
        <v>542</v>
      </c>
      <c r="G612" s="24"/>
      <c r="H612" s="24"/>
      <c r="I612" s="23" t="s">
        <v>17</v>
      </c>
      <c r="J612" s="23" t="s">
        <v>543</v>
      </c>
      <c r="K612" s="24"/>
      <c r="L612" s="25">
        <v>0</v>
      </c>
      <c r="M612" s="23" t="s">
        <v>550</v>
      </c>
    </row>
    <row r="613" spans="1:13" ht="30" x14ac:dyDescent="0.2">
      <c r="A613" s="22" t="s">
        <v>540</v>
      </c>
      <c r="B613" s="22" t="s">
        <v>541</v>
      </c>
      <c r="C613" s="23" t="s">
        <v>278</v>
      </c>
      <c r="D613" s="23" t="s">
        <v>511</v>
      </c>
      <c r="E613" s="23" t="s">
        <v>33</v>
      </c>
      <c r="F613" s="23" t="s">
        <v>542</v>
      </c>
      <c r="G613" s="24"/>
      <c r="H613" s="24"/>
      <c r="I613" s="23" t="s">
        <v>17</v>
      </c>
      <c r="J613" s="23" t="s">
        <v>543</v>
      </c>
      <c r="K613" s="24"/>
      <c r="L613" s="25">
        <v>0</v>
      </c>
      <c r="M613" s="23" t="s">
        <v>551</v>
      </c>
    </row>
    <row r="614" spans="1:13" ht="45" x14ac:dyDescent="0.2">
      <c r="A614" s="22" t="s">
        <v>540</v>
      </c>
      <c r="B614" s="22" t="s">
        <v>541</v>
      </c>
      <c r="C614" s="23" t="s">
        <v>181</v>
      </c>
      <c r="D614" s="23" t="s">
        <v>511</v>
      </c>
      <c r="E614" s="23" t="s">
        <v>35</v>
      </c>
      <c r="F614" s="23" t="s">
        <v>542</v>
      </c>
      <c r="G614" s="24"/>
      <c r="H614" s="24"/>
      <c r="I614" s="23" t="s">
        <v>17</v>
      </c>
      <c r="J614" s="23" t="s">
        <v>543</v>
      </c>
      <c r="K614" s="24"/>
      <c r="L614" s="25">
        <v>0</v>
      </c>
      <c r="M614" s="23" t="s">
        <v>551</v>
      </c>
    </row>
    <row r="615" spans="1:13" ht="30" x14ac:dyDescent="0.2">
      <c r="A615" s="22" t="s">
        <v>540</v>
      </c>
      <c r="B615" s="22" t="s">
        <v>541</v>
      </c>
      <c r="C615" s="23" t="s">
        <v>278</v>
      </c>
      <c r="D615" s="23" t="s">
        <v>512</v>
      </c>
      <c r="E615" s="23" t="s">
        <v>36</v>
      </c>
      <c r="F615" s="23" t="s">
        <v>542</v>
      </c>
      <c r="G615" s="24"/>
      <c r="H615" s="24"/>
      <c r="I615" s="23" t="s">
        <v>17</v>
      </c>
      <c r="J615" s="23" t="s">
        <v>543</v>
      </c>
      <c r="K615" s="24"/>
      <c r="L615" s="25">
        <v>0</v>
      </c>
      <c r="M615" s="23" t="s">
        <v>552</v>
      </c>
    </row>
    <row r="616" spans="1:13" ht="30" x14ac:dyDescent="0.2">
      <c r="A616" s="22" t="s">
        <v>540</v>
      </c>
      <c r="B616" s="22" t="s">
        <v>541</v>
      </c>
      <c r="C616" s="23" t="s">
        <v>278</v>
      </c>
      <c r="D616" s="23" t="s">
        <v>512</v>
      </c>
      <c r="E616" s="23" t="s">
        <v>37</v>
      </c>
      <c r="F616" s="23" t="s">
        <v>542</v>
      </c>
      <c r="G616" s="24"/>
      <c r="H616" s="24"/>
      <c r="I616" s="23" t="s">
        <v>17</v>
      </c>
      <c r="J616" s="23" t="s">
        <v>543</v>
      </c>
      <c r="K616" s="24"/>
      <c r="L616" s="25">
        <v>-1</v>
      </c>
      <c r="M616" s="23" t="s">
        <v>552</v>
      </c>
    </row>
    <row r="617" spans="1:13" ht="30" x14ac:dyDescent="0.2">
      <c r="A617" s="22" t="s">
        <v>540</v>
      </c>
      <c r="B617" s="22" t="s">
        <v>541</v>
      </c>
      <c r="C617" s="23" t="s">
        <v>278</v>
      </c>
      <c r="D617" s="23" t="s">
        <v>512</v>
      </c>
      <c r="E617" s="23" t="s">
        <v>38</v>
      </c>
      <c r="F617" s="23" t="s">
        <v>542</v>
      </c>
      <c r="G617" s="24"/>
      <c r="H617" s="24"/>
      <c r="I617" s="23" t="s">
        <v>17</v>
      </c>
      <c r="J617" s="23" t="s">
        <v>543</v>
      </c>
      <c r="K617" s="24"/>
      <c r="L617" s="25">
        <v>0</v>
      </c>
      <c r="M617" s="23" t="s">
        <v>552</v>
      </c>
    </row>
    <row r="618" spans="1:13" ht="30" x14ac:dyDescent="0.2">
      <c r="A618" s="22" t="s">
        <v>540</v>
      </c>
      <c r="B618" s="22" t="s">
        <v>541</v>
      </c>
      <c r="C618" s="23" t="s">
        <v>278</v>
      </c>
      <c r="D618" s="23" t="s">
        <v>512</v>
      </c>
      <c r="E618" s="23" t="s">
        <v>39</v>
      </c>
      <c r="F618" s="23" t="s">
        <v>542</v>
      </c>
      <c r="G618" s="24"/>
      <c r="H618" s="24"/>
      <c r="I618" s="23" t="s">
        <v>17</v>
      </c>
      <c r="J618" s="23" t="s">
        <v>543</v>
      </c>
      <c r="K618" s="24"/>
      <c r="L618" s="25">
        <v>-1</v>
      </c>
      <c r="M618" s="23" t="s">
        <v>552</v>
      </c>
    </row>
    <row r="619" spans="1:13" ht="120" x14ac:dyDescent="0.2">
      <c r="A619" s="23" t="s">
        <v>553</v>
      </c>
      <c r="B619" s="26" t="s">
        <v>541</v>
      </c>
      <c r="C619" s="23" t="s">
        <v>513</v>
      </c>
      <c r="D619" s="23" t="s">
        <v>514</v>
      </c>
      <c r="E619" s="23" t="s">
        <v>40</v>
      </c>
      <c r="F619" s="23" t="s">
        <v>554</v>
      </c>
      <c r="G619" s="25">
        <v>1</v>
      </c>
      <c r="H619" s="24"/>
      <c r="I619" s="23" t="s">
        <v>543</v>
      </c>
      <c r="J619" s="23" t="s">
        <v>543</v>
      </c>
      <c r="K619" s="24"/>
      <c r="L619" s="25">
        <v>0</v>
      </c>
      <c r="M619" s="23" t="s">
        <v>555</v>
      </c>
    </row>
    <row r="620" spans="1:13" ht="45" x14ac:dyDescent="0.2">
      <c r="A620" s="23" t="s">
        <v>556</v>
      </c>
      <c r="B620" s="26" t="s">
        <v>557</v>
      </c>
      <c r="C620" s="23" t="s">
        <v>513</v>
      </c>
      <c r="D620" s="23" t="s">
        <v>514</v>
      </c>
      <c r="E620" s="23" t="s">
        <v>43</v>
      </c>
      <c r="F620" s="23" t="s">
        <v>554</v>
      </c>
      <c r="G620" s="25">
        <v>10</v>
      </c>
      <c r="H620" s="24"/>
      <c r="I620" s="23" t="s">
        <v>543</v>
      </c>
      <c r="J620" s="23" t="s">
        <v>543</v>
      </c>
      <c r="K620" s="24"/>
      <c r="L620" s="25">
        <v>0</v>
      </c>
      <c r="M620" s="23" t="s">
        <v>555</v>
      </c>
    </row>
    <row r="621" spans="1:13" ht="45" x14ac:dyDescent="0.2">
      <c r="A621" s="23" t="s">
        <v>556</v>
      </c>
      <c r="B621" s="26" t="s">
        <v>557</v>
      </c>
      <c r="C621" s="23" t="s">
        <v>513</v>
      </c>
      <c r="D621" s="23" t="s">
        <v>514</v>
      </c>
      <c r="E621" s="23" t="s">
        <v>44</v>
      </c>
      <c r="F621" s="23" t="s">
        <v>554</v>
      </c>
      <c r="G621" s="25">
        <v>10</v>
      </c>
      <c r="H621" s="24"/>
      <c r="I621" s="23" t="s">
        <v>543</v>
      </c>
      <c r="J621" s="23" t="s">
        <v>543</v>
      </c>
      <c r="K621" s="24"/>
      <c r="L621" s="25">
        <v>0</v>
      </c>
      <c r="M621" s="23" t="s">
        <v>555</v>
      </c>
    </row>
    <row r="622" spans="1:13" ht="45" x14ac:dyDescent="0.2">
      <c r="A622" s="23" t="s">
        <v>556</v>
      </c>
      <c r="B622" s="26" t="s">
        <v>557</v>
      </c>
      <c r="C622" s="23" t="s">
        <v>513</v>
      </c>
      <c r="D622" s="23" t="s">
        <v>514</v>
      </c>
      <c r="E622" s="23" t="s">
        <v>45</v>
      </c>
      <c r="F622" s="23" t="s">
        <v>554</v>
      </c>
      <c r="G622" s="25">
        <v>25</v>
      </c>
      <c r="H622" s="24"/>
      <c r="I622" s="23" t="s">
        <v>543</v>
      </c>
      <c r="J622" s="23" t="s">
        <v>543</v>
      </c>
      <c r="K622" s="24"/>
      <c r="L622" s="25">
        <v>0</v>
      </c>
      <c r="M622" s="23" t="s">
        <v>555</v>
      </c>
    </row>
    <row r="623" spans="1:13" ht="150" x14ac:dyDescent="0.2">
      <c r="A623" s="23" t="s">
        <v>553</v>
      </c>
      <c r="B623" s="26" t="s">
        <v>541</v>
      </c>
      <c r="C623" s="23" t="s">
        <v>515</v>
      </c>
      <c r="D623" s="23" t="s">
        <v>356</v>
      </c>
      <c r="E623" s="23" t="s">
        <v>46</v>
      </c>
      <c r="F623" s="23" t="s">
        <v>558</v>
      </c>
      <c r="G623" s="24"/>
      <c r="H623" s="24"/>
      <c r="I623" s="23" t="s">
        <v>559</v>
      </c>
      <c r="J623" s="23" t="s">
        <v>560</v>
      </c>
      <c r="K623" s="25">
        <v>1</v>
      </c>
      <c r="L623" s="25">
        <v>0</v>
      </c>
      <c r="M623" s="23" t="s">
        <v>561</v>
      </c>
    </row>
    <row r="624" spans="1:13" ht="150" x14ac:dyDescent="0.2">
      <c r="A624" s="23" t="s">
        <v>562</v>
      </c>
      <c r="B624" s="26" t="s">
        <v>541</v>
      </c>
      <c r="C624" s="23" t="s">
        <v>515</v>
      </c>
      <c r="D624" s="23" t="s">
        <v>356</v>
      </c>
      <c r="E624" s="23" t="s">
        <v>563</v>
      </c>
      <c r="F624" s="23" t="s">
        <v>564</v>
      </c>
      <c r="G624" s="25">
        <v>15</v>
      </c>
      <c r="H624" s="25">
        <v>3</v>
      </c>
      <c r="I624" s="23" t="s">
        <v>543</v>
      </c>
      <c r="J624" s="23" t="s">
        <v>543</v>
      </c>
      <c r="K624" s="24"/>
      <c r="L624" s="25">
        <v>0</v>
      </c>
      <c r="M624" s="23" t="s">
        <v>561</v>
      </c>
    </row>
    <row r="625" spans="1:13" ht="150" x14ac:dyDescent="0.2">
      <c r="A625" s="23" t="s">
        <v>562</v>
      </c>
      <c r="B625" s="26" t="s">
        <v>541</v>
      </c>
      <c r="C625" s="23" t="s">
        <v>515</v>
      </c>
      <c r="D625" s="23" t="s">
        <v>356</v>
      </c>
      <c r="E625" s="23" t="s">
        <v>50</v>
      </c>
      <c r="F625" s="23" t="s">
        <v>558</v>
      </c>
      <c r="G625" s="24"/>
      <c r="H625" s="24"/>
      <c r="I625" s="23" t="s">
        <v>559</v>
      </c>
      <c r="J625" s="23" t="s">
        <v>560</v>
      </c>
      <c r="K625" s="25">
        <v>90</v>
      </c>
      <c r="L625" s="25">
        <v>0</v>
      </c>
      <c r="M625" s="23" t="s">
        <v>561</v>
      </c>
    </row>
    <row r="626" spans="1:13" ht="45" x14ac:dyDescent="0.2">
      <c r="A626" s="23" t="s">
        <v>562</v>
      </c>
      <c r="B626" s="26" t="s">
        <v>541</v>
      </c>
      <c r="C626" s="23" t="s">
        <v>515</v>
      </c>
      <c r="D626" s="23" t="s">
        <v>367</v>
      </c>
      <c r="E626" s="23" t="s">
        <v>52</v>
      </c>
      <c r="F626" s="23" t="s">
        <v>558</v>
      </c>
      <c r="G626" s="25">
        <v>15</v>
      </c>
      <c r="H626" s="25">
        <v>7</v>
      </c>
      <c r="I626" s="23" t="s">
        <v>543</v>
      </c>
      <c r="J626" s="23" t="s">
        <v>543</v>
      </c>
      <c r="K626" s="24"/>
      <c r="L626" s="25">
        <v>0</v>
      </c>
      <c r="M626" s="23" t="s">
        <v>565</v>
      </c>
    </row>
    <row r="627" spans="1:13" ht="45" x14ac:dyDescent="0.2">
      <c r="A627" s="23" t="s">
        <v>562</v>
      </c>
      <c r="B627" s="26" t="s">
        <v>541</v>
      </c>
      <c r="C627" s="23" t="s">
        <v>515</v>
      </c>
      <c r="D627" s="23" t="s">
        <v>367</v>
      </c>
      <c r="E627" s="23" t="s">
        <v>52</v>
      </c>
      <c r="F627" s="23" t="s">
        <v>558</v>
      </c>
      <c r="G627" s="25">
        <v>15</v>
      </c>
      <c r="H627" s="25">
        <v>12</v>
      </c>
      <c r="I627" s="23" t="s">
        <v>543</v>
      </c>
      <c r="J627" s="23" t="s">
        <v>543</v>
      </c>
      <c r="K627" s="24"/>
      <c r="L627" s="25">
        <v>0</v>
      </c>
      <c r="M627" s="23" t="s">
        <v>565</v>
      </c>
    </row>
    <row r="628" spans="1:13" ht="45" x14ac:dyDescent="0.2">
      <c r="A628" s="23" t="s">
        <v>562</v>
      </c>
      <c r="B628" s="26" t="s">
        <v>541</v>
      </c>
      <c r="C628" s="23" t="s">
        <v>515</v>
      </c>
      <c r="D628" s="23" t="s">
        <v>367</v>
      </c>
      <c r="E628" s="23" t="s">
        <v>54</v>
      </c>
      <c r="F628" s="23" t="s">
        <v>558</v>
      </c>
      <c r="G628" s="24"/>
      <c r="H628" s="24"/>
      <c r="I628" s="23" t="s">
        <v>559</v>
      </c>
      <c r="J628" s="23" t="s">
        <v>560</v>
      </c>
      <c r="K628" s="25">
        <v>90</v>
      </c>
      <c r="L628" s="25">
        <v>0</v>
      </c>
      <c r="M628" s="23" t="s">
        <v>565</v>
      </c>
    </row>
    <row r="629" spans="1:13" ht="45" x14ac:dyDescent="0.2">
      <c r="A629" s="23" t="s">
        <v>562</v>
      </c>
      <c r="B629" s="26" t="s">
        <v>541</v>
      </c>
      <c r="C629" s="23" t="s">
        <v>515</v>
      </c>
      <c r="D629" s="23" t="s">
        <v>367</v>
      </c>
      <c r="E629" s="23" t="s">
        <v>55</v>
      </c>
      <c r="F629" s="23" t="s">
        <v>554</v>
      </c>
      <c r="G629" s="25">
        <v>10</v>
      </c>
      <c r="H629" s="24"/>
      <c r="I629" s="23" t="s">
        <v>543</v>
      </c>
      <c r="J629" s="23" t="s">
        <v>543</v>
      </c>
      <c r="K629" s="24"/>
      <c r="L629" s="25">
        <v>0</v>
      </c>
      <c r="M629" s="23" t="s">
        <v>566</v>
      </c>
    </row>
    <row r="630" spans="1:13" ht="60" x14ac:dyDescent="0.2">
      <c r="A630" s="23" t="s">
        <v>562</v>
      </c>
      <c r="B630" s="26" t="s">
        <v>541</v>
      </c>
      <c r="C630" s="23" t="s">
        <v>515</v>
      </c>
      <c r="D630" s="23" t="s">
        <v>367</v>
      </c>
      <c r="E630" s="23" t="s">
        <v>57</v>
      </c>
      <c r="F630" s="23" t="s">
        <v>564</v>
      </c>
      <c r="G630" s="25">
        <v>15</v>
      </c>
      <c r="H630" s="25">
        <v>3</v>
      </c>
      <c r="I630" s="23" t="s">
        <v>543</v>
      </c>
      <c r="J630" s="23" t="s">
        <v>543</v>
      </c>
      <c r="K630" s="24"/>
      <c r="L630" s="25">
        <v>0</v>
      </c>
      <c r="M630" s="23" t="s">
        <v>567</v>
      </c>
    </row>
    <row r="631" spans="1:13" ht="60" x14ac:dyDescent="0.2">
      <c r="A631" s="23" t="s">
        <v>562</v>
      </c>
      <c r="B631" s="26" t="s">
        <v>541</v>
      </c>
      <c r="C631" s="23" t="s">
        <v>515</v>
      </c>
      <c r="D631" s="23" t="s">
        <v>367</v>
      </c>
      <c r="E631" s="23" t="s">
        <v>60</v>
      </c>
      <c r="F631" s="23" t="s">
        <v>554</v>
      </c>
      <c r="G631" s="25">
        <v>10</v>
      </c>
      <c r="H631" s="24"/>
      <c r="I631" s="23" t="s">
        <v>543</v>
      </c>
      <c r="J631" s="23" t="s">
        <v>543</v>
      </c>
      <c r="K631" s="24"/>
      <c r="L631" s="25">
        <v>0</v>
      </c>
      <c r="M631" s="23" t="s">
        <v>568</v>
      </c>
    </row>
    <row r="632" spans="1:13" ht="60" x14ac:dyDescent="0.2">
      <c r="A632" s="23" t="s">
        <v>562</v>
      </c>
      <c r="B632" s="26" t="s">
        <v>541</v>
      </c>
      <c r="C632" s="23" t="s">
        <v>515</v>
      </c>
      <c r="D632" s="23" t="s">
        <v>367</v>
      </c>
      <c r="E632" s="23" t="s">
        <v>61</v>
      </c>
      <c r="F632" s="23" t="s">
        <v>564</v>
      </c>
      <c r="G632" s="25">
        <v>15</v>
      </c>
      <c r="H632" s="25">
        <v>3</v>
      </c>
      <c r="I632" s="23" t="s">
        <v>543</v>
      </c>
      <c r="J632" s="23" t="s">
        <v>543</v>
      </c>
      <c r="K632" s="24"/>
      <c r="L632" s="25">
        <v>0</v>
      </c>
      <c r="M632" s="23" t="s">
        <v>569</v>
      </c>
    </row>
    <row r="633" spans="1:13" ht="45" x14ac:dyDescent="0.2">
      <c r="A633" s="23" t="s">
        <v>540</v>
      </c>
      <c r="B633" s="26" t="s">
        <v>541</v>
      </c>
      <c r="C633" s="23" t="s">
        <v>181</v>
      </c>
      <c r="D633" s="23" t="s">
        <v>384</v>
      </c>
      <c r="E633" s="23" t="s">
        <v>67</v>
      </c>
      <c r="F633" s="23" t="s">
        <v>554</v>
      </c>
      <c r="G633" s="25">
        <v>28</v>
      </c>
      <c r="H633" s="24"/>
      <c r="I633" s="23" t="s">
        <v>543</v>
      </c>
      <c r="J633" s="23" t="s">
        <v>543</v>
      </c>
      <c r="K633" s="24"/>
      <c r="L633" s="25">
        <v>0</v>
      </c>
      <c r="M633" s="23" t="s">
        <v>550</v>
      </c>
    </row>
    <row r="634" spans="1:13" ht="30" x14ac:dyDescent="0.2">
      <c r="A634" s="23" t="s">
        <v>540</v>
      </c>
      <c r="B634" s="26" t="s">
        <v>541</v>
      </c>
      <c r="C634" s="23" t="s">
        <v>181</v>
      </c>
      <c r="D634" s="23" t="s">
        <v>384</v>
      </c>
      <c r="E634" s="23" t="s">
        <v>68</v>
      </c>
      <c r="F634" s="23" t="s">
        <v>542</v>
      </c>
      <c r="G634" s="24"/>
      <c r="H634" s="24"/>
      <c r="I634" s="23" t="s">
        <v>69</v>
      </c>
      <c r="J634" s="23" t="s">
        <v>543</v>
      </c>
      <c r="K634" s="24"/>
      <c r="L634" s="25">
        <v>-1</v>
      </c>
      <c r="M634" s="23" t="s">
        <v>543</v>
      </c>
    </row>
    <row r="635" spans="1:13" ht="30" x14ac:dyDescent="0.2">
      <c r="A635" s="23" t="s">
        <v>540</v>
      </c>
      <c r="B635" s="26" t="s">
        <v>541</v>
      </c>
      <c r="C635" s="23" t="s">
        <v>181</v>
      </c>
      <c r="D635" s="23" t="s">
        <v>384</v>
      </c>
      <c r="E635" s="23" t="s">
        <v>72</v>
      </c>
      <c r="F635" s="23" t="s">
        <v>542</v>
      </c>
      <c r="G635" s="24"/>
      <c r="H635" s="24"/>
      <c r="I635" s="23" t="s">
        <v>69</v>
      </c>
      <c r="J635" s="23" t="s">
        <v>543</v>
      </c>
      <c r="K635" s="24"/>
      <c r="L635" s="25">
        <v>-1</v>
      </c>
      <c r="M635" s="23" t="s">
        <v>543</v>
      </c>
    </row>
    <row r="636" spans="1:13" ht="60" x14ac:dyDescent="0.2">
      <c r="A636" s="23" t="s">
        <v>540</v>
      </c>
      <c r="B636" s="26" t="s">
        <v>541</v>
      </c>
      <c r="C636" s="23" t="s">
        <v>181</v>
      </c>
      <c r="D636" s="23" t="s">
        <v>384</v>
      </c>
      <c r="E636" s="23" t="s">
        <v>73</v>
      </c>
      <c r="F636" s="23" t="s">
        <v>542</v>
      </c>
      <c r="G636" s="24"/>
      <c r="H636" s="24"/>
      <c r="I636" s="23" t="s">
        <v>69</v>
      </c>
      <c r="J636" s="23" t="s">
        <v>543</v>
      </c>
      <c r="K636" s="24"/>
      <c r="L636" s="25">
        <v>-1</v>
      </c>
      <c r="M636" s="23" t="s">
        <v>543</v>
      </c>
    </row>
    <row r="637" spans="1:13" ht="30" x14ac:dyDescent="0.2">
      <c r="A637" s="23" t="s">
        <v>540</v>
      </c>
      <c r="B637" s="26" t="s">
        <v>541</v>
      </c>
      <c r="C637" s="23" t="s">
        <v>181</v>
      </c>
      <c r="D637" s="23" t="s">
        <v>384</v>
      </c>
      <c r="E637" s="23" t="s">
        <v>74</v>
      </c>
      <c r="F637" s="23" t="s">
        <v>542</v>
      </c>
      <c r="G637" s="24"/>
      <c r="H637" s="24"/>
      <c r="I637" s="23" t="s">
        <v>69</v>
      </c>
      <c r="J637" s="23" t="s">
        <v>543</v>
      </c>
      <c r="K637" s="24"/>
      <c r="L637" s="25">
        <v>-1</v>
      </c>
      <c r="M637" s="23" t="s">
        <v>543</v>
      </c>
    </row>
    <row r="638" spans="1:13" ht="60" x14ac:dyDescent="0.2">
      <c r="A638" s="23" t="s">
        <v>556</v>
      </c>
      <c r="B638" s="26" t="s">
        <v>557</v>
      </c>
      <c r="C638" s="23" t="s">
        <v>181</v>
      </c>
      <c r="D638" s="23" t="s">
        <v>404</v>
      </c>
      <c r="E638" s="23" t="s">
        <v>75</v>
      </c>
      <c r="F638" s="23" t="s">
        <v>564</v>
      </c>
      <c r="G638" s="25">
        <v>15</v>
      </c>
      <c r="H638" s="25">
        <v>3</v>
      </c>
      <c r="I638" s="23" t="s">
        <v>543</v>
      </c>
      <c r="J638" s="23" t="s">
        <v>543</v>
      </c>
      <c r="K638" s="24"/>
      <c r="L638" s="25">
        <v>0</v>
      </c>
      <c r="M638" s="23" t="s">
        <v>550</v>
      </c>
    </row>
    <row r="639" spans="1:13" ht="60" x14ac:dyDescent="0.2">
      <c r="A639" s="23" t="s">
        <v>556</v>
      </c>
      <c r="B639" s="26" t="s">
        <v>557</v>
      </c>
      <c r="C639" s="23" t="s">
        <v>181</v>
      </c>
      <c r="D639" s="23" t="s">
        <v>404</v>
      </c>
      <c r="E639" s="23" t="s">
        <v>77</v>
      </c>
      <c r="F639" s="23" t="s">
        <v>554</v>
      </c>
      <c r="G639" s="25">
        <v>10</v>
      </c>
      <c r="H639" s="24"/>
      <c r="I639" s="23" t="s">
        <v>543</v>
      </c>
      <c r="J639" s="23" t="s">
        <v>543</v>
      </c>
      <c r="K639" s="24"/>
      <c r="L639" s="25">
        <v>0</v>
      </c>
      <c r="M639" s="23" t="s">
        <v>550</v>
      </c>
    </row>
    <row r="640" spans="1:13" ht="45" x14ac:dyDescent="0.2">
      <c r="A640" s="23" t="s">
        <v>556</v>
      </c>
      <c r="B640" s="26" t="s">
        <v>557</v>
      </c>
      <c r="C640" s="23" t="s">
        <v>515</v>
      </c>
      <c r="D640" s="23" t="s">
        <v>209</v>
      </c>
      <c r="E640" s="23" t="s">
        <v>78</v>
      </c>
      <c r="F640" s="23" t="s">
        <v>558</v>
      </c>
      <c r="G640" s="25">
        <v>31</v>
      </c>
      <c r="H640" s="25">
        <v>5</v>
      </c>
      <c r="I640" s="23" t="s">
        <v>543</v>
      </c>
      <c r="J640" s="23" t="s">
        <v>543</v>
      </c>
      <c r="K640" s="24"/>
      <c r="L640" s="25">
        <v>-1</v>
      </c>
      <c r="M640" s="23" t="s">
        <v>543</v>
      </c>
    </row>
    <row r="641" spans="1:13" ht="30" x14ac:dyDescent="0.2">
      <c r="A641" s="23" t="s">
        <v>562</v>
      </c>
      <c r="B641" s="26" t="s">
        <v>541</v>
      </c>
      <c r="C641" s="23" t="s">
        <v>515</v>
      </c>
      <c r="D641" s="23" t="s">
        <v>150</v>
      </c>
      <c r="E641" s="23" t="s">
        <v>80</v>
      </c>
      <c r="F641" s="23" t="s">
        <v>554</v>
      </c>
      <c r="G641" s="25">
        <v>11</v>
      </c>
      <c r="H641" s="24"/>
      <c r="I641" s="23" t="s">
        <v>543</v>
      </c>
      <c r="J641" s="23" t="s">
        <v>543</v>
      </c>
      <c r="K641" s="24"/>
      <c r="L641" s="25">
        <v>-1</v>
      </c>
      <c r="M641" s="23" t="s">
        <v>543</v>
      </c>
    </row>
    <row r="642" spans="1:13" ht="30" x14ac:dyDescent="0.2">
      <c r="A642" s="23" t="s">
        <v>562</v>
      </c>
      <c r="B642" s="26" t="s">
        <v>541</v>
      </c>
      <c r="C642" s="23" t="s">
        <v>515</v>
      </c>
      <c r="D642" s="23" t="s">
        <v>155</v>
      </c>
      <c r="E642" s="23" t="s">
        <v>82</v>
      </c>
      <c r="F642" s="23" t="s">
        <v>554</v>
      </c>
      <c r="G642" s="25">
        <v>11</v>
      </c>
      <c r="H642" s="24"/>
      <c r="I642" s="23" t="s">
        <v>543</v>
      </c>
      <c r="J642" s="23" t="s">
        <v>543</v>
      </c>
      <c r="K642" s="24"/>
      <c r="L642" s="25">
        <v>-1</v>
      </c>
      <c r="M642" s="23" t="s">
        <v>543</v>
      </c>
    </row>
    <row r="643" spans="1:13" ht="90" x14ac:dyDescent="0.2">
      <c r="A643" s="23" t="s">
        <v>562</v>
      </c>
      <c r="B643" s="26" t="s">
        <v>541</v>
      </c>
      <c r="C643" s="23" t="s">
        <v>515</v>
      </c>
      <c r="D643" s="23" t="s">
        <v>421</v>
      </c>
      <c r="E643" s="23" t="s">
        <v>83</v>
      </c>
      <c r="F643" s="23" t="s">
        <v>558</v>
      </c>
      <c r="G643" s="24"/>
      <c r="H643" s="24"/>
      <c r="I643" s="23" t="s">
        <v>559</v>
      </c>
      <c r="J643" s="23" t="s">
        <v>560</v>
      </c>
      <c r="K643" s="25">
        <v>90</v>
      </c>
      <c r="L643" s="25">
        <v>0</v>
      </c>
      <c r="M643" s="23" t="s">
        <v>570</v>
      </c>
    </row>
    <row r="644" spans="1:13" ht="90" x14ac:dyDescent="0.2">
      <c r="A644" s="23" t="s">
        <v>562</v>
      </c>
      <c r="B644" s="26" t="s">
        <v>541</v>
      </c>
      <c r="C644" s="23" t="s">
        <v>515</v>
      </c>
      <c r="D644" s="23" t="s">
        <v>421</v>
      </c>
      <c r="E644" s="23" t="s">
        <v>85</v>
      </c>
      <c r="F644" s="23" t="s">
        <v>558</v>
      </c>
      <c r="G644" s="24"/>
      <c r="H644" s="24"/>
      <c r="I644" s="23" t="s">
        <v>559</v>
      </c>
      <c r="J644" s="23" t="s">
        <v>560</v>
      </c>
      <c r="K644" s="25">
        <v>90</v>
      </c>
      <c r="L644" s="25">
        <v>0</v>
      </c>
      <c r="M644" s="23" t="s">
        <v>571</v>
      </c>
    </row>
    <row r="645" spans="1:13" ht="105" x14ac:dyDescent="0.2">
      <c r="A645" s="23" t="s">
        <v>562</v>
      </c>
      <c r="B645" s="26" t="s">
        <v>541</v>
      </c>
      <c r="C645" s="23" t="s">
        <v>515</v>
      </c>
      <c r="D645" s="23" t="s">
        <v>421</v>
      </c>
      <c r="E645" s="23" t="s">
        <v>87</v>
      </c>
      <c r="F645" s="23" t="s">
        <v>558</v>
      </c>
      <c r="G645" s="24"/>
      <c r="H645" s="24"/>
      <c r="I645" s="23" t="s">
        <v>559</v>
      </c>
      <c r="J645" s="23" t="s">
        <v>560</v>
      </c>
      <c r="K645" s="25">
        <v>90</v>
      </c>
      <c r="L645" s="25">
        <v>0</v>
      </c>
      <c r="M645" s="23" t="s">
        <v>572</v>
      </c>
    </row>
    <row r="646" spans="1:13" ht="105" x14ac:dyDescent="0.2">
      <c r="A646" s="23" t="s">
        <v>562</v>
      </c>
      <c r="B646" s="26" t="s">
        <v>541</v>
      </c>
      <c r="C646" s="23" t="s">
        <v>515</v>
      </c>
      <c r="D646" s="23" t="s">
        <v>421</v>
      </c>
      <c r="E646" s="23" t="s">
        <v>89</v>
      </c>
      <c r="F646" s="23" t="s">
        <v>558</v>
      </c>
      <c r="G646" s="24"/>
      <c r="H646" s="24"/>
      <c r="I646" s="23" t="s">
        <v>559</v>
      </c>
      <c r="J646" s="23" t="s">
        <v>560</v>
      </c>
      <c r="K646" s="25">
        <v>90</v>
      </c>
      <c r="L646" s="25">
        <v>0</v>
      </c>
      <c r="M646" s="23" t="s">
        <v>573</v>
      </c>
    </row>
    <row r="647" spans="1:13" ht="45" x14ac:dyDescent="0.2">
      <c r="A647" s="23" t="s">
        <v>562</v>
      </c>
      <c r="B647" s="26" t="s">
        <v>541</v>
      </c>
      <c r="C647" s="23" t="s">
        <v>515</v>
      </c>
      <c r="D647" s="23" t="s">
        <v>421</v>
      </c>
      <c r="E647" s="23" t="s">
        <v>65</v>
      </c>
      <c r="F647" s="23" t="s">
        <v>558</v>
      </c>
      <c r="G647" s="24"/>
      <c r="H647" s="24"/>
      <c r="I647" s="23" t="s">
        <v>559</v>
      </c>
      <c r="J647" s="23" t="s">
        <v>560</v>
      </c>
      <c r="K647" s="25">
        <v>90</v>
      </c>
      <c r="L647" s="25">
        <v>0</v>
      </c>
      <c r="M647" s="23" t="s">
        <v>574</v>
      </c>
    </row>
    <row r="648" spans="1:13" ht="150" x14ac:dyDescent="0.2">
      <c r="A648" s="23" t="s">
        <v>562</v>
      </c>
      <c r="B648" s="26" t="s">
        <v>541</v>
      </c>
      <c r="C648" s="23" t="s">
        <v>515</v>
      </c>
      <c r="D648" s="23" t="s">
        <v>518</v>
      </c>
      <c r="E648" s="23" t="s">
        <v>91</v>
      </c>
      <c r="F648" s="23" t="s">
        <v>558</v>
      </c>
      <c r="G648" s="25">
        <v>30</v>
      </c>
      <c r="H648" s="25">
        <v>4</v>
      </c>
      <c r="I648" s="23" t="s">
        <v>543</v>
      </c>
      <c r="J648" s="23" t="s">
        <v>543</v>
      </c>
      <c r="K648" s="24"/>
      <c r="L648" s="25">
        <v>0</v>
      </c>
      <c r="M648" s="23" t="s">
        <v>575</v>
      </c>
    </row>
    <row r="649" spans="1:13" ht="30" x14ac:dyDescent="0.2">
      <c r="A649" s="23" t="s">
        <v>562</v>
      </c>
      <c r="B649" s="26" t="s">
        <v>541</v>
      </c>
      <c r="C649" s="23" t="s">
        <v>513</v>
      </c>
      <c r="D649" s="23" t="s">
        <v>94</v>
      </c>
      <c r="E649" s="23" t="s">
        <v>94</v>
      </c>
      <c r="F649" s="23" t="s">
        <v>558</v>
      </c>
      <c r="G649" s="25">
        <v>31</v>
      </c>
      <c r="H649" s="25">
        <v>5</v>
      </c>
      <c r="I649" s="23" t="s">
        <v>543</v>
      </c>
      <c r="J649" s="23" t="s">
        <v>543</v>
      </c>
      <c r="K649" s="24"/>
      <c r="L649" s="25">
        <v>0</v>
      </c>
      <c r="M649" s="23" t="s">
        <v>551</v>
      </c>
    </row>
    <row r="650" spans="1:13" ht="30" x14ac:dyDescent="0.2">
      <c r="A650" s="23" t="s">
        <v>562</v>
      </c>
      <c r="B650" s="26" t="s">
        <v>541</v>
      </c>
      <c r="C650" s="23" t="s">
        <v>515</v>
      </c>
      <c r="D650" s="23" t="s">
        <v>431</v>
      </c>
      <c r="E650" s="23" t="s">
        <v>96</v>
      </c>
      <c r="F650" s="23" t="s">
        <v>558</v>
      </c>
      <c r="G650" s="24"/>
      <c r="H650" s="24"/>
      <c r="I650" s="23" t="s">
        <v>559</v>
      </c>
      <c r="J650" s="23" t="s">
        <v>560</v>
      </c>
      <c r="K650" s="25">
        <v>90</v>
      </c>
      <c r="L650" s="25">
        <v>-1</v>
      </c>
      <c r="M650" s="23" t="s">
        <v>543</v>
      </c>
    </row>
    <row r="651" spans="1:13" ht="30" x14ac:dyDescent="0.2">
      <c r="A651" s="23" t="s">
        <v>562</v>
      </c>
      <c r="B651" s="26" t="s">
        <v>541</v>
      </c>
      <c r="C651" s="23" t="s">
        <v>181</v>
      </c>
      <c r="D651" s="23" t="s">
        <v>434</v>
      </c>
      <c r="E651" s="23" t="s">
        <v>97</v>
      </c>
      <c r="F651" s="23" t="s">
        <v>558</v>
      </c>
      <c r="G651" s="25">
        <v>28</v>
      </c>
      <c r="H651" s="25">
        <v>2</v>
      </c>
      <c r="I651" s="23" t="s">
        <v>543</v>
      </c>
      <c r="J651" s="23" t="s">
        <v>543</v>
      </c>
      <c r="K651" s="24"/>
      <c r="L651" s="25">
        <v>0</v>
      </c>
      <c r="M651" s="23" t="s">
        <v>550</v>
      </c>
    </row>
    <row r="652" spans="1:13" ht="30" x14ac:dyDescent="0.2">
      <c r="A652" s="23" t="s">
        <v>562</v>
      </c>
      <c r="B652" s="26" t="s">
        <v>541</v>
      </c>
      <c r="C652" s="23" t="s">
        <v>181</v>
      </c>
      <c r="D652" s="23" t="s">
        <v>437</v>
      </c>
      <c r="E652" s="23" t="s">
        <v>98</v>
      </c>
      <c r="F652" s="23" t="s">
        <v>558</v>
      </c>
      <c r="G652" s="25">
        <v>28</v>
      </c>
      <c r="H652" s="25">
        <v>2</v>
      </c>
      <c r="I652" s="23" t="s">
        <v>543</v>
      </c>
      <c r="J652" s="23" t="s">
        <v>543</v>
      </c>
      <c r="K652" s="24"/>
      <c r="L652" s="25">
        <v>0</v>
      </c>
      <c r="M652" s="23" t="s">
        <v>550</v>
      </c>
    </row>
    <row r="653" spans="1:13" ht="30" x14ac:dyDescent="0.2">
      <c r="A653" s="23" t="s">
        <v>562</v>
      </c>
      <c r="B653" s="26" t="s">
        <v>541</v>
      </c>
      <c r="C653" s="23" t="s">
        <v>181</v>
      </c>
      <c r="D653" s="23" t="s">
        <v>440</v>
      </c>
      <c r="E653" s="23" t="s">
        <v>99</v>
      </c>
      <c r="F653" s="23" t="s">
        <v>558</v>
      </c>
      <c r="G653" s="25">
        <v>28</v>
      </c>
      <c r="H653" s="25">
        <v>2</v>
      </c>
      <c r="I653" s="23" t="s">
        <v>543</v>
      </c>
      <c r="J653" s="23" t="s">
        <v>543</v>
      </c>
      <c r="K653" s="24"/>
      <c r="L653" s="25">
        <v>0</v>
      </c>
      <c r="M653" s="23" t="s">
        <v>550</v>
      </c>
    </row>
    <row r="654" spans="1:13" ht="30" x14ac:dyDescent="0.2">
      <c r="A654" s="23" t="s">
        <v>562</v>
      </c>
      <c r="B654" s="26" t="s">
        <v>541</v>
      </c>
      <c r="C654" s="23" t="s">
        <v>515</v>
      </c>
      <c r="D654" s="23" t="s">
        <v>519</v>
      </c>
      <c r="E654" s="23" t="s">
        <v>100</v>
      </c>
      <c r="F654" s="23" t="s">
        <v>558</v>
      </c>
      <c r="G654" s="25">
        <v>15</v>
      </c>
      <c r="H654" s="25">
        <v>2</v>
      </c>
      <c r="I654" s="23" t="s">
        <v>543</v>
      </c>
      <c r="J654" s="23" t="s">
        <v>543</v>
      </c>
      <c r="K654" s="24"/>
      <c r="L654" s="25">
        <v>-1</v>
      </c>
      <c r="M654" s="23" t="s">
        <v>543</v>
      </c>
    </row>
    <row r="655" spans="1:13" ht="30" x14ac:dyDescent="0.2">
      <c r="A655" s="23" t="s">
        <v>562</v>
      </c>
      <c r="B655" s="26" t="s">
        <v>541</v>
      </c>
      <c r="C655" s="23" t="s">
        <v>515</v>
      </c>
      <c r="D655" s="23" t="s">
        <v>165</v>
      </c>
      <c r="E655" s="23" t="s">
        <v>101</v>
      </c>
      <c r="F655" s="23" t="s">
        <v>554</v>
      </c>
      <c r="G655" s="25">
        <v>10</v>
      </c>
      <c r="H655" s="24"/>
      <c r="I655" s="23" t="s">
        <v>543</v>
      </c>
      <c r="J655" s="23" t="s">
        <v>543</v>
      </c>
      <c r="K655" s="24"/>
      <c r="L655" s="25">
        <v>-1</v>
      </c>
      <c r="M655" s="23" t="s">
        <v>543</v>
      </c>
    </row>
    <row r="656" spans="1:13" ht="30" x14ac:dyDescent="0.2">
      <c r="A656" s="23" t="s">
        <v>562</v>
      </c>
      <c r="B656" s="26" t="s">
        <v>541</v>
      </c>
      <c r="C656" s="23" t="s">
        <v>515</v>
      </c>
      <c r="D656" s="23" t="s">
        <v>201</v>
      </c>
      <c r="E656" s="23" t="s">
        <v>102</v>
      </c>
      <c r="F656" s="23" t="s">
        <v>558</v>
      </c>
      <c r="G656" s="25">
        <v>15</v>
      </c>
      <c r="H656" s="25">
        <v>6</v>
      </c>
      <c r="I656" s="23" t="s">
        <v>543</v>
      </c>
      <c r="J656" s="23" t="s">
        <v>543</v>
      </c>
      <c r="K656" s="24"/>
      <c r="L656" s="25">
        <v>-1</v>
      </c>
      <c r="M656" s="23" t="s">
        <v>543</v>
      </c>
    </row>
    <row r="657" spans="1:13" ht="30" x14ac:dyDescent="0.2">
      <c r="A657" s="23" t="s">
        <v>562</v>
      </c>
      <c r="B657" s="26" t="s">
        <v>541</v>
      </c>
      <c r="C657" s="23" t="s">
        <v>515</v>
      </c>
      <c r="D657" s="23" t="s">
        <v>201</v>
      </c>
      <c r="E657" s="23" t="s">
        <v>102</v>
      </c>
      <c r="F657" s="23" t="s">
        <v>558</v>
      </c>
      <c r="G657" s="25">
        <v>15</v>
      </c>
      <c r="H657" s="25">
        <v>9</v>
      </c>
      <c r="I657" s="23" t="s">
        <v>543</v>
      </c>
      <c r="J657" s="23" t="s">
        <v>543</v>
      </c>
      <c r="K657" s="24"/>
      <c r="L657" s="25">
        <v>-1</v>
      </c>
      <c r="M657" s="23" t="s">
        <v>543</v>
      </c>
    </row>
    <row r="658" spans="1:13" ht="30" x14ac:dyDescent="0.2">
      <c r="A658" s="23" t="s">
        <v>562</v>
      </c>
      <c r="B658" s="26" t="s">
        <v>541</v>
      </c>
      <c r="C658" s="23" t="s">
        <v>515</v>
      </c>
      <c r="D658" s="23" t="s">
        <v>201</v>
      </c>
      <c r="E658" s="23" t="s">
        <v>103</v>
      </c>
      <c r="F658" s="23" t="s">
        <v>558</v>
      </c>
      <c r="G658" s="25">
        <v>30</v>
      </c>
      <c r="H658" s="25">
        <v>4</v>
      </c>
      <c r="I658" s="23" t="s">
        <v>543</v>
      </c>
      <c r="J658" s="23" t="s">
        <v>543</v>
      </c>
      <c r="K658" s="24"/>
      <c r="L658" s="25">
        <v>-1</v>
      </c>
      <c r="M658" s="23" t="s">
        <v>543</v>
      </c>
    </row>
    <row r="659" spans="1:13" ht="30" x14ac:dyDescent="0.2">
      <c r="A659" s="23" t="s">
        <v>562</v>
      </c>
      <c r="B659" s="26" t="s">
        <v>541</v>
      </c>
      <c r="C659" s="23" t="s">
        <v>515</v>
      </c>
      <c r="D659" s="23" t="s">
        <v>449</v>
      </c>
      <c r="E659" s="23" t="s">
        <v>105</v>
      </c>
      <c r="F659" s="23" t="s">
        <v>558</v>
      </c>
      <c r="G659" s="25">
        <v>15</v>
      </c>
      <c r="H659" s="25">
        <v>6</v>
      </c>
      <c r="I659" s="23" t="s">
        <v>543</v>
      </c>
      <c r="J659" s="23" t="s">
        <v>543</v>
      </c>
      <c r="K659" s="24"/>
      <c r="L659" s="25">
        <v>-1</v>
      </c>
      <c r="M659" s="23" t="s">
        <v>543</v>
      </c>
    </row>
    <row r="660" spans="1:13" ht="30" x14ac:dyDescent="0.2">
      <c r="A660" s="23" t="s">
        <v>562</v>
      </c>
      <c r="B660" s="26" t="s">
        <v>541</v>
      </c>
      <c r="C660" s="23" t="s">
        <v>515</v>
      </c>
      <c r="D660" s="23" t="s">
        <v>449</v>
      </c>
      <c r="E660" s="23" t="s">
        <v>106</v>
      </c>
      <c r="F660" s="23" t="s">
        <v>542</v>
      </c>
      <c r="G660" s="25">
        <v>15</v>
      </c>
      <c r="H660" s="25">
        <v>12</v>
      </c>
      <c r="I660" s="23" t="s">
        <v>543</v>
      </c>
      <c r="J660" s="23" t="s">
        <v>543</v>
      </c>
      <c r="K660" s="24"/>
      <c r="L660" s="25">
        <v>-1</v>
      </c>
      <c r="M660" s="23" t="s">
        <v>543</v>
      </c>
    </row>
    <row r="661" spans="1:13" ht="30" x14ac:dyDescent="0.2">
      <c r="A661" s="23" t="s">
        <v>562</v>
      </c>
      <c r="B661" s="26" t="s">
        <v>541</v>
      </c>
      <c r="C661" s="23" t="s">
        <v>515</v>
      </c>
      <c r="D661" s="23" t="s">
        <v>449</v>
      </c>
      <c r="E661" s="23" t="s">
        <v>108</v>
      </c>
      <c r="F661" s="23" t="s">
        <v>558</v>
      </c>
      <c r="G661" s="25">
        <v>15</v>
      </c>
      <c r="H661" s="25">
        <v>12</v>
      </c>
      <c r="I661" s="23" t="s">
        <v>543</v>
      </c>
      <c r="J661" s="23" t="s">
        <v>543</v>
      </c>
      <c r="K661" s="24"/>
      <c r="L661" s="25">
        <v>-1</v>
      </c>
      <c r="M661" s="23" t="s">
        <v>543</v>
      </c>
    </row>
    <row r="662" spans="1:13" ht="30" x14ac:dyDescent="0.2">
      <c r="A662" s="23" t="s">
        <v>562</v>
      </c>
      <c r="B662" s="26" t="s">
        <v>541</v>
      </c>
      <c r="C662" s="23" t="s">
        <v>515</v>
      </c>
      <c r="D662" s="23" t="s">
        <v>235</v>
      </c>
      <c r="E662" s="23" t="s">
        <v>109</v>
      </c>
      <c r="F662" s="23" t="s">
        <v>558</v>
      </c>
      <c r="G662" s="25">
        <v>30</v>
      </c>
      <c r="H662" s="25">
        <v>11</v>
      </c>
      <c r="I662" s="23" t="s">
        <v>543</v>
      </c>
      <c r="J662" s="23" t="s">
        <v>543</v>
      </c>
      <c r="K662" s="24"/>
      <c r="L662" s="25">
        <v>-1</v>
      </c>
      <c r="M662" s="23" t="s">
        <v>543</v>
      </c>
    </row>
    <row r="663" spans="1:13" ht="30" x14ac:dyDescent="0.2">
      <c r="A663" s="23" t="s">
        <v>562</v>
      </c>
      <c r="B663" s="26" t="s">
        <v>541</v>
      </c>
      <c r="C663" s="23" t="s">
        <v>181</v>
      </c>
      <c r="D663" s="23" t="s">
        <v>171</v>
      </c>
      <c r="E663" s="23" t="s">
        <v>111</v>
      </c>
      <c r="F663" s="23" t="s">
        <v>558</v>
      </c>
      <c r="G663" s="25">
        <v>31</v>
      </c>
      <c r="H663" s="25">
        <v>1</v>
      </c>
      <c r="I663" s="23" t="s">
        <v>543</v>
      </c>
      <c r="J663" s="23" t="s">
        <v>543</v>
      </c>
      <c r="K663" s="24"/>
      <c r="L663" s="25">
        <v>0</v>
      </c>
      <c r="M663" s="23" t="s">
        <v>550</v>
      </c>
    </row>
    <row r="664" spans="1:13" ht="195" x14ac:dyDescent="0.2">
      <c r="A664" s="23" t="s">
        <v>562</v>
      </c>
      <c r="B664" s="26" t="s">
        <v>541</v>
      </c>
      <c r="C664" s="23" t="s">
        <v>520</v>
      </c>
      <c r="D664" s="23" t="s">
        <v>458</v>
      </c>
      <c r="E664" s="23" t="s">
        <v>112</v>
      </c>
      <c r="F664" s="23" t="s">
        <v>558</v>
      </c>
      <c r="G664" s="24"/>
      <c r="H664" s="24"/>
      <c r="I664" s="23" t="s">
        <v>559</v>
      </c>
      <c r="J664" s="23" t="s">
        <v>560</v>
      </c>
      <c r="K664" s="25">
        <v>70</v>
      </c>
      <c r="L664" s="25">
        <v>0</v>
      </c>
      <c r="M664" s="23" t="s">
        <v>576</v>
      </c>
    </row>
    <row r="665" spans="1:13" ht="195" x14ac:dyDescent="0.2">
      <c r="A665" s="23" t="s">
        <v>562</v>
      </c>
      <c r="B665" s="26" t="s">
        <v>541</v>
      </c>
      <c r="C665" s="23" t="s">
        <v>520</v>
      </c>
      <c r="D665" s="23" t="s">
        <v>461</v>
      </c>
      <c r="E665" s="23" t="s">
        <v>114</v>
      </c>
      <c r="F665" s="23" t="s">
        <v>558</v>
      </c>
      <c r="G665" s="24"/>
      <c r="H665" s="24"/>
      <c r="I665" s="23" t="s">
        <v>559</v>
      </c>
      <c r="J665" s="23" t="s">
        <v>560</v>
      </c>
      <c r="K665" s="25">
        <v>180</v>
      </c>
      <c r="L665" s="25">
        <v>0</v>
      </c>
      <c r="M665" s="23" t="s">
        <v>576</v>
      </c>
    </row>
    <row r="666" spans="1:13" ht="30" x14ac:dyDescent="0.2">
      <c r="A666" s="23" t="s">
        <v>562</v>
      </c>
      <c r="B666" s="26" t="s">
        <v>541</v>
      </c>
      <c r="C666" s="23" t="s">
        <v>520</v>
      </c>
      <c r="D666" s="23" t="s">
        <v>37</v>
      </c>
      <c r="E666" s="23" t="s">
        <v>115</v>
      </c>
      <c r="F666" s="23" t="s">
        <v>542</v>
      </c>
      <c r="G666" s="25">
        <v>1</v>
      </c>
      <c r="H666" s="25">
        <v>1</v>
      </c>
      <c r="I666" s="23" t="s">
        <v>543</v>
      </c>
      <c r="J666" s="23" t="s">
        <v>543</v>
      </c>
      <c r="K666" s="24"/>
      <c r="L666" s="25">
        <v>-1</v>
      </c>
      <c r="M666" s="23" t="s">
        <v>543</v>
      </c>
    </row>
    <row r="667" spans="1:13" ht="60" x14ac:dyDescent="0.2">
      <c r="A667" s="23" t="s">
        <v>562</v>
      </c>
      <c r="B667" s="26" t="s">
        <v>541</v>
      </c>
      <c r="C667" s="23" t="s">
        <v>520</v>
      </c>
      <c r="D667" s="23" t="s">
        <v>476</v>
      </c>
      <c r="E667" s="23" t="s">
        <v>123</v>
      </c>
      <c r="F667" s="23" t="s">
        <v>577</v>
      </c>
      <c r="G667" s="24"/>
      <c r="H667" s="24"/>
      <c r="I667" s="23" t="s">
        <v>543</v>
      </c>
      <c r="J667" s="23" t="s">
        <v>543</v>
      </c>
      <c r="K667" s="24"/>
      <c r="L667" s="25">
        <v>-1</v>
      </c>
      <c r="M667" s="23" t="s">
        <v>543</v>
      </c>
    </row>
  </sheetData>
  <mergeCells count="2">
    <mergeCell ref="D168:D171"/>
    <mergeCell ref="D219:D224"/>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baseColWidth="10" defaultRowHeight="1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4"/>
  <sheetViews>
    <sheetView workbookViewId="0">
      <selection activeCell="A2" sqref="A2:O24"/>
    </sheetView>
  </sheetViews>
  <sheetFormatPr baseColWidth="10" defaultRowHeight="15" x14ac:dyDescent="0.2"/>
  <sheetData>
    <row r="2" spans="1:15" x14ac:dyDescent="0.2">
      <c r="A2" s="5" t="s">
        <v>1027</v>
      </c>
      <c r="B2" s="200" t="s">
        <v>1028</v>
      </c>
      <c r="C2" t="s">
        <v>1029</v>
      </c>
      <c r="I2" s="145"/>
    </row>
    <row r="3" spans="1:15" x14ac:dyDescent="0.2">
      <c r="A3" s="201"/>
      <c r="B3" s="202"/>
      <c r="I3" s="145"/>
    </row>
    <row r="4" spans="1:15" x14ac:dyDescent="0.2">
      <c r="A4" s="203" t="s">
        <v>1030</v>
      </c>
      <c r="B4" s="202"/>
      <c r="C4" s="132">
        <v>42825</v>
      </c>
      <c r="E4" s="204">
        <v>6680.78</v>
      </c>
      <c r="F4" t="s">
        <v>1031</v>
      </c>
      <c r="I4" s="145"/>
    </row>
    <row r="5" spans="1:15" x14ac:dyDescent="0.2">
      <c r="A5" s="201"/>
      <c r="B5" s="202"/>
      <c r="I5" s="145"/>
    </row>
    <row r="6" spans="1:15" x14ac:dyDescent="0.2">
      <c r="A6" s="203" t="s">
        <v>1032</v>
      </c>
      <c r="B6" s="202"/>
      <c r="C6" s="132">
        <v>42825</v>
      </c>
      <c r="E6" s="204">
        <v>4165.78</v>
      </c>
      <c r="F6" t="s">
        <v>1033</v>
      </c>
      <c r="I6" s="145"/>
    </row>
    <row r="7" spans="1:15" x14ac:dyDescent="0.2">
      <c r="A7" s="201"/>
      <c r="B7" s="202"/>
      <c r="I7" s="145"/>
    </row>
    <row r="8" spans="1:15" x14ac:dyDescent="0.2">
      <c r="A8" s="203" t="s">
        <v>1034</v>
      </c>
      <c r="E8" s="205">
        <f>+E4-E6</f>
        <v>2515</v>
      </c>
      <c r="F8" t="s">
        <v>1035</v>
      </c>
      <c r="I8" s="145"/>
      <c r="J8" s="206" t="s">
        <v>1036</v>
      </c>
      <c r="K8" s="207"/>
      <c r="L8" s="208"/>
      <c r="M8" t="s">
        <v>1037</v>
      </c>
    </row>
    <row r="9" spans="1:15" x14ac:dyDescent="0.2">
      <c r="A9" s="209"/>
      <c r="B9" s="202"/>
      <c r="C9" s="30"/>
      <c r="D9" s="30"/>
      <c r="I9" s="145"/>
    </row>
    <row r="10" spans="1:15" ht="28" x14ac:dyDescent="0.2">
      <c r="A10" s="203" t="s">
        <v>1038</v>
      </c>
      <c r="E10" s="205">
        <f>+F19+F20-G19-G20+N21-M21</f>
        <v>-2515</v>
      </c>
      <c r="F10" s="210" t="s">
        <v>1039</v>
      </c>
      <c r="I10" s="145"/>
      <c r="J10" s="211">
        <v>42798</v>
      </c>
      <c r="K10" s="212"/>
      <c r="L10" s="213" t="s">
        <v>1040</v>
      </c>
      <c r="M10" s="214">
        <v>0</v>
      </c>
      <c r="N10" s="214">
        <v>1000</v>
      </c>
    </row>
    <row r="11" spans="1:15" x14ac:dyDescent="0.2">
      <c r="A11" s="201"/>
      <c r="B11" s="202"/>
      <c r="I11" s="145"/>
      <c r="J11" t="s">
        <v>1041</v>
      </c>
    </row>
    <row r="12" spans="1:15" x14ac:dyDescent="0.2">
      <c r="A12" s="201" t="s">
        <v>1042</v>
      </c>
      <c r="B12" s="202"/>
      <c r="E12" s="205">
        <f>+E8+E10</f>
        <v>0</v>
      </c>
      <c r="F12" t="s">
        <v>1035</v>
      </c>
      <c r="I12" s="145"/>
    </row>
    <row r="13" spans="1:15" x14ac:dyDescent="0.2">
      <c r="A13" s="201"/>
      <c r="B13" s="202"/>
      <c r="I13" s="145"/>
    </row>
    <row r="14" spans="1:15" x14ac:dyDescent="0.2">
      <c r="A14" s="215" t="s">
        <v>1043</v>
      </c>
      <c r="B14" s="215"/>
      <c r="C14" s="215"/>
      <c r="D14" s="215"/>
      <c r="E14" s="215"/>
      <c r="F14" s="215"/>
      <c r="G14" s="215"/>
      <c r="H14" s="215"/>
      <c r="I14" s="128" t="s">
        <v>1044</v>
      </c>
      <c r="J14" s="215" t="s">
        <v>1045</v>
      </c>
      <c r="K14" s="215"/>
      <c r="L14" s="215"/>
      <c r="M14" s="215"/>
      <c r="N14" s="215"/>
      <c r="O14" s="215"/>
    </row>
    <row r="15" spans="1:15" x14ac:dyDescent="0.2">
      <c r="A15" s="216" t="s">
        <v>827</v>
      </c>
      <c r="B15" s="216" t="s">
        <v>828</v>
      </c>
      <c r="C15" s="217" t="s">
        <v>142</v>
      </c>
      <c r="D15" s="216" t="s">
        <v>830</v>
      </c>
      <c r="E15" s="216" t="s">
        <v>831</v>
      </c>
      <c r="F15" s="218" t="s">
        <v>832</v>
      </c>
      <c r="G15" s="218" t="s">
        <v>833</v>
      </c>
      <c r="H15" s="219" t="s">
        <v>1046</v>
      </c>
      <c r="I15" s="219" t="s">
        <v>1047</v>
      </c>
      <c r="J15" s="217" t="s">
        <v>142</v>
      </c>
      <c r="K15" s="216" t="s">
        <v>830</v>
      </c>
      <c r="L15" s="216" t="s">
        <v>831</v>
      </c>
      <c r="M15" s="218" t="s">
        <v>832</v>
      </c>
      <c r="N15" s="218" t="s">
        <v>833</v>
      </c>
      <c r="O15" s="219" t="s">
        <v>1046</v>
      </c>
    </row>
    <row r="16" spans="1:15" ht="28" x14ac:dyDescent="0.2">
      <c r="A16" s="220" t="s">
        <v>1028</v>
      </c>
      <c r="B16" s="131" t="s">
        <v>1048</v>
      </c>
      <c r="C16" s="132">
        <v>42736</v>
      </c>
      <c r="D16" s="133" t="s">
        <v>1049</v>
      </c>
      <c r="E16" s="134" t="s">
        <v>1050</v>
      </c>
      <c r="F16" s="221">
        <v>500</v>
      </c>
      <c r="G16" s="221">
        <v>0</v>
      </c>
      <c r="H16" s="222">
        <v>500</v>
      </c>
      <c r="I16" s="223" t="s">
        <v>1051</v>
      </c>
      <c r="J16" s="132">
        <f>+IF(I16="oui",C16,"")</f>
        <v>42736</v>
      </c>
      <c r="K16" s="132" t="str">
        <f>+IF(I16="oui",D16,"")</f>
        <v>AN20170001</v>
      </c>
      <c r="L16" s="132" t="str">
        <f>+IF(I16="oui",E16,"")</f>
        <v>AN NOUVEAUX</v>
      </c>
      <c r="M16" s="221">
        <f t="shared" ref="M16:M20" si="0">+IF(I16="oui",F16,0)</f>
        <v>500</v>
      </c>
      <c r="N16" s="221">
        <f t="shared" ref="N16:N20" si="1">+IF(I16="oui",G16,0)</f>
        <v>0</v>
      </c>
      <c r="O16" s="222">
        <f>+M16-N16</f>
        <v>500</v>
      </c>
    </row>
    <row r="17" spans="1:15" x14ac:dyDescent="0.2">
      <c r="A17" s="220" t="s">
        <v>1028</v>
      </c>
      <c r="B17" s="131" t="s">
        <v>1048</v>
      </c>
      <c r="C17" s="132">
        <v>42794</v>
      </c>
      <c r="D17" s="133" t="s">
        <v>1052</v>
      </c>
      <c r="E17" s="134" t="s">
        <v>1053</v>
      </c>
      <c r="F17" s="221">
        <v>7200</v>
      </c>
      <c r="G17" s="221">
        <v>0</v>
      </c>
      <c r="H17" s="222">
        <f>+H16+F17-G17</f>
        <v>7700</v>
      </c>
      <c r="I17" s="223" t="s">
        <v>1051</v>
      </c>
      <c r="J17" s="132">
        <f t="shared" ref="J17:J22" si="2">+IF(I17="oui",C17,"")</f>
        <v>42794</v>
      </c>
      <c r="K17" s="132" t="str">
        <f t="shared" ref="K17:K22" si="3">+IF(I17="oui",D17,"")</f>
        <v>BQ20170010</v>
      </c>
      <c r="L17" s="132" t="str">
        <f t="shared" ref="L17:L22" si="4">+IF(I17="oui",E17,"")</f>
        <v>HONORAIRES</v>
      </c>
      <c r="M17" s="221">
        <f t="shared" si="0"/>
        <v>7200</v>
      </c>
      <c r="N17" s="221">
        <f t="shared" si="1"/>
        <v>0</v>
      </c>
      <c r="O17" s="222">
        <f>+O16+M17-N17</f>
        <v>7700</v>
      </c>
    </row>
    <row r="18" spans="1:15" ht="28" x14ac:dyDescent="0.2">
      <c r="A18" s="220" t="s">
        <v>1028</v>
      </c>
      <c r="B18" s="131" t="s">
        <v>1048</v>
      </c>
      <c r="C18" s="132">
        <v>42797</v>
      </c>
      <c r="D18" s="133" t="s">
        <v>1054</v>
      </c>
      <c r="E18" s="134" t="s">
        <v>1055</v>
      </c>
      <c r="F18" s="221">
        <v>0</v>
      </c>
      <c r="G18" s="221">
        <v>19</v>
      </c>
      <c r="H18" s="222">
        <f t="shared" ref="H18:H20" si="5">+H17+F18-G18</f>
        <v>7681</v>
      </c>
      <c r="I18" s="223" t="s">
        <v>1051</v>
      </c>
      <c r="J18" s="132">
        <f t="shared" si="2"/>
        <v>42797</v>
      </c>
      <c r="K18" s="132" t="str">
        <f t="shared" si="3"/>
        <v>BQ20170011</v>
      </c>
      <c r="L18" s="132" t="str">
        <f t="shared" si="4"/>
        <v>FRAIS BANCAIRES</v>
      </c>
      <c r="M18" s="221">
        <f t="shared" si="0"/>
        <v>0</v>
      </c>
      <c r="N18" s="221">
        <f t="shared" si="1"/>
        <v>19</v>
      </c>
      <c r="O18" s="222">
        <f t="shared" ref="O18:O22" si="6">+O17+M18-N18</f>
        <v>7681</v>
      </c>
    </row>
    <row r="19" spans="1:15" ht="28" x14ac:dyDescent="0.2">
      <c r="A19" s="220" t="s">
        <v>1028</v>
      </c>
      <c r="B19" s="131" t="s">
        <v>1048</v>
      </c>
      <c r="C19" s="132">
        <v>42797</v>
      </c>
      <c r="D19" s="133" t="s">
        <v>1056</v>
      </c>
      <c r="E19" s="134" t="s">
        <v>1057</v>
      </c>
      <c r="F19" s="224">
        <v>0</v>
      </c>
      <c r="G19" s="224">
        <v>15</v>
      </c>
      <c r="H19" s="225">
        <f t="shared" si="5"/>
        <v>7666</v>
      </c>
      <c r="I19" s="226"/>
      <c r="J19" s="132" t="str">
        <f t="shared" si="2"/>
        <v/>
      </c>
      <c r="K19" s="132" t="str">
        <f t="shared" si="3"/>
        <v/>
      </c>
      <c r="L19" s="132" t="str">
        <f t="shared" si="4"/>
        <v/>
      </c>
      <c r="M19" s="221">
        <f t="shared" si="0"/>
        <v>0</v>
      </c>
      <c r="N19" s="221">
        <f t="shared" si="1"/>
        <v>0</v>
      </c>
      <c r="O19" s="222">
        <f t="shared" si="6"/>
        <v>7681</v>
      </c>
    </row>
    <row r="20" spans="1:15" x14ac:dyDescent="0.2">
      <c r="A20" s="220" t="s">
        <v>1028</v>
      </c>
      <c r="B20" s="131" t="s">
        <v>1048</v>
      </c>
      <c r="C20" s="132">
        <v>42797</v>
      </c>
      <c r="D20" s="133" t="s">
        <v>1058</v>
      </c>
      <c r="E20" s="134" t="s">
        <v>1059</v>
      </c>
      <c r="F20" s="224">
        <v>0</v>
      </c>
      <c r="G20" s="224">
        <v>3500</v>
      </c>
      <c r="H20" s="225">
        <f t="shared" si="5"/>
        <v>4166</v>
      </c>
      <c r="I20" s="226"/>
      <c r="J20" s="132" t="str">
        <f t="shared" si="2"/>
        <v/>
      </c>
      <c r="K20" s="132" t="str">
        <f t="shared" si="3"/>
        <v/>
      </c>
      <c r="L20" s="132" t="str">
        <f t="shared" si="4"/>
        <v/>
      </c>
      <c r="M20" s="221">
        <f t="shared" si="0"/>
        <v>0</v>
      </c>
      <c r="N20" s="221">
        <f t="shared" si="1"/>
        <v>0</v>
      </c>
      <c r="O20" s="222">
        <f t="shared" si="6"/>
        <v>7681</v>
      </c>
    </row>
    <row r="21" spans="1:15" ht="28" x14ac:dyDescent="0.2">
      <c r="A21" s="220"/>
      <c r="B21" s="131"/>
      <c r="C21" s="131"/>
      <c r="D21" s="131"/>
      <c r="E21" s="131"/>
      <c r="F21" s="131"/>
      <c r="G21" s="131"/>
      <c r="H21" s="131"/>
      <c r="I21" s="131"/>
      <c r="J21" s="211">
        <v>42798</v>
      </c>
      <c r="K21" s="212"/>
      <c r="L21" s="213" t="s">
        <v>1040</v>
      </c>
      <c r="M21" s="224">
        <v>0</v>
      </c>
      <c r="N21" s="224">
        <v>1000</v>
      </c>
      <c r="O21" s="222">
        <f t="shared" si="6"/>
        <v>6681</v>
      </c>
    </row>
    <row r="22" spans="1:15" ht="28" x14ac:dyDescent="0.2">
      <c r="A22" s="220" t="s">
        <v>1028</v>
      </c>
      <c r="B22" s="131" t="s">
        <v>1048</v>
      </c>
      <c r="C22" s="132">
        <v>42825</v>
      </c>
      <c r="D22" s="133" t="s">
        <v>1060</v>
      </c>
      <c r="E22" s="134" t="s">
        <v>1057</v>
      </c>
      <c r="F22" s="221">
        <v>0</v>
      </c>
      <c r="G22" s="221">
        <v>0.22</v>
      </c>
      <c r="H22" s="222">
        <f>+H20+F22-G22</f>
        <v>4165.78</v>
      </c>
      <c r="I22" s="223" t="s">
        <v>1051</v>
      </c>
      <c r="J22" s="132">
        <f t="shared" si="2"/>
        <v>42825</v>
      </c>
      <c r="K22" s="132" t="str">
        <f t="shared" si="3"/>
        <v>BQ20170014</v>
      </c>
      <c r="L22" s="132" t="str">
        <f t="shared" si="4"/>
        <v>FRAIS BANCAIRE</v>
      </c>
      <c r="M22" s="221">
        <f t="shared" ref="M22" si="7">+IF(I22="oui",F22,0)</f>
        <v>0</v>
      </c>
      <c r="N22" s="221">
        <f t="shared" ref="N22" si="8">+IF(I22="oui",G22,0)</f>
        <v>0.22</v>
      </c>
      <c r="O22" s="222">
        <f t="shared" si="6"/>
        <v>6680.78</v>
      </c>
    </row>
    <row r="23" spans="1:15" x14ac:dyDescent="0.2">
      <c r="A23" s="145"/>
      <c r="I23" s="145"/>
    </row>
    <row r="24" spans="1:15" x14ac:dyDescent="0.2">
      <c r="A24" s="145"/>
      <c r="I24" s="1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1"/>
  <sheetViews>
    <sheetView workbookViewId="0">
      <selection activeCell="H1" sqref="H1"/>
    </sheetView>
  </sheetViews>
  <sheetFormatPr baseColWidth="10" defaultRowHeight="15" x14ac:dyDescent="0.2"/>
  <sheetData>
    <row r="1" spans="1:11" x14ac:dyDescent="0.2">
      <c r="A1" t="s">
        <v>933</v>
      </c>
      <c r="H1" s="117" t="s">
        <v>944</v>
      </c>
    </row>
    <row r="3" spans="1:11" x14ac:dyDescent="0.2">
      <c r="A3" s="123" t="s">
        <v>827</v>
      </c>
      <c r="B3" s="124" t="s">
        <v>828</v>
      </c>
      <c r="C3" s="125" t="s">
        <v>142</v>
      </c>
      <c r="D3" s="124" t="s">
        <v>829</v>
      </c>
      <c r="E3" s="124" t="s">
        <v>830</v>
      </c>
      <c r="F3" s="126" t="s">
        <v>831</v>
      </c>
      <c r="G3" s="127" t="s">
        <v>832</v>
      </c>
      <c r="H3" s="128" t="s">
        <v>833</v>
      </c>
      <c r="I3" s="128" t="s">
        <v>834</v>
      </c>
      <c r="J3" s="128" t="s">
        <v>835</v>
      </c>
      <c r="K3" s="129" t="s">
        <v>836</v>
      </c>
    </row>
    <row r="4" spans="1:11" ht="28" x14ac:dyDescent="0.2">
      <c r="A4" s="130" t="s">
        <v>837</v>
      </c>
      <c r="B4" s="131" t="s">
        <v>838</v>
      </c>
      <c r="C4" s="132">
        <v>42339</v>
      </c>
      <c r="D4" s="132" t="s">
        <v>839</v>
      </c>
      <c r="E4" s="133"/>
      <c r="F4" s="134" t="s">
        <v>840</v>
      </c>
      <c r="G4" s="135">
        <v>80.7</v>
      </c>
      <c r="H4" s="136">
        <v>0</v>
      </c>
      <c r="I4" s="9"/>
      <c r="J4" s="9" t="s">
        <v>841</v>
      </c>
      <c r="K4" t="s">
        <v>841</v>
      </c>
    </row>
    <row r="5" spans="1:11" ht="28" x14ac:dyDescent="0.2">
      <c r="A5" s="130" t="s">
        <v>837</v>
      </c>
      <c r="B5" s="131" t="s">
        <v>838</v>
      </c>
      <c r="C5" s="132">
        <v>42339</v>
      </c>
      <c r="D5" s="132" t="s">
        <v>839</v>
      </c>
      <c r="E5" s="133"/>
      <c r="F5" s="134" t="s">
        <v>842</v>
      </c>
      <c r="G5" s="135">
        <v>9.16</v>
      </c>
      <c r="H5" s="136">
        <v>0</v>
      </c>
      <c r="I5" s="9"/>
      <c r="J5" s="9"/>
      <c r="K5" t="s">
        <v>843</v>
      </c>
    </row>
    <row r="6" spans="1:11" ht="28" x14ac:dyDescent="0.2">
      <c r="A6" s="130" t="s">
        <v>837</v>
      </c>
      <c r="B6" s="131" t="s">
        <v>838</v>
      </c>
      <c r="C6" s="132">
        <v>42339</v>
      </c>
      <c r="D6" s="132" t="s">
        <v>839</v>
      </c>
      <c r="E6" s="133"/>
      <c r="F6" s="134" t="s">
        <v>844</v>
      </c>
      <c r="G6" s="135">
        <v>6.24</v>
      </c>
      <c r="H6" s="136">
        <v>0</v>
      </c>
      <c r="I6" s="9"/>
      <c r="J6" s="9"/>
      <c r="K6" t="s">
        <v>845</v>
      </c>
    </row>
    <row r="7" spans="1:11" ht="28" x14ac:dyDescent="0.2">
      <c r="A7" s="130" t="s">
        <v>837</v>
      </c>
      <c r="B7" s="131" t="s">
        <v>838</v>
      </c>
      <c r="C7" s="132">
        <v>42339</v>
      </c>
      <c r="D7" s="132" t="s">
        <v>839</v>
      </c>
      <c r="E7" s="133">
        <v>1</v>
      </c>
      <c r="F7" s="134" t="s">
        <v>846</v>
      </c>
      <c r="G7" s="135">
        <v>25</v>
      </c>
      <c r="H7" s="136">
        <v>0</v>
      </c>
      <c r="I7" s="9"/>
      <c r="J7" s="9"/>
      <c r="K7" t="s">
        <v>847</v>
      </c>
    </row>
    <row r="8" spans="1:11" x14ac:dyDescent="0.2">
      <c r="A8" s="130" t="s">
        <v>843</v>
      </c>
      <c r="B8" s="131" t="s">
        <v>838</v>
      </c>
      <c r="C8" s="132">
        <v>42339</v>
      </c>
      <c r="D8" s="132" t="s">
        <v>839</v>
      </c>
      <c r="E8" s="133"/>
      <c r="F8" s="134" t="s">
        <v>848</v>
      </c>
      <c r="G8" s="135">
        <v>271.8</v>
      </c>
      <c r="H8" s="136">
        <v>0</v>
      </c>
      <c r="I8" s="9"/>
      <c r="J8" s="9" t="s">
        <v>841</v>
      </c>
      <c r="K8" t="s">
        <v>849</v>
      </c>
    </row>
    <row r="9" spans="1:11" x14ac:dyDescent="0.2">
      <c r="A9" s="130" t="s">
        <v>837</v>
      </c>
      <c r="B9" s="131" t="s">
        <v>838</v>
      </c>
      <c r="C9" s="132">
        <v>42339</v>
      </c>
      <c r="D9" s="132" t="s">
        <v>839</v>
      </c>
      <c r="E9" s="133"/>
      <c r="F9" s="134" t="s">
        <v>850</v>
      </c>
      <c r="G9" s="135">
        <v>24.29</v>
      </c>
      <c r="H9" s="136">
        <v>0</v>
      </c>
      <c r="I9" s="9"/>
      <c r="J9" s="9"/>
      <c r="K9" t="s">
        <v>851</v>
      </c>
    </row>
    <row r="10" spans="1:11" x14ac:dyDescent="0.2">
      <c r="A10" s="130" t="s">
        <v>837</v>
      </c>
      <c r="B10" s="131" t="s">
        <v>838</v>
      </c>
      <c r="C10" s="132">
        <v>42339</v>
      </c>
      <c r="D10" s="132" t="s">
        <v>839</v>
      </c>
      <c r="E10" s="133"/>
      <c r="F10" s="134" t="s">
        <v>852</v>
      </c>
      <c r="G10" s="135">
        <v>0</v>
      </c>
      <c r="H10" s="136">
        <v>25</v>
      </c>
      <c r="I10" s="9"/>
      <c r="J10" s="9"/>
      <c r="K10" t="s">
        <v>853</v>
      </c>
    </row>
    <row r="11" spans="1:11" x14ac:dyDescent="0.2">
      <c r="A11" s="130" t="s">
        <v>837</v>
      </c>
      <c r="B11" s="131" t="s">
        <v>838</v>
      </c>
      <c r="C11" s="132">
        <v>42339</v>
      </c>
      <c r="D11" s="132" t="s">
        <v>839</v>
      </c>
      <c r="E11" s="133">
        <v>1</v>
      </c>
      <c r="F11" s="134" t="s">
        <v>854</v>
      </c>
      <c r="G11" s="135">
        <v>8</v>
      </c>
      <c r="H11" s="136">
        <v>0</v>
      </c>
      <c r="I11" s="9"/>
      <c r="J11" s="9"/>
      <c r="K11" t="s">
        <v>855</v>
      </c>
    </row>
    <row r="12" spans="1:11" x14ac:dyDescent="0.2">
      <c r="A12" s="130" t="s">
        <v>837</v>
      </c>
      <c r="B12" s="131" t="s">
        <v>838</v>
      </c>
      <c r="C12" s="132">
        <v>42391</v>
      </c>
      <c r="D12" s="132" t="s">
        <v>856</v>
      </c>
      <c r="E12" s="133" t="s">
        <v>857</v>
      </c>
      <c r="F12" s="134" t="s">
        <v>858</v>
      </c>
      <c r="G12" s="135">
        <v>6.12</v>
      </c>
      <c r="H12" s="136">
        <v>0</v>
      </c>
      <c r="I12" s="9"/>
      <c r="J12" s="9"/>
      <c r="K12" t="s">
        <v>859</v>
      </c>
    </row>
    <row r="13" spans="1:11" x14ac:dyDescent="0.2">
      <c r="A13" s="130" t="s">
        <v>837</v>
      </c>
      <c r="B13" s="131" t="s">
        <v>838</v>
      </c>
      <c r="C13" s="132">
        <v>42391</v>
      </c>
      <c r="D13" s="132" t="s">
        <v>856</v>
      </c>
      <c r="E13" s="133" t="s">
        <v>857</v>
      </c>
      <c r="F13" s="134" t="s">
        <v>858</v>
      </c>
      <c r="G13" s="135">
        <v>1.03</v>
      </c>
      <c r="H13" s="136">
        <v>0</v>
      </c>
      <c r="I13" s="9"/>
      <c r="J13" s="9"/>
      <c r="K13" t="s">
        <v>860</v>
      </c>
    </row>
    <row r="14" spans="1:11" x14ac:dyDescent="0.2">
      <c r="A14" s="130" t="s">
        <v>837</v>
      </c>
      <c r="B14" s="131" t="s">
        <v>838</v>
      </c>
      <c r="C14" s="132">
        <v>42400</v>
      </c>
      <c r="D14" s="132" t="s">
        <v>856</v>
      </c>
      <c r="E14" s="133" t="s">
        <v>861</v>
      </c>
      <c r="F14" s="134" t="s">
        <v>862</v>
      </c>
      <c r="G14" s="135">
        <v>0.61</v>
      </c>
      <c r="H14" s="136">
        <v>0</v>
      </c>
      <c r="I14" s="9"/>
      <c r="J14" s="9"/>
      <c r="K14" t="s">
        <v>863</v>
      </c>
    </row>
    <row r="15" spans="1:11" x14ac:dyDescent="0.2">
      <c r="A15" s="130" t="s">
        <v>837</v>
      </c>
      <c r="B15" s="131" t="s">
        <v>838</v>
      </c>
      <c r="C15" s="132">
        <v>42400</v>
      </c>
      <c r="D15" s="132" t="s">
        <v>864</v>
      </c>
      <c r="E15" s="133"/>
      <c r="F15" s="134" t="s">
        <v>865</v>
      </c>
      <c r="G15" s="135">
        <v>0</v>
      </c>
      <c r="H15" s="136">
        <v>423.66</v>
      </c>
      <c r="I15" s="9"/>
      <c r="J15" s="9"/>
      <c r="K15" t="s">
        <v>866</v>
      </c>
    </row>
    <row r="16" spans="1:11" x14ac:dyDescent="0.2">
      <c r="A16" s="130" t="s">
        <v>837</v>
      </c>
      <c r="B16" s="131" t="s">
        <v>838</v>
      </c>
      <c r="C16" s="132">
        <v>42402</v>
      </c>
      <c r="D16" s="132" t="s">
        <v>856</v>
      </c>
      <c r="E16" s="133" t="s">
        <v>867</v>
      </c>
      <c r="F16" s="134" t="s">
        <v>868</v>
      </c>
      <c r="G16" s="135">
        <v>100</v>
      </c>
      <c r="H16" s="136">
        <v>0</v>
      </c>
      <c r="I16" s="9"/>
      <c r="J16" s="9"/>
    </row>
    <row r="17" spans="1:10" x14ac:dyDescent="0.2">
      <c r="A17" s="130" t="s">
        <v>837</v>
      </c>
      <c r="B17" s="131" t="s">
        <v>838</v>
      </c>
      <c r="C17" s="132">
        <v>42424</v>
      </c>
      <c r="D17" s="132" t="s">
        <v>856</v>
      </c>
      <c r="E17" s="133" t="s">
        <v>869</v>
      </c>
      <c r="F17" s="134" t="s">
        <v>870</v>
      </c>
      <c r="G17" s="135">
        <v>2.5299999999999998</v>
      </c>
      <c r="H17" s="136">
        <v>0</v>
      </c>
      <c r="I17" s="9"/>
      <c r="J17" s="9"/>
    </row>
    <row r="18" spans="1:10" x14ac:dyDescent="0.2">
      <c r="A18" s="130" t="s">
        <v>837</v>
      </c>
      <c r="B18" s="131" t="s">
        <v>838</v>
      </c>
      <c r="C18" s="132">
        <v>42424</v>
      </c>
      <c r="D18" s="132" t="s">
        <v>856</v>
      </c>
      <c r="E18" s="133" t="s">
        <v>871</v>
      </c>
      <c r="F18" s="134" t="s">
        <v>870</v>
      </c>
      <c r="G18" s="135">
        <v>1.07</v>
      </c>
      <c r="H18" s="136">
        <v>0</v>
      </c>
      <c r="I18" s="9"/>
      <c r="J18" s="9"/>
    </row>
    <row r="19" spans="1:10" ht="28" x14ac:dyDescent="0.2">
      <c r="A19" s="130" t="s">
        <v>837</v>
      </c>
      <c r="B19" s="131" t="s">
        <v>838</v>
      </c>
      <c r="C19" s="132">
        <v>42429</v>
      </c>
      <c r="D19" s="132" t="s">
        <v>864</v>
      </c>
      <c r="E19" s="133"/>
      <c r="F19" s="134" t="s">
        <v>872</v>
      </c>
      <c r="G19" s="135">
        <v>0</v>
      </c>
      <c r="H19" s="136">
        <v>103.6</v>
      </c>
      <c r="I19" s="9"/>
      <c r="J19" s="9"/>
    </row>
    <row r="20" spans="1:10" x14ac:dyDescent="0.2">
      <c r="A20" s="130" t="s">
        <v>837</v>
      </c>
      <c r="B20" s="131" t="s">
        <v>838</v>
      </c>
      <c r="C20" s="132">
        <v>42440</v>
      </c>
      <c r="D20" s="132" t="s">
        <v>856</v>
      </c>
      <c r="E20" s="133" t="s">
        <v>873</v>
      </c>
      <c r="F20" s="134" t="s">
        <v>870</v>
      </c>
      <c r="G20" s="135">
        <v>7.51</v>
      </c>
      <c r="H20" s="136">
        <v>0</v>
      </c>
      <c r="I20" s="9"/>
      <c r="J20" s="9"/>
    </row>
    <row r="21" spans="1:10" x14ac:dyDescent="0.2">
      <c r="A21" s="130" t="s">
        <v>837</v>
      </c>
      <c r="B21" s="131" t="s">
        <v>838</v>
      </c>
      <c r="C21" s="132">
        <v>42454</v>
      </c>
      <c r="D21" s="132" t="s">
        <v>856</v>
      </c>
      <c r="E21" s="133" t="s">
        <v>874</v>
      </c>
      <c r="F21" s="134" t="s">
        <v>870</v>
      </c>
      <c r="G21" s="135">
        <v>1.08</v>
      </c>
      <c r="H21" s="136">
        <v>0</v>
      </c>
      <c r="I21" s="9"/>
      <c r="J21" s="9"/>
    </row>
    <row r="22" spans="1:10" x14ac:dyDescent="0.2">
      <c r="A22" s="130" t="s">
        <v>837</v>
      </c>
      <c r="B22" s="131" t="s">
        <v>838</v>
      </c>
      <c r="C22" s="132">
        <v>42458</v>
      </c>
      <c r="D22" s="132" t="s">
        <v>856</v>
      </c>
      <c r="E22" s="133" t="s">
        <v>875</v>
      </c>
      <c r="F22" s="134" t="s">
        <v>870</v>
      </c>
      <c r="G22" s="135">
        <v>4.87</v>
      </c>
      <c r="H22" s="136">
        <v>0</v>
      </c>
      <c r="I22" s="9"/>
      <c r="J22" s="9"/>
    </row>
    <row r="23" spans="1:10" ht="28" x14ac:dyDescent="0.2">
      <c r="A23" s="130" t="s">
        <v>837</v>
      </c>
      <c r="B23" s="131" t="s">
        <v>838</v>
      </c>
      <c r="C23" s="132">
        <v>42460</v>
      </c>
      <c r="D23" s="132" t="s">
        <v>864</v>
      </c>
      <c r="E23" s="133"/>
      <c r="F23" s="134" t="s">
        <v>876</v>
      </c>
      <c r="G23" s="135">
        <v>0</v>
      </c>
      <c r="H23" s="136">
        <v>13</v>
      </c>
      <c r="I23" s="9"/>
      <c r="J23" s="9"/>
    </row>
    <row r="24" spans="1:10" ht="56" x14ac:dyDescent="0.2">
      <c r="A24" s="130" t="s">
        <v>837</v>
      </c>
      <c r="B24" s="131" t="s">
        <v>838</v>
      </c>
      <c r="C24" s="132">
        <v>42460</v>
      </c>
      <c r="D24" s="132" t="s">
        <v>864</v>
      </c>
      <c r="E24" s="133"/>
      <c r="F24" s="134" t="s">
        <v>877</v>
      </c>
      <c r="G24" s="135">
        <v>0</v>
      </c>
      <c r="H24" s="136">
        <v>0.46</v>
      </c>
      <c r="I24" s="9"/>
      <c r="J24" s="9"/>
    </row>
    <row r="25" spans="1:10" x14ac:dyDescent="0.2">
      <c r="A25" s="130" t="s">
        <v>837</v>
      </c>
      <c r="B25" s="131" t="s">
        <v>838</v>
      </c>
      <c r="C25" s="132">
        <v>42461</v>
      </c>
      <c r="D25" s="132" t="s">
        <v>856</v>
      </c>
      <c r="E25" s="133"/>
      <c r="F25" s="134" t="s">
        <v>848</v>
      </c>
      <c r="G25" s="135">
        <v>25</v>
      </c>
      <c r="H25" s="136">
        <v>0</v>
      </c>
      <c r="I25" s="9"/>
      <c r="J25" s="9"/>
    </row>
    <row r="26" spans="1:10" x14ac:dyDescent="0.2">
      <c r="A26" s="130" t="s">
        <v>837</v>
      </c>
      <c r="B26" s="131" t="s">
        <v>838</v>
      </c>
      <c r="C26" s="132">
        <v>42465</v>
      </c>
      <c r="D26" s="132" t="s">
        <v>856</v>
      </c>
      <c r="E26" s="133" t="s">
        <v>878</v>
      </c>
      <c r="F26" s="134" t="s">
        <v>854</v>
      </c>
      <c r="G26" s="135">
        <v>9.15</v>
      </c>
      <c r="H26" s="136">
        <v>0</v>
      </c>
      <c r="I26" s="9"/>
      <c r="J26" s="9"/>
    </row>
    <row r="27" spans="1:10" x14ac:dyDescent="0.2">
      <c r="A27" s="130" t="s">
        <v>837</v>
      </c>
      <c r="B27" s="131" t="s">
        <v>838</v>
      </c>
      <c r="C27" s="132">
        <v>42481</v>
      </c>
      <c r="D27" s="132" t="s">
        <v>856</v>
      </c>
      <c r="E27" s="133" t="s">
        <v>879</v>
      </c>
      <c r="F27" s="134" t="s">
        <v>850</v>
      </c>
      <c r="G27" s="135">
        <v>13.67</v>
      </c>
      <c r="H27" s="136">
        <v>0</v>
      </c>
      <c r="I27" s="9"/>
      <c r="J27" s="9"/>
    </row>
    <row r="28" spans="1:10" x14ac:dyDescent="0.2">
      <c r="A28" s="130" t="s">
        <v>837</v>
      </c>
      <c r="B28" s="131" t="s">
        <v>838</v>
      </c>
      <c r="C28" s="132">
        <v>42485</v>
      </c>
      <c r="D28" s="132" t="s">
        <v>856</v>
      </c>
      <c r="E28" s="133" t="s">
        <v>880</v>
      </c>
      <c r="F28" s="134" t="s">
        <v>870</v>
      </c>
      <c r="G28" s="135">
        <v>1.08</v>
      </c>
      <c r="H28" s="136">
        <v>0</v>
      </c>
      <c r="I28" s="9"/>
      <c r="J28" s="9"/>
    </row>
    <row r="29" spans="1:10" x14ac:dyDescent="0.2">
      <c r="A29" s="130" t="s">
        <v>837</v>
      </c>
      <c r="B29" s="131" t="s">
        <v>838</v>
      </c>
      <c r="C29" s="132">
        <v>42495</v>
      </c>
      <c r="D29" s="132" t="s">
        <v>856</v>
      </c>
      <c r="E29" s="133" t="s">
        <v>881</v>
      </c>
      <c r="F29" s="134" t="s">
        <v>870</v>
      </c>
      <c r="G29" s="135">
        <v>11.2</v>
      </c>
      <c r="H29" s="136">
        <v>0</v>
      </c>
      <c r="I29" s="9"/>
      <c r="J29" s="9"/>
    </row>
    <row r="30" spans="1:10" x14ac:dyDescent="0.2">
      <c r="A30" s="130" t="s">
        <v>837</v>
      </c>
      <c r="B30" s="131" t="s">
        <v>838</v>
      </c>
      <c r="C30" s="132">
        <v>42511</v>
      </c>
      <c r="D30" s="132" t="s">
        <v>856</v>
      </c>
      <c r="E30" s="133" t="s">
        <v>882</v>
      </c>
      <c r="F30" s="134" t="s">
        <v>883</v>
      </c>
      <c r="G30" s="135">
        <v>56.68</v>
      </c>
      <c r="H30" s="136">
        <v>0</v>
      </c>
      <c r="I30" s="9"/>
      <c r="J30" s="9"/>
    </row>
    <row r="31" spans="1:10" x14ac:dyDescent="0.2">
      <c r="A31" s="130" t="s">
        <v>837</v>
      </c>
      <c r="B31" s="131" t="s">
        <v>838</v>
      </c>
      <c r="C31" s="132">
        <v>42515</v>
      </c>
      <c r="D31" s="132" t="s">
        <v>856</v>
      </c>
      <c r="E31" s="133" t="s">
        <v>884</v>
      </c>
      <c r="F31" s="134" t="s">
        <v>870</v>
      </c>
      <c r="G31" s="135">
        <v>1.08</v>
      </c>
      <c r="H31" s="136">
        <v>0</v>
      </c>
      <c r="I31" s="9"/>
      <c r="J31" s="9"/>
    </row>
    <row r="32" spans="1:10" x14ac:dyDescent="0.2">
      <c r="A32" s="130" t="s">
        <v>837</v>
      </c>
      <c r="B32" s="131" t="s">
        <v>838</v>
      </c>
      <c r="C32" s="132">
        <v>42521</v>
      </c>
      <c r="D32" s="132" t="s">
        <v>864</v>
      </c>
      <c r="E32" s="133">
        <v>1</v>
      </c>
      <c r="F32" s="134" t="s">
        <v>885</v>
      </c>
      <c r="G32" s="135">
        <v>0</v>
      </c>
      <c r="H32" s="136">
        <v>20.47</v>
      </c>
      <c r="I32" s="9"/>
      <c r="J32" s="9"/>
    </row>
    <row r="33" spans="1:10" x14ac:dyDescent="0.2">
      <c r="A33" s="130" t="s">
        <v>837</v>
      </c>
      <c r="B33" s="131" t="s">
        <v>838</v>
      </c>
      <c r="C33" s="132">
        <v>42546</v>
      </c>
      <c r="D33" s="132" t="s">
        <v>856</v>
      </c>
      <c r="E33" s="133" t="s">
        <v>886</v>
      </c>
      <c r="F33" s="134" t="s">
        <v>870</v>
      </c>
      <c r="G33" s="135">
        <v>1.08</v>
      </c>
      <c r="H33" s="136">
        <v>0</v>
      </c>
      <c r="I33" s="9"/>
      <c r="J33" s="9"/>
    </row>
    <row r="34" spans="1:10" x14ac:dyDescent="0.2">
      <c r="A34" s="130" t="s">
        <v>837</v>
      </c>
      <c r="B34" s="131" t="s">
        <v>838</v>
      </c>
      <c r="C34" s="132">
        <v>42550</v>
      </c>
      <c r="D34" s="132" t="s">
        <v>856</v>
      </c>
      <c r="E34" s="133" t="s">
        <v>887</v>
      </c>
      <c r="F34" s="134" t="s">
        <v>883</v>
      </c>
      <c r="G34" s="135">
        <v>133.61000000000001</v>
      </c>
      <c r="H34" s="136">
        <v>0</v>
      </c>
      <c r="I34" s="9"/>
      <c r="J34" s="9"/>
    </row>
    <row r="35" spans="1:10" x14ac:dyDescent="0.2">
      <c r="A35" s="130" t="s">
        <v>837</v>
      </c>
      <c r="B35" s="131" t="s">
        <v>838</v>
      </c>
      <c r="C35" s="132">
        <v>42551</v>
      </c>
      <c r="D35" s="132" t="s">
        <v>864</v>
      </c>
      <c r="E35" s="133">
        <v>1</v>
      </c>
      <c r="F35" s="134" t="s">
        <v>888</v>
      </c>
      <c r="G35" s="135">
        <v>0</v>
      </c>
      <c r="H35" s="136">
        <v>134.69</v>
      </c>
      <c r="I35" s="9"/>
      <c r="J35" s="9"/>
    </row>
    <row r="36" spans="1:10" x14ac:dyDescent="0.2">
      <c r="A36" s="130" t="s">
        <v>837</v>
      </c>
      <c r="B36" s="131" t="s">
        <v>838</v>
      </c>
      <c r="C36" s="132">
        <v>42574</v>
      </c>
      <c r="D36" s="132" t="s">
        <v>856</v>
      </c>
      <c r="E36" s="133" t="s">
        <v>889</v>
      </c>
      <c r="F36" s="134" t="s">
        <v>890</v>
      </c>
      <c r="G36" s="135">
        <v>14.99</v>
      </c>
      <c r="H36" s="136">
        <v>0</v>
      </c>
      <c r="I36" s="9"/>
      <c r="J36" s="9"/>
    </row>
    <row r="37" spans="1:10" x14ac:dyDescent="0.2">
      <c r="A37" s="130" t="s">
        <v>837</v>
      </c>
      <c r="B37" s="131" t="s">
        <v>838</v>
      </c>
      <c r="C37" s="132">
        <v>42576</v>
      </c>
      <c r="D37" s="132" t="s">
        <v>856</v>
      </c>
      <c r="E37" s="133" t="s">
        <v>891</v>
      </c>
      <c r="F37" s="134" t="s">
        <v>870</v>
      </c>
      <c r="G37" s="135">
        <v>1.08</v>
      </c>
      <c r="H37" s="136">
        <v>0</v>
      </c>
      <c r="I37" s="9"/>
      <c r="J37" s="9"/>
    </row>
    <row r="38" spans="1:10" x14ac:dyDescent="0.2">
      <c r="A38" s="130" t="s">
        <v>837</v>
      </c>
      <c r="B38" s="131" t="s">
        <v>838</v>
      </c>
      <c r="C38" s="132">
        <v>42607</v>
      </c>
      <c r="D38" s="132" t="s">
        <v>856</v>
      </c>
      <c r="E38" s="133" t="s">
        <v>892</v>
      </c>
      <c r="F38" s="134" t="s">
        <v>870</v>
      </c>
      <c r="G38" s="135">
        <v>5.42</v>
      </c>
      <c r="H38" s="136">
        <v>0</v>
      </c>
      <c r="I38" s="9"/>
      <c r="J38" s="9"/>
    </row>
    <row r="39" spans="1:10" x14ac:dyDescent="0.2">
      <c r="A39" s="130" t="s">
        <v>837</v>
      </c>
      <c r="B39" s="131" t="s">
        <v>838</v>
      </c>
      <c r="C39" s="132">
        <v>42613</v>
      </c>
      <c r="D39" s="132" t="s">
        <v>864</v>
      </c>
      <c r="E39" s="133"/>
      <c r="F39" s="134" t="s">
        <v>893</v>
      </c>
      <c r="G39" s="135">
        <v>0</v>
      </c>
      <c r="H39" s="136">
        <v>16</v>
      </c>
      <c r="I39" s="9"/>
      <c r="J39" s="9"/>
    </row>
    <row r="40" spans="1:10" ht="56" x14ac:dyDescent="0.2">
      <c r="A40" s="130" t="s">
        <v>837</v>
      </c>
      <c r="B40" s="131" t="s">
        <v>838</v>
      </c>
      <c r="C40" s="132">
        <v>42613</v>
      </c>
      <c r="D40" s="132" t="s">
        <v>864</v>
      </c>
      <c r="E40" s="133"/>
      <c r="F40" s="134" t="s">
        <v>877</v>
      </c>
      <c r="G40" s="135">
        <v>0</v>
      </c>
      <c r="H40" s="136">
        <v>7.0000000000000007E-2</v>
      </c>
      <c r="I40" s="9"/>
      <c r="J40" s="9"/>
    </row>
    <row r="41" spans="1:10" x14ac:dyDescent="0.2">
      <c r="A41" s="130" t="s">
        <v>837</v>
      </c>
      <c r="B41" s="131" t="s">
        <v>838</v>
      </c>
      <c r="C41" s="132">
        <v>42618</v>
      </c>
      <c r="D41" s="132" t="s">
        <v>856</v>
      </c>
      <c r="E41" s="133" t="s">
        <v>894</v>
      </c>
      <c r="F41" s="134" t="s">
        <v>895</v>
      </c>
      <c r="G41" s="135">
        <v>0.61</v>
      </c>
      <c r="H41" s="136">
        <v>0</v>
      </c>
      <c r="I41" s="9"/>
      <c r="J41" s="9"/>
    </row>
    <row r="42" spans="1:10" x14ac:dyDescent="0.2">
      <c r="A42" s="130" t="s">
        <v>837</v>
      </c>
      <c r="B42" s="131" t="s">
        <v>838</v>
      </c>
      <c r="C42" s="132">
        <v>42629</v>
      </c>
      <c r="D42" s="132" t="s">
        <v>856</v>
      </c>
      <c r="E42" s="133" t="s">
        <v>896</v>
      </c>
      <c r="F42" s="134" t="s">
        <v>897</v>
      </c>
      <c r="G42" s="135">
        <v>72</v>
      </c>
      <c r="H42" s="136">
        <v>0</v>
      </c>
      <c r="I42" s="9"/>
      <c r="J42" s="9"/>
    </row>
    <row r="43" spans="1:10" x14ac:dyDescent="0.2">
      <c r="A43" s="130" t="s">
        <v>837</v>
      </c>
      <c r="B43" s="131" t="s">
        <v>838</v>
      </c>
      <c r="C43" s="132">
        <v>42631</v>
      </c>
      <c r="D43" s="132" t="s">
        <v>856</v>
      </c>
      <c r="E43" s="133" t="s">
        <v>898</v>
      </c>
      <c r="F43" s="134" t="s">
        <v>899</v>
      </c>
      <c r="G43" s="135">
        <v>1</v>
      </c>
      <c r="H43" s="136">
        <v>0</v>
      </c>
      <c r="I43" s="9"/>
      <c r="J43" s="9"/>
    </row>
    <row r="44" spans="1:10" x14ac:dyDescent="0.2">
      <c r="A44" s="130" t="s">
        <v>837</v>
      </c>
      <c r="B44" s="131" t="s">
        <v>838</v>
      </c>
      <c r="C44" s="132">
        <v>42633</v>
      </c>
      <c r="D44" s="132" t="s">
        <v>856</v>
      </c>
      <c r="E44" s="133" t="s">
        <v>900</v>
      </c>
      <c r="F44" s="134" t="s">
        <v>897</v>
      </c>
      <c r="G44" s="135">
        <v>4.99</v>
      </c>
      <c r="H44" s="136">
        <v>0</v>
      </c>
      <c r="I44" s="9"/>
      <c r="J44" s="9"/>
    </row>
    <row r="45" spans="1:10" x14ac:dyDescent="0.2">
      <c r="A45" s="130" t="s">
        <v>837</v>
      </c>
      <c r="B45" s="131" t="s">
        <v>838</v>
      </c>
      <c r="C45" s="132">
        <v>42638</v>
      </c>
      <c r="D45" s="132" t="s">
        <v>856</v>
      </c>
      <c r="E45" s="133" t="s">
        <v>901</v>
      </c>
      <c r="F45" s="134" t="s">
        <v>870</v>
      </c>
      <c r="G45" s="135">
        <v>1.08</v>
      </c>
      <c r="H45" s="136">
        <v>0</v>
      </c>
      <c r="I45" s="9"/>
      <c r="J45" s="9"/>
    </row>
    <row r="46" spans="1:10" x14ac:dyDescent="0.2">
      <c r="A46" s="130" t="s">
        <v>837</v>
      </c>
      <c r="B46" s="131" t="s">
        <v>838</v>
      </c>
      <c r="C46" s="132">
        <v>42638</v>
      </c>
      <c r="D46" s="132" t="s">
        <v>864</v>
      </c>
      <c r="E46" s="133"/>
      <c r="F46" s="134" t="s">
        <v>902</v>
      </c>
      <c r="G46" s="135">
        <v>0</v>
      </c>
      <c r="H46" s="136">
        <v>2.69</v>
      </c>
      <c r="I46" s="9"/>
      <c r="J46" s="9"/>
    </row>
    <row r="47" spans="1:10" x14ac:dyDescent="0.2">
      <c r="A47" s="130" t="s">
        <v>837</v>
      </c>
      <c r="B47" s="131" t="s">
        <v>838</v>
      </c>
      <c r="C47" s="132">
        <v>42651</v>
      </c>
      <c r="D47" s="132" t="s">
        <v>856</v>
      </c>
      <c r="E47" s="133" t="s">
        <v>903</v>
      </c>
      <c r="F47" s="134" t="s">
        <v>883</v>
      </c>
      <c r="G47" s="135">
        <v>10.78</v>
      </c>
      <c r="H47" s="136">
        <v>0</v>
      </c>
      <c r="I47" s="9"/>
      <c r="J47" s="9"/>
    </row>
    <row r="48" spans="1:10" x14ac:dyDescent="0.2">
      <c r="A48" s="130" t="s">
        <v>837</v>
      </c>
      <c r="B48" s="131" t="s">
        <v>838</v>
      </c>
      <c r="C48" s="132">
        <v>42668</v>
      </c>
      <c r="D48" s="132" t="s">
        <v>856</v>
      </c>
      <c r="E48" s="133" t="s">
        <v>904</v>
      </c>
      <c r="F48" s="134" t="s">
        <v>870</v>
      </c>
      <c r="G48" s="135">
        <v>1.08</v>
      </c>
      <c r="H48" s="136">
        <v>0</v>
      </c>
      <c r="I48" s="9"/>
      <c r="J48" s="9"/>
    </row>
    <row r="49" spans="1:10" x14ac:dyDescent="0.2">
      <c r="A49" s="130" t="s">
        <v>837</v>
      </c>
      <c r="B49" s="131" t="s">
        <v>838</v>
      </c>
      <c r="C49" s="132">
        <v>42674</v>
      </c>
      <c r="D49" s="132" t="s">
        <v>864</v>
      </c>
      <c r="E49" s="133"/>
      <c r="F49" s="134" t="s">
        <v>905</v>
      </c>
      <c r="G49" s="135">
        <v>0</v>
      </c>
      <c r="H49" s="136">
        <v>280</v>
      </c>
      <c r="I49" s="9"/>
      <c r="J49" s="9"/>
    </row>
    <row r="50" spans="1:10" x14ac:dyDescent="0.2">
      <c r="A50" s="130" t="s">
        <v>837</v>
      </c>
      <c r="B50" s="131" t="s">
        <v>838</v>
      </c>
      <c r="C50" s="132">
        <v>42677</v>
      </c>
      <c r="D50" s="132" t="s">
        <v>864</v>
      </c>
      <c r="E50" s="133"/>
      <c r="F50" s="134" t="s">
        <v>906</v>
      </c>
      <c r="G50" s="135">
        <v>0</v>
      </c>
      <c r="H50" s="136">
        <v>1.53</v>
      </c>
      <c r="I50" s="9"/>
      <c r="J50" s="9"/>
    </row>
    <row r="51" spans="1:10" x14ac:dyDescent="0.2">
      <c r="A51" s="130" t="s">
        <v>837</v>
      </c>
      <c r="B51" s="131" t="s">
        <v>838</v>
      </c>
      <c r="C51" s="132">
        <v>42689</v>
      </c>
      <c r="D51" s="132" t="s">
        <v>856</v>
      </c>
      <c r="E51" s="133" t="s">
        <v>907</v>
      </c>
      <c r="F51" s="134" t="s">
        <v>908</v>
      </c>
      <c r="G51" s="135">
        <v>0.45</v>
      </c>
      <c r="H51" s="136">
        <v>0</v>
      </c>
      <c r="I51" s="9"/>
      <c r="J51" s="9"/>
    </row>
    <row r="52" spans="1:10" x14ac:dyDescent="0.2">
      <c r="A52" s="130" t="s">
        <v>837</v>
      </c>
      <c r="B52" s="131" t="s">
        <v>838</v>
      </c>
      <c r="C52" s="132">
        <v>42699</v>
      </c>
      <c r="D52" s="132" t="s">
        <v>856</v>
      </c>
      <c r="E52" s="133" t="s">
        <v>909</v>
      </c>
      <c r="F52" s="134" t="s">
        <v>870</v>
      </c>
      <c r="G52" s="135">
        <v>1.08</v>
      </c>
      <c r="H52" s="136">
        <v>0</v>
      </c>
      <c r="I52" s="9"/>
      <c r="J52" s="9"/>
    </row>
    <row r="53" spans="1:10" ht="28" x14ac:dyDescent="0.2">
      <c r="A53" s="130" t="s">
        <v>837</v>
      </c>
      <c r="B53" s="131" t="s">
        <v>838</v>
      </c>
      <c r="C53" s="132">
        <v>42704</v>
      </c>
      <c r="D53" s="132" t="s">
        <v>864</v>
      </c>
      <c r="E53" s="133"/>
      <c r="F53" s="134" t="s">
        <v>910</v>
      </c>
      <c r="G53" s="135">
        <v>104.06</v>
      </c>
      <c r="H53" s="136">
        <v>0</v>
      </c>
      <c r="I53" s="9"/>
      <c r="J53" s="9"/>
    </row>
    <row r="54" spans="1:10" ht="56" x14ac:dyDescent="0.2">
      <c r="A54" s="130" t="s">
        <v>837</v>
      </c>
      <c r="B54" s="131" t="s">
        <v>838</v>
      </c>
      <c r="C54" s="132">
        <v>42704</v>
      </c>
      <c r="D54" s="132" t="s">
        <v>864</v>
      </c>
      <c r="E54" s="133"/>
      <c r="F54" s="134" t="s">
        <v>877</v>
      </c>
      <c r="G54" s="135">
        <v>0</v>
      </c>
      <c r="H54" s="136">
        <v>0.01</v>
      </c>
      <c r="I54" s="9"/>
      <c r="J54" s="9"/>
    </row>
    <row r="55" spans="1:10" x14ac:dyDescent="0.2">
      <c r="A55" s="137" t="s">
        <v>911</v>
      </c>
      <c r="B55" s="138" t="s">
        <v>912</v>
      </c>
      <c r="C55" s="132">
        <v>42400</v>
      </c>
      <c r="D55" s="132" t="s">
        <v>864</v>
      </c>
      <c r="E55" s="133"/>
      <c r="F55" s="134" t="s">
        <v>865</v>
      </c>
      <c r="G55" s="135">
        <v>731.66</v>
      </c>
      <c r="H55" s="136">
        <v>0</v>
      </c>
      <c r="I55" s="9"/>
      <c r="J55" s="9"/>
    </row>
    <row r="56" spans="1:10" ht="28" x14ac:dyDescent="0.2">
      <c r="A56" s="137" t="s">
        <v>911</v>
      </c>
      <c r="B56" s="138" t="s">
        <v>912</v>
      </c>
      <c r="C56" s="132">
        <v>42429</v>
      </c>
      <c r="D56" s="132" t="s">
        <v>864</v>
      </c>
      <c r="E56" s="133"/>
      <c r="F56" s="134" t="s">
        <v>872</v>
      </c>
      <c r="G56" s="135">
        <v>0</v>
      </c>
      <c r="H56" s="136">
        <v>732</v>
      </c>
      <c r="I56" s="9"/>
      <c r="J56" s="9"/>
    </row>
    <row r="57" spans="1:10" ht="56" x14ac:dyDescent="0.2">
      <c r="A57" s="137" t="s">
        <v>911</v>
      </c>
      <c r="B57" s="138" t="s">
        <v>912</v>
      </c>
      <c r="C57" s="132">
        <v>42429</v>
      </c>
      <c r="D57" s="132" t="s">
        <v>864</v>
      </c>
      <c r="E57" s="133"/>
      <c r="F57" s="134" t="s">
        <v>913</v>
      </c>
      <c r="G57" s="135">
        <v>0.34</v>
      </c>
      <c r="H57" s="136">
        <v>0</v>
      </c>
      <c r="I57" s="9"/>
      <c r="J57" s="9"/>
    </row>
    <row r="58" spans="1:10" x14ac:dyDescent="0.2">
      <c r="A58" s="137" t="s">
        <v>911</v>
      </c>
      <c r="B58" s="138" t="s">
        <v>912</v>
      </c>
      <c r="C58" s="132">
        <v>42613</v>
      </c>
      <c r="D58" s="132" t="s">
        <v>864</v>
      </c>
      <c r="E58" s="133"/>
      <c r="F58" s="134" t="s">
        <v>893</v>
      </c>
      <c r="G58" s="135">
        <v>598</v>
      </c>
      <c r="H58" s="136">
        <v>0</v>
      </c>
      <c r="I58" s="9"/>
      <c r="J58" s="9"/>
    </row>
    <row r="59" spans="1:10" x14ac:dyDescent="0.2">
      <c r="A59" s="137" t="s">
        <v>911</v>
      </c>
      <c r="B59" s="138" t="s">
        <v>912</v>
      </c>
      <c r="C59" s="132">
        <v>42638</v>
      </c>
      <c r="D59" s="132" t="s">
        <v>864</v>
      </c>
      <c r="E59" s="133"/>
      <c r="F59" s="134" t="s">
        <v>902</v>
      </c>
      <c r="G59" s="135">
        <v>0</v>
      </c>
      <c r="H59" s="136">
        <v>598</v>
      </c>
      <c r="I59" s="9"/>
      <c r="J59" s="9"/>
    </row>
    <row r="60" spans="1:10" ht="42" x14ac:dyDescent="0.2">
      <c r="A60" s="130" t="s">
        <v>914</v>
      </c>
      <c r="B60" s="131" t="s">
        <v>915</v>
      </c>
      <c r="C60" s="132">
        <v>42339</v>
      </c>
      <c r="D60" s="132" t="s">
        <v>839</v>
      </c>
      <c r="E60" s="133" t="s">
        <v>916</v>
      </c>
      <c r="F60" s="134" t="s">
        <v>917</v>
      </c>
      <c r="G60" s="135">
        <v>0</v>
      </c>
      <c r="H60" s="136">
        <v>2702.8</v>
      </c>
      <c r="I60" s="9"/>
      <c r="J60" s="9"/>
    </row>
    <row r="61" spans="1:10" ht="28" x14ac:dyDescent="0.2">
      <c r="A61" s="130" t="s">
        <v>914</v>
      </c>
      <c r="B61" s="131" t="s">
        <v>915</v>
      </c>
      <c r="C61" s="132">
        <v>42340</v>
      </c>
      <c r="D61" s="132" t="s">
        <v>918</v>
      </c>
      <c r="E61" s="133" t="s">
        <v>919</v>
      </c>
      <c r="F61" s="134" t="s">
        <v>920</v>
      </c>
      <c r="G61" s="135">
        <v>0</v>
      </c>
      <c r="H61" s="136">
        <v>1398</v>
      </c>
      <c r="I61" s="9"/>
      <c r="J61" s="9"/>
    </row>
    <row r="62" spans="1:10" x14ac:dyDescent="0.2">
      <c r="A62" s="130" t="s">
        <v>914</v>
      </c>
      <c r="B62" s="131" t="s">
        <v>915</v>
      </c>
      <c r="C62" s="132">
        <v>42369</v>
      </c>
      <c r="D62" s="132" t="s">
        <v>864</v>
      </c>
      <c r="E62" s="133"/>
      <c r="F62" s="134" t="s">
        <v>852</v>
      </c>
      <c r="G62" s="135">
        <v>2703</v>
      </c>
      <c r="H62" s="136">
        <v>0</v>
      </c>
      <c r="I62" s="9"/>
      <c r="J62" s="9"/>
    </row>
    <row r="63" spans="1:10" ht="56" x14ac:dyDescent="0.2">
      <c r="A63" s="130" t="s">
        <v>914</v>
      </c>
      <c r="B63" s="131" t="s">
        <v>915</v>
      </c>
      <c r="C63" s="132">
        <v>42369</v>
      </c>
      <c r="D63" s="132" t="s">
        <v>864</v>
      </c>
      <c r="E63" s="133"/>
      <c r="F63" s="134" t="s">
        <v>921</v>
      </c>
      <c r="G63" s="135">
        <v>0</v>
      </c>
      <c r="H63" s="136">
        <v>0.2</v>
      </c>
      <c r="I63" s="9"/>
      <c r="J63" s="9"/>
    </row>
    <row r="64" spans="1:10" ht="28" x14ac:dyDescent="0.2">
      <c r="A64" s="130" t="s">
        <v>914</v>
      </c>
      <c r="B64" s="131" t="s">
        <v>915</v>
      </c>
      <c r="C64" s="132">
        <v>42373</v>
      </c>
      <c r="D64" s="132" t="s">
        <v>918</v>
      </c>
      <c r="E64" s="133" t="s">
        <v>922</v>
      </c>
      <c r="F64" s="134" t="s">
        <v>920</v>
      </c>
      <c r="G64" s="135">
        <v>0</v>
      </c>
      <c r="H64" s="136">
        <v>1584.4</v>
      </c>
      <c r="I64" s="9"/>
      <c r="J64" s="9"/>
    </row>
    <row r="65" spans="1:10" x14ac:dyDescent="0.2">
      <c r="A65" s="130" t="s">
        <v>914</v>
      </c>
      <c r="B65" s="131" t="s">
        <v>915</v>
      </c>
      <c r="C65" s="132">
        <v>42400</v>
      </c>
      <c r="D65" s="132" t="s">
        <v>864</v>
      </c>
      <c r="E65" s="133"/>
      <c r="F65" s="134" t="s">
        <v>865</v>
      </c>
      <c r="G65" s="135">
        <v>1398</v>
      </c>
      <c r="H65" s="136">
        <v>0</v>
      </c>
      <c r="I65" s="9"/>
      <c r="J65" s="9"/>
    </row>
    <row r="66" spans="1:10" ht="28" x14ac:dyDescent="0.2">
      <c r="A66" s="130" t="s">
        <v>914</v>
      </c>
      <c r="B66" s="131" t="s">
        <v>915</v>
      </c>
      <c r="C66" s="132">
        <v>42403</v>
      </c>
      <c r="D66" s="132" t="s">
        <v>918</v>
      </c>
      <c r="E66" s="133" t="s">
        <v>923</v>
      </c>
      <c r="F66" s="134" t="s">
        <v>920</v>
      </c>
      <c r="G66" s="135">
        <v>0</v>
      </c>
      <c r="H66" s="136">
        <v>1724.2</v>
      </c>
      <c r="I66" s="9"/>
      <c r="J66" s="9"/>
    </row>
    <row r="67" spans="1:10" ht="28" x14ac:dyDescent="0.2">
      <c r="A67" s="130" t="s">
        <v>914</v>
      </c>
      <c r="B67" s="131" t="s">
        <v>915</v>
      </c>
      <c r="C67" s="132">
        <v>42429</v>
      </c>
      <c r="D67" s="132" t="s">
        <v>864</v>
      </c>
      <c r="E67" s="133"/>
      <c r="F67" s="134" t="s">
        <v>872</v>
      </c>
      <c r="G67" s="135">
        <v>1584</v>
      </c>
      <c r="H67" s="136">
        <v>0</v>
      </c>
      <c r="I67" s="9"/>
      <c r="J67" s="9"/>
    </row>
    <row r="68" spans="1:10" ht="56" x14ac:dyDescent="0.2">
      <c r="A68" s="130" t="s">
        <v>914</v>
      </c>
      <c r="B68" s="131" t="s">
        <v>915</v>
      </c>
      <c r="C68" s="132">
        <v>42429</v>
      </c>
      <c r="D68" s="132" t="s">
        <v>864</v>
      </c>
      <c r="E68" s="133"/>
      <c r="F68" s="134" t="s">
        <v>921</v>
      </c>
      <c r="G68" s="135">
        <v>0.4</v>
      </c>
      <c r="H68" s="136">
        <v>0</v>
      </c>
      <c r="I68" s="9"/>
      <c r="J68" s="9"/>
    </row>
    <row r="69" spans="1:10" ht="28" x14ac:dyDescent="0.2">
      <c r="A69" s="130" t="s">
        <v>914</v>
      </c>
      <c r="B69" s="131" t="s">
        <v>915</v>
      </c>
      <c r="C69" s="132">
        <v>42438</v>
      </c>
      <c r="D69" s="132" t="s">
        <v>918</v>
      </c>
      <c r="E69" s="133" t="s">
        <v>924</v>
      </c>
      <c r="F69" s="134" t="s">
        <v>920</v>
      </c>
      <c r="G69" s="135">
        <v>0</v>
      </c>
      <c r="H69" s="136">
        <v>1770.8</v>
      </c>
      <c r="I69" s="9"/>
      <c r="J69" s="9"/>
    </row>
    <row r="70" spans="1:10" ht="28" x14ac:dyDescent="0.2">
      <c r="A70" s="130" t="s">
        <v>914</v>
      </c>
      <c r="B70" s="131" t="s">
        <v>915</v>
      </c>
      <c r="C70" s="132">
        <v>42460</v>
      </c>
      <c r="D70" s="132" t="s">
        <v>864</v>
      </c>
      <c r="E70" s="133"/>
      <c r="F70" s="134" t="s">
        <v>876</v>
      </c>
      <c r="G70" s="135">
        <v>1724</v>
      </c>
      <c r="H70" s="136">
        <v>0</v>
      </c>
      <c r="I70" s="9"/>
      <c r="J70" s="9"/>
    </row>
    <row r="71" spans="1:10" ht="56" x14ac:dyDescent="0.2">
      <c r="A71" s="130" t="s">
        <v>914</v>
      </c>
      <c r="B71" s="131" t="s">
        <v>915</v>
      </c>
      <c r="C71" s="132">
        <v>42460</v>
      </c>
      <c r="D71" s="132" t="s">
        <v>864</v>
      </c>
      <c r="E71" s="133"/>
      <c r="F71" s="134" t="s">
        <v>921</v>
      </c>
      <c r="G71" s="135">
        <v>0.2</v>
      </c>
      <c r="H71" s="136">
        <v>0</v>
      </c>
      <c r="I71" s="9"/>
      <c r="J71" s="9"/>
    </row>
    <row r="72" spans="1:10" ht="28" x14ac:dyDescent="0.2">
      <c r="A72" s="130" t="s">
        <v>914</v>
      </c>
      <c r="B72" s="131" t="s">
        <v>915</v>
      </c>
      <c r="C72" s="132">
        <v>42461</v>
      </c>
      <c r="D72" s="132" t="s">
        <v>918</v>
      </c>
      <c r="E72" s="133" t="s">
        <v>925</v>
      </c>
      <c r="F72" s="134" t="s">
        <v>920</v>
      </c>
      <c r="G72" s="135">
        <v>0</v>
      </c>
      <c r="H72" s="136">
        <v>1864</v>
      </c>
      <c r="I72" s="9"/>
      <c r="J72" s="9"/>
    </row>
    <row r="73" spans="1:10" ht="28" x14ac:dyDescent="0.2">
      <c r="A73" s="130" t="s">
        <v>914</v>
      </c>
      <c r="B73" s="131" t="s">
        <v>915</v>
      </c>
      <c r="C73" s="132">
        <v>42493</v>
      </c>
      <c r="D73" s="132" t="s">
        <v>918</v>
      </c>
      <c r="E73" s="133" t="s">
        <v>926</v>
      </c>
      <c r="F73" s="134" t="s">
        <v>920</v>
      </c>
      <c r="G73" s="135">
        <v>0</v>
      </c>
      <c r="H73" s="136">
        <v>1584.4</v>
      </c>
      <c r="I73" s="9"/>
      <c r="J73" s="9"/>
    </row>
    <row r="74" spans="1:10" ht="56" x14ac:dyDescent="0.2">
      <c r="A74" s="130" t="s">
        <v>914</v>
      </c>
      <c r="B74" s="131" t="s">
        <v>915</v>
      </c>
      <c r="C74" s="132">
        <v>42521</v>
      </c>
      <c r="D74" s="132" t="s">
        <v>864</v>
      </c>
      <c r="E74" s="133"/>
      <c r="F74" s="134" t="s">
        <v>921</v>
      </c>
      <c r="G74" s="135">
        <v>0</v>
      </c>
      <c r="H74" s="136">
        <v>0.2</v>
      </c>
      <c r="I74" s="9"/>
      <c r="J74" s="9"/>
    </row>
    <row r="75" spans="1:10" x14ac:dyDescent="0.2">
      <c r="A75" s="130" t="s">
        <v>914</v>
      </c>
      <c r="B75" s="131" t="s">
        <v>915</v>
      </c>
      <c r="C75" s="132">
        <v>42521</v>
      </c>
      <c r="D75" s="132" t="s">
        <v>864</v>
      </c>
      <c r="E75" s="133">
        <v>1</v>
      </c>
      <c r="F75" s="134" t="s">
        <v>885</v>
      </c>
      <c r="G75" s="135">
        <v>3635</v>
      </c>
      <c r="H75" s="136">
        <v>0</v>
      </c>
      <c r="I75" s="9"/>
      <c r="J75" s="9"/>
    </row>
    <row r="76" spans="1:10" ht="28" x14ac:dyDescent="0.2">
      <c r="A76" s="130" t="s">
        <v>914</v>
      </c>
      <c r="B76" s="131" t="s">
        <v>915</v>
      </c>
      <c r="C76" s="132">
        <v>42522</v>
      </c>
      <c r="D76" s="132" t="s">
        <v>918</v>
      </c>
      <c r="E76" s="133" t="s">
        <v>927</v>
      </c>
      <c r="F76" s="134" t="s">
        <v>920</v>
      </c>
      <c r="G76" s="135">
        <v>0</v>
      </c>
      <c r="H76" s="136">
        <v>1724.2</v>
      </c>
      <c r="I76" s="9"/>
      <c r="J76" s="9"/>
    </row>
    <row r="77" spans="1:10" ht="56" x14ac:dyDescent="0.2">
      <c r="A77" s="130" t="s">
        <v>914</v>
      </c>
      <c r="B77" s="131" t="s">
        <v>915</v>
      </c>
      <c r="C77" s="132">
        <v>42551</v>
      </c>
      <c r="D77" s="132" t="s">
        <v>864</v>
      </c>
      <c r="E77" s="133"/>
      <c r="F77" s="134" t="s">
        <v>921</v>
      </c>
      <c r="G77" s="135">
        <v>0</v>
      </c>
      <c r="H77" s="136">
        <v>0.4</v>
      </c>
      <c r="I77" s="9"/>
      <c r="J77" s="9"/>
    </row>
    <row r="78" spans="1:10" x14ac:dyDescent="0.2">
      <c r="A78" s="130" t="s">
        <v>914</v>
      </c>
      <c r="B78" s="131" t="s">
        <v>915</v>
      </c>
      <c r="C78" s="132">
        <v>42551</v>
      </c>
      <c r="D78" s="132" t="s">
        <v>864</v>
      </c>
      <c r="E78" s="133">
        <v>1</v>
      </c>
      <c r="F78" s="134" t="s">
        <v>888</v>
      </c>
      <c r="G78" s="135">
        <v>3309</v>
      </c>
      <c r="H78" s="136">
        <v>0</v>
      </c>
      <c r="I78" s="9"/>
      <c r="J78" s="9"/>
    </row>
    <row r="79" spans="1:10" ht="28" x14ac:dyDescent="0.2">
      <c r="A79" s="130" t="s">
        <v>914</v>
      </c>
      <c r="B79" s="131" t="s">
        <v>915</v>
      </c>
      <c r="C79" s="132">
        <v>42556</v>
      </c>
      <c r="D79" s="132" t="s">
        <v>918</v>
      </c>
      <c r="E79" s="133" t="s">
        <v>928</v>
      </c>
      <c r="F79" s="134" t="s">
        <v>920</v>
      </c>
      <c r="G79" s="135">
        <v>0</v>
      </c>
      <c r="H79" s="136">
        <v>1957.2</v>
      </c>
      <c r="I79" s="9"/>
      <c r="J79" s="9"/>
    </row>
    <row r="80" spans="1:10" ht="28" x14ac:dyDescent="0.2">
      <c r="A80" s="130" t="s">
        <v>914</v>
      </c>
      <c r="B80" s="131" t="s">
        <v>915</v>
      </c>
      <c r="C80" s="132">
        <v>42573</v>
      </c>
      <c r="D80" s="132" t="s">
        <v>918</v>
      </c>
      <c r="E80" s="133" t="s">
        <v>929</v>
      </c>
      <c r="F80" s="134" t="s">
        <v>920</v>
      </c>
      <c r="G80" s="135">
        <v>0</v>
      </c>
      <c r="H80" s="136">
        <v>1258.2</v>
      </c>
      <c r="I80" s="9"/>
      <c r="J80" s="9"/>
    </row>
    <row r="81" spans="1:11" ht="28" x14ac:dyDescent="0.2">
      <c r="A81" s="130" t="s">
        <v>914</v>
      </c>
      <c r="B81" s="131" t="s">
        <v>915</v>
      </c>
      <c r="C81" s="132">
        <v>42587</v>
      </c>
      <c r="D81" s="132" t="s">
        <v>918</v>
      </c>
      <c r="E81" s="133" t="s">
        <v>930</v>
      </c>
      <c r="F81" s="134" t="s">
        <v>920</v>
      </c>
      <c r="G81" s="135">
        <v>0</v>
      </c>
      <c r="H81" s="136">
        <v>1025.2</v>
      </c>
      <c r="I81" s="9"/>
      <c r="J81" s="9"/>
    </row>
    <row r="82" spans="1:11" x14ac:dyDescent="0.2">
      <c r="A82" s="130" t="s">
        <v>914</v>
      </c>
      <c r="B82" s="131" t="s">
        <v>915</v>
      </c>
      <c r="C82" s="132">
        <v>42613</v>
      </c>
      <c r="D82" s="132" t="s">
        <v>864</v>
      </c>
      <c r="E82" s="133"/>
      <c r="F82" s="134" t="s">
        <v>893</v>
      </c>
      <c r="G82" s="135">
        <v>1957</v>
      </c>
      <c r="H82" s="136">
        <v>0</v>
      </c>
      <c r="I82" s="9"/>
      <c r="J82" s="9"/>
    </row>
    <row r="83" spans="1:11" ht="56" x14ac:dyDescent="0.2">
      <c r="A83" s="130" t="s">
        <v>914</v>
      </c>
      <c r="B83" s="131" t="s">
        <v>915</v>
      </c>
      <c r="C83" s="132">
        <v>42613</v>
      </c>
      <c r="D83" s="132" t="s">
        <v>864</v>
      </c>
      <c r="E83" s="133"/>
      <c r="F83" s="134" t="s">
        <v>921</v>
      </c>
      <c r="G83" s="135">
        <v>0.2</v>
      </c>
      <c r="H83" s="136">
        <v>0</v>
      </c>
      <c r="I83" s="9"/>
      <c r="J83" s="9"/>
    </row>
    <row r="84" spans="1:11" x14ac:dyDescent="0.2">
      <c r="A84" s="130" t="s">
        <v>914</v>
      </c>
      <c r="B84" s="131" t="s">
        <v>915</v>
      </c>
      <c r="C84" s="132">
        <v>42638</v>
      </c>
      <c r="D84" s="132" t="s">
        <v>864</v>
      </c>
      <c r="E84" s="133"/>
      <c r="F84" s="134" t="s">
        <v>902</v>
      </c>
      <c r="G84" s="135">
        <v>1258</v>
      </c>
      <c r="H84" s="136">
        <v>0</v>
      </c>
      <c r="I84" s="9"/>
      <c r="J84" s="9"/>
    </row>
    <row r="85" spans="1:11" ht="56" x14ac:dyDescent="0.2">
      <c r="A85" s="130" t="s">
        <v>914</v>
      </c>
      <c r="B85" s="131" t="s">
        <v>915</v>
      </c>
      <c r="C85" s="132">
        <v>42638</v>
      </c>
      <c r="D85" s="132" t="s">
        <v>864</v>
      </c>
      <c r="E85" s="133"/>
      <c r="F85" s="134" t="s">
        <v>921</v>
      </c>
      <c r="G85" s="135">
        <v>0.2</v>
      </c>
      <c r="H85" s="136">
        <v>0</v>
      </c>
      <c r="I85" s="9"/>
      <c r="J85" s="9"/>
    </row>
    <row r="86" spans="1:11" ht="28" x14ac:dyDescent="0.2">
      <c r="A86" s="130" t="s">
        <v>914</v>
      </c>
      <c r="B86" s="131" t="s">
        <v>915</v>
      </c>
      <c r="C86" s="132">
        <v>42643</v>
      </c>
      <c r="D86" s="132" t="s">
        <v>918</v>
      </c>
      <c r="E86" s="133" t="s">
        <v>931</v>
      </c>
      <c r="F86" s="134" t="s">
        <v>920</v>
      </c>
      <c r="G86" s="135">
        <v>0</v>
      </c>
      <c r="H86" s="136">
        <v>1817.4</v>
      </c>
      <c r="I86" s="9"/>
      <c r="J86" s="9"/>
    </row>
    <row r="87" spans="1:11" x14ac:dyDescent="0.2">
      <c r="A87" s="130" t="s">
        <v>914</v>
      </c>
      <c r="B87" s="131" t="s">
        <v>915</v>
      </c>
      <c r="C87" s="132">
        <v>42674</v>
      </c>
      <c r="D87" s="132" t="s">
        <v>864</v>
      </c>
      <c r="E87" s="133"/>
      <c r="F87" s="134" t="s">
        <v>905</v>
      </c>
      <c r="G87" s="135">
        <v>1025</v>
      </c>
      <c r="H87" s="136">
        <v>0</v>
      </c>
      <c r="I87" s="9"/>
      <c r="J87" s="9"/>
    </row>
    <row r="88" spans="1:11" ht="56" x14ac:dyDescent="0.2">
      <c r="A88" s="130" t="s">
        <v>914</v>
      </c>
      <c r="B88" s="131" t="s">
        <v>915</v>
      </c>
      <c r="C88" s="132">
        <v>42674</v>
      </c>
      <c r="D88" s="132" t="s">
        <v>864</v>
      </c>
      <c r="E88" s="133"/>
      <c r="F88" s="134" t="s">
        <v>921</v>
      </c>
      <c r="G88" s="135">
        <v>0.2</v>
      </c>
      <c r="H88" s="136">
        <v>0</v>
      </c>
      <c r="I88" s="9"/>
      <c r="J88" s="9"/>
    </row>
    <row r="89" spans="1:11" ht="28" x14ac:dyDescent="0.2">
      <c r="A89" s="130" t="s">
        <v>914</v>
      </c>
      <c r="B89" s="131" t="s">
        <v>915</v>
      </c>
      <c r="C89" s="132">
        <v>42674</v>
      </c>
      <c r="D89" s="132" t="s">
        <v>918</v>
      </c>
      <c r="E89" s="133" t="s">
        <v>932</v>
      </c>
      <c r="F89" s="134" t="s">
        <v>920</v>
      </c>
      <c r="G89" s="135">
        <v>0</v>
      </c>
      <c r="H89" s="136">
        <v>1957.2</v>
      </c>
      <c r="I89" s="9"/>
      <c r="J89" s="9"/>
    </row>
    <row r="90" spans="1:11" x14ac:dyDescent="0.2">
      <c r="A90" s="130" t="s">
        <v>914</v>
      </c>
      <c r="B90" s="131" t="s">
        <v>915</v>
      </c>
      <c r="C90" s="132">
        <v>42677</v>
      </c>
      <c r="D90" s="132" t="s">
        <v>864</v>
      </c>
      <c r="E90" s="133"/>
      <c r="F90" s="134" t="s">
        <v>906</v>
      </c>
      <c r="G90" s="135">
        <v>1817.4</v>
      </c>
      <c r="H90" s="136">
        <v>0</v>
      </c>
      <c r="I90" s="9"/>
      <c r="J90" s="9"/>
    </row>
    <row r="93" spans="1:11" x14ac:dyDescent="0.2">
      <c r="A93" s="139" t="s">
        <v>937</v>
      </c>
      <c r="B93" s="139" t="s">
        <v>827</v>
      </c>
      <c r="C93" s="140" t="s">
        <v>828</v>
      </c>
      <c r="D93" s="140" t="s">
        <v>938</v>
      </c>
      <c r="E93" s="140" t="s">
        <v>939</v>
      </c>
      <c r="G93" s="141" t="s">
        <v>940</v>
      </c>
      <c r="I93" s="141" t="s">
        <v>941</v>
      </c>
      <c r="K93" s="141" t="s">
        <v>942</v>
      </c>
    </row>
    <row r="94" spans="1:11" x14ac:dyDescent="0.2">
      <c r="A94" s="9" t="s">
        <v>841</v>
      </c>
      <c r="B94" s="142">
        <v>4455000</v>
      </c>
      <c r="C94" s="143" t="s">
        <v>943</v>
      </c>
      <c r="D94" s="144">
        <v>0</v>
      </c>
      <c r="E94" s="144">
        <v>155</v>
      </c>
    </row>
    <row r="95" spans="1:11" x14ac:dyDescent="0.2">
      <c r="A95" s="9" t="s">
        <v>841</v>
      </c>
      <c r="B95" s="142">
        <v>4456030</v>
      </c>
      <c r="C95" s="143" t="s">
        <v>838</v>
      </c>
      <c r="D95" s="144">
        <v>121.10000000000002</v>
      </c>
      <c r="E95" s="144">
        <v>0</v>
      </c>
    </row>
    <row r="96" spans="1:11" x14ac:dyDescent="0.2">
      <c r="A96" s="9" t="s">
        <v>841</v>
      </c>
      <c r="B96" s="142">
        <v>4456700</v>
      </c>
      <c r="C96" s="143" t="s">
        <v>912</v>
      </c>
      <c r="D96" s="144">
        <v>0</v>
      </c>
      <c r="E96" s="144">
        <v>0</v>
      </c>
    </row>
    <row r="97" spans="1:5" x14ac:dyDescent="0.2">
      <c r="A97" s="9" t="s">
        <v>841</v>
      </c>
      <c r="B97" s="142">
        <v>4457300</v>
      </c>
      <c r="C97" s="143" t="s">
        <v>915</v>
      </c>
      <c r="D97" s="144">
        <v>0</v>
      </c>
      <c r="E97" s="144">
        <v>2702.8000000000029</v>
      </c>
    </row>
    <row r="98" spans="1:5" x14ac:dyDescent="0.2">
      <c r="A98" s="9" t="s">
        <v>843</v>
      </c>
      <c r="B98" s="142">
        <v>4455000</v>
      </c>
      <c r="C98" s="143" t="s">
        <v>943</v>
      </c>
      <c r="D98" s="144">
        <v>0</v>
      </c>
      <c r="E98" s="144">
        <v>155</v>
      </c>
    </row>
    <row r="99" spans="1:5" x14ac:dyDescent="0.2">
      <c r="A99" s="9" t="s">
        <v>841</v>
      </c>
      <c r="B99" s="142">
        <v>4456030</v>
      </c>
      <c r="C99" s="143" t="s">
        <v>838</v>
      </c>
      <c r="D99" s="144">
        <v>121.10000000000002</v>
      </c>
      <c r="E99" s="144">
        <v>0</v>
      </c>
    </row>
    <row r="100" spans="1:5" x14ac:dyDescent="0.2">
      <c r="A100" s="9" t="s">
        <v>841</v>
      </c>
      <c r="B100" s="142">
        <v>4456700</v>
      </c>
      <c r="C100" s="143" t="s">
        <v>912</v>
      </c>
      <c r="D100" s="144">
        <v>0</v>
      </c>
      <c r="E100" s="144">
        <v>0</v>
      </c>
    </row>
    <row r="101" spans="1:5" x14ac:dyDescent="0.2">
      <c r="A101" s="9" t="s">
        <v>841</v>
      </c>
      <c r="B101" s="142">
        <v>4457300</v>
      </c>
      <c r="C101" s="143" t="s">
        <v>915</v>
      </c>
      <c r="D101" s="144">
        <v>0</v>
      </c>
      <c r="E101" s="144">
        <v>2702.8000000000029</v>
      </c>
    </row>
  </sheetData>
  <dataValidations count="1">
    <dataValidation type="list" allowBlank="1" showInputMessage="1" showErrorMessage="1" sqref="J4:J90">
      <formula1>$K$1:$K$13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1"/>
  <sheetViews>
    <sheetView workbookViewId="0">
      <selection activeCell="D17" sqref="D17"/>
    </sheetView>
  </sheetViews>
  <sheetFormatPr baseColWidth="10" defaultRowHeight="15" x14ac:dyDescent="0.2"/>
  <sheetData>
    <row r="1" spans="1:66" ht="16" thickBot="1" x14ac:dyDescent="0.25"/>
    <row r="2" spans="1:66" ht="16" thickBot="1" x14ac:dyDescent="0.25">
      <c r="A2" s="233" t="s">
        <v>945</v>
      </c>
      <c r="B2" s="234"/>
      <c r="C2" s="234"/>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c r="AK2" s="234"/>
      <c r="AL2" s="234"/>
      <c r="AM2" s="234"/>
      <c r="AN2" s="234"/>
      <c r="AO2" s="234"/>
      <c r="AP2" s="234"/>
      <c r="AQ2" s="234"/>
      <c r="AR2" s="234"/>
      <c r="AS2" s="234"/>
      <c r="AT2" s="234"/>
      <c r="AU2" s="234"/>
      <c r="AV2" s="234"/>
      <c r="AW2" s="234"/>
      <c r="AX2" s="234"/>
      <c r="AY2" s="234"/>
      <c r="AZ2" s="234"/>
      <c r="BA2" s="234"/>
      <c r="BB2" s="234"/>
      <c r="BC2" s="234"/>
      <c r="BD2" s="234"/>
      <c r="BE2" s="234"/>
      <c r="BF2" s="234"/>
      <c r="BG2" s="234"/>
      <c r="BH2" s="234"/>
      <c r="BI2" s="234"/>
      <c r="BJ2" s="234"/>
      <c r="BK2" s="234"/>
      <c r="BL2" s="234"/>
      <c r="BM2" s="234"/>
      <c r="BN2" s="235"/>
    </row>
    <row r="3" spans="1:66" x14ac:dyDescent="0.2">
      <c r="C3" s="145"/>
    </row>
    <row r="4" spans="1:66" x14ac:dyDescent="0.2">
      <c r="A4" s="146">
        <f>[2]Param_Client!B6</f>
        <v>0</v>
      </c>
    </row>
    <row r="5" spans="1:66" x14ac:dyDescent="0.2">
      <c r="A5" s="147" t="s">
        <v>946</v>
      </c>
      <c r="B5" s="148">
        <f>[2]Param_Client!B12</f>
        <v>0</v>
      </c>
      <c r="C5" s="145"/>
    </row>
    <row r="6" spans="1:66" x14ac:dyDescent="0.2">
      <c r="C6" s="145"/>
    </row>
    <row r="7" spans="1:66" x14ac:dyDescent="0.2">
      <c r="A7" s="149" t="s">
        <v>947</v>
      </c>
      <c r="B7" s="150" t="s">
        <v>948</v>
      </c>
      <c r="C7" s="145"/>
    </row>
    <row r="8" spans="1:66" x14ac:dyDescent="0.2">
      <c r="B8" s="151" t="e">
        <f>"" &amp; IF(ISNA(VLOOKUP(CHOIX_AFFICHAGE,[2]Liste_Periodes!#REF!,2,FALSE)),"",VLOOKUP(CHOIX_AFFICHAGE,[2]Liste_Periodes!#REF!,2,FALSE))</f>
        <v>#REF!</v>
      </c>
      <c r="C8" s="145"/>
      <c r="D8" s="151" t="str">
        <f>IF(D9="","",YEAR(D9)&amp;RIGHT("0"&amp;MONTH(D9),2))</f>
        <v>201404</v>
      </c>
      <c r="E8" s="151" t="str">
        <f t="shared" ref="E8:BK8" si="0">IF(E9="","",YEAR(E9)&amp;RIGHT("0"&amp;MONTH(E9),2))</f>
        <v>201405</v>
      </c>
      <c r="F8" s="151" t="str">
        <f t="shared" si="0"/>
        <v>201406</v>
      </c>
      <c r="G8" s="151" t="str">
        <f t="shared" si="0"/>
        <v>201407</v>
      </c>
      <c r="H8" s="151" t="str">
        <f t="shared" si="0"/>
        <v>201408</v>
      </c>
      <c r="I8" s="151" t="str">
        <f t="shared" si="0"/>
        <v>201409</v>
      </c>
      <c r="J8" s="151" t="str">
        <f t="shared" si="0"/>
        <v>201410</v>
      </c>
      <c r="K8" s="151" t="str">
        <f t="shared" si="0"/>
        <v>201411</v>
      </c>
      <c r="L8" s="151" t="str">
        <f t="shared" si="0"/>
        <v>201412</v>
      </c>
      <c r="M8" s="151" t="str">
        <f t="shared" si="0"/>
        <v>201501</v>
      </c>
      <c r="N8" s="151" t="str">
        <f t="shared" si="0"/>
        <v>201502</v>
      </c>
      <c r="O8" s="151" t="str">
        <f t="shared" si="0"/>
        <v>201503</v>
      </c>
      <c r="P8" s="151" t="str">
        <f t="shared" si="0"/>
        <v>201504</v>
      </c>
      <c r="Q8" s="151" t="str">
        <f t="shared" si="0"/>
        <v>201505</v>
      </c>
      <c r="R8" s="151" t="str">
        <f t="shared" si="0"/>
        <v>201506</v>
      </c>
      <c r="S8" s="151" t="str">
        <f t="shared" si="0"/>
        <v>201507</v>
      </c>
      <c r="T8" s="151" t="str">
        <f t="shared" si="0"/>
        <v>201508</v>
      </c>
      <c r="U8" s="151" t="str">
        <f t="shared" si="0"/>
        <v>201509</v>
      </c>
      <c r="V8" s="151" t="str">
        <f t="shared" si="0"/>
        <v/>
      </c>
      <c r="W8" s="151" t="str">
        <f t="shared" si="0"/>
        <v/>
      </c>
      <c r="X8" s="151" t="str">
        <f t="shared" si="0"/>
        <v/>
      </c>
      <c r="Y8" s="151" t="str">
        <f t="shared" si="0"/>
        <v/>
      </c>
      <c r="Z8" s="151" t="str">
        <f t="shared" si="0"/>
        <v/>
      </c>
      <c r="AA8" s="151" t="str">
        <f t="shared" si="0"/>
        <v/>
      </c>
      <c r="AB8" s="151" t="str">
        <f t="shared" si="0"/>
        <v/>
      </c>
      <c r="AC8" s="151" t="str">
        <f t="shared" si="0"/>
        <v/>
      </c>
      <c r="AD8" s="151" t="str">
        <f t="shared" si="0"/>
        <v/>
      </c>
      <c r="AE8" s="151" t="str">
        <f t="shared" si="0"/>
        <v/>
      </c>
      <c r="AF8" s="151" t="str">
        <f t="shared" si="0"/>
        <v/>
      </c>
      <c r="AG8" s="151" t="str">
        <f t="shared" si="0"/>
        <v/>
      </c>
      <c r="AH8" s="151" t="str">
        <f t="shared" si="0"/>
        <v>201404</v>
      </c>
      <c r="AI8" s="151" t="str">
        <f t="shared" si="0"/>
        <v>201405</v>
      </c>
      <c r="AJ8" s="151" t="str">
        <f t="shared" si="0"/>
        <v>201406</v>
      </c>
      <c r="AK8" s="151" t="str">
        <f t="shared" si="0"/>
        <v>201407</v>
      </c>
      <c r="AL8" s="151" t="str">
        <f t="shared" si="0"/>
        <v>201408</v>
      </c>
      <c r="AM8" s="151" t="str">
        <f t="shared" si="0"/>
        <v>201409</v>
      </c>
      <c r="AN8" s="151" t="str">
        <f t="shared" si="0"/>
        <v>201410</v>
      </c>
      <c r="AO8" s="151" t="str">
        <f t="shared" si="0"/>
        <v>201411</v>
      </c>
      <c r="AP8" s="151" t="str">
        <f t="shared" si="0"/>
        <v>201412</v>
      </c>
      <c r="AQ8" s="151" t="str">
        <f t="shared" si="0"/>
        <v>201501</v>
      </c>
      <c r="AR8" s="151" t="str">
        <f t="shared" si="0"/>
        <v>201502</v>
      </c>
      <c r="AS8" s="151" t="str">
        <f t="shared" si="0"/>
        <v>201503</v>
      </c>
      <c r="AT8" s="151" t="str">
        <f t="shared" si="0"/>
        <v>201504</v>
      </c>
      <c r="AU8" s="151" t="str">
        <f t="shared" si="0"/>
        <v>201505</v>
      </c>
      <c r="AV8" s="151" t="str">
        <f t="shared" si="0"/>
        <v>201506</v>
      </c>
      <c r="AW8" s="151" t="str">
        <f t="shared" si="0"/>
        <v>201507</v>
      </c>
      <c r="AX8" s="151" t="str">
        <f t="shared" si="0"/>
        <v>201508</v>
      </c>
      <c r="AY8" s="151" t="str">
        <f t="shared" si="0"/>
        <v>201509</v>
      </c>
      <c r="AZ8" s="151" t="str">
        <f t="shared" si="0"/>
        <v/>
      </c>
      <c r="BA8" s="151" t="str">
        <f t="shared" si="0"/>
        <v/>
      </c>
      <c r="BB8" s="151" t="str">
        <f t="shared" si="0"/>
        <v/>
      </c>
      <c r="BC8" s="151" t="str">
        <f t="shared" si="0"/>
        <v/>
      </c>
      <c r="BD8" s="151" t="str">
        <f t="shared" si="0"/>
        <v/>
      </c>
      <c r="BE8" s="151" t="str">
        <f t="shared" si="0"/>
        <v/>
      </c>
      <c r="BF8" s="151" t="str">
        <f t="shared" si="0"/>
        <v/>
      </c>
      <c r="BG8" s="151" t="str">
        <f t="shared" si="0"/>
        <v/>
      </c>
      <c r="BH8" s="151" t="str">
        <f t="shared" si="0"/>
        <v/>
      </c>
      <c r="BI8" s="151" t="str">
        <f t="shared" si="0"/>
        <v/>
      </c>
      <c r="BJ8" s="151" t="str">
        <f t="shared" si="0"/>
        <v/>
      </c>
      <c r="BK8" s="151" t="str">
        <f t="shared" si="0"/>
        <v/>
      </c>
    </row>
    <row r="9" spans="1:66" x14ac:dyDescent="0.2">
      <c r="A9" s="152"/>
      <c r="B9" s="153" t="s">
        <v>146</v>
      </c>
      <c r="C9" s="154" t="s">
        <v>949</v>
      </c>
      <c r="D9" s="155">
        <v>41730</v>
      </c>
      <c r="E9" s="155">
        <v>41760</v>
      </c>
      <c r="F9" s="155">
        <v>41791</v>
      </c>
      <c r="G9" s="155">
        <v>41821</v>
      </c>
      <c r="H9" s="155">
        <v>41852</v>
      </c>
      <c r="I9" s="155">
        <v>41883</v>
      </c>
      <c r="J9" s="155">
        <v>41913</v>
      </c>
      <c r="K9" s="155">
        <v>41944</v>
      </c>
      <c r="L9" s="155">
        <v>41974</v>
      </c>
      <c r="M9" s="155">
        <v>42005</v>
      </c>
      <c r="N9" s="155">
        <v>42036</v>
      </c>
      <c r="O9" s="155">
        <v>42064</v>
      </c>
      <c r="P9" s="155">
        <v>42095</v>
      </c>
      <c r="Q9" s="155">
        <v>42125</v>
      </c>
      <c r="R9" s="155">
        <v>42156</v>
      </c>
      <c r="S9" s="155">
        <v>42186</v>
      </c>
      <c r="T9" s="155">
        <v>42217</v>
      </c>
      <c r="U9" s="155">
        <v>42248</v>
      </c>
      <c r="V9" s="155"/>
      <c r="W9" s="155"/>
      <c r="X9" s="155"/>
      <c r="Y9" s="155"/>
      <c r="Z9" s="155"/>
      <c r="AA9" s="155"/>
      <c r="AB9" s="155"/>
      <c r="AC9" s="155"/>
      <c r="AD9" s="155"/>
      <c r="AE9" s="155"/>
      <c r="AF9" s="155"/>
      <c r="AG9" s="155"/>
      <c r="AH9" s="156">
        <v>41730</v>
      </c>
      <c r="AI9" s="156">
        <v>41760</v>
      </c>
      <c r="AJ9" s="156">
        <v>41791</v>
      </c>
      <c r="AK9" s="156">
        <v>41821</v>
      </c>
      <c r="AL9" s="156">
        <v>41852</v>
      </c>
      <c r="AM9" s="156">
        <v>41883</v>
      </c>
      <c r="AN9" s="156">
        <v>41913</v>
      </c>
      <c r="AO9" s="156">
        <v>41944</v>
      </c>
      <c r="AP9" s="156">
        <v>41974</v>
      </c>
      <c r="AQ9" s="156">
        <v>42005</v>
      </c>
      <c r="AR9" s="156">
        <v>42036</v>
      </c>
      <c r="AS9" s="156">
        <v>42064</v>
      </c>
      <c r="AT9" s="156">
        <v>42095</v>
      </c>
      <c r="AU9" s="156">
        <v>42125</v>
      </c>
      <c r="AV9" s="156">
        <v>42156</v>
      </c>
      <c r="AW9" s="156">
        <v>42186</v>
      </c>
      <c r="AX9" s="156">
        <v>42217</v>
      </c>
      <c r="AY9" s="156">
        <v>42248</v>
      </c>
      <c r="AZ9" s="156"/>
      <c r="BA9" s="156"/>
      <c r="BB9" s="156"/>
      <c r="BC9" s="156"/>
      <c r="BD9" s="156"/>
      <c r="BE9" s="156"/>
      <c r="BF9" s="156"/>
      <c r="BG9" s="156"/>
      <c r="BH9" s="156"/>
      <c r="BI9" s="156"/>
      <c r="BJ9" s="156"/>
      <c r="BK9" s="156"/>
      <c r="BL9" s="157" t="s">
        <v>950</v>
      </c>
      <c r="BM9" s="158" t="s">
        <v>951</v>
      </c>
      <c r="BN9" s="158" t="s">
        <v>952</v>
      </c>
    </row>
    <row r="10" spans="1:66" x14ac:dyDescent="0.2">
      <c r="A10" s="159"/>
      <c r="B10" s="160"/>
      <c r="C10" s="161" t="s">
        <v>953</v>
      </c>
      <c r="D10" s="162"/>
      <c r="E10" s="162"/>
      <c r="F10" s="162"/>
      <c r="G10" s="162"/>
      <c r="H10" s="162"/>
      <c r="I10" s="162"/>
      <c r="J10" s="162"/>
      <c r="K10" s="162"/>
      <c r="L10" s="162"/>
      <c r="M10" s="162"/>
      <c r="N10" s="162"/>
      <c r="O10" s="162"/>
      <c r="P10" s="162"/>
      <c r="Q10" s="162"/>
      <c r="R10" s="162"/>
      <c r="S10" s="162"/>
      <c r="T10" s="162"/>
      <c r="U10" s="162"/>
      <c r="V10" s="162"/>
      <c r="W10" s="162"/>
      <c r="X10" s="162"/>
      <c r="Y10" s="162"/>
      <c r="Z10" s="162"/>
      <c r="AA10" s="162"/>
      <c r="AB10" s="162"/>
      <c r="AC10" s="162"/>
      <c r="AD10" s="162"/>
      <c r="AE10" s="162"/>
      <c r="AF10" s="162"/>
      <c r="AG10" s="162"/>
      <c r="AH10" s="163"/>
      <c r="AI10" s="163"/>
      <c r="AJ10" s="163"/>
      <c r="AK10" s="163"/>
      <c r="AL10" s="163"/>
      <c r="AM10" s="163"/>
      <c r="AN10" s="163"/>
      <c r="AO10" s="163"/>
      <c r="AP10" s="163"/>
      <c r="AQ10" s="163"/>
      <c r="AR10" s="163"/>
      <c r="AS10" s="163"/>
      <c r="AT10" s="163"/>
      <c r="AU10" s="163"/>
      <c r="AV10" s="163"/>
      <c r="AW10" s="163"/>
      <c r="AX10" s="163"/>
      <c r="AY10" s="163"/>
      <c r="AZ10" s="163"/>
      <c r="BA10" s="163"/>
      <c r="BB10" s="163"/>
      <c r="BC10" s="163"/>
      <c r="BD10" s="163"/>
      <c r="BE10" s="163"/>
      <c r="BF10" s="163"/>
      <c r="BG10" s="163"/>
      <c r="BH10" s="163"/>
      <c r="BI10" s="163"/>
      <c r="BJ10" s="163"/>
      <c r="BK10" s="164"/>
      <c r="BL10" s="165"/>
      <c r="BM10" s="165"/>
      <c r="BN10" s="165"/>
    </row>
    <row r="11" spans="1:66" x14ac:dyDescent="0.2">
      <c r="A11" s="166" t="s">
        <v>954</v>
      </c>
      <c r="B11" s="167"/>
      <c r="C11" s="168"/>
      <c r="D11" s="169"/>
      <c r="E11" s="169"/>
      <c r="F11" s="169"/>
      <c r="G11" s="169"/>
      <c r="H11" s="169"/>
      <c r="I11" s="169"/>
      <c r="J11" s="169"/>
      <c r="K11" s="169"/>
      <c r="L11" s="169"/>
      <c r="M11" s="169"/>
      <c r="N11" s="169"/>
      <c r="O11" s="169"/>
      <c r="P11" s="169"/>
      <c r="Q11" s="169"/>
      <c r="R11" s="169"/>
      <c r="S11" s="169"/>
      <c r="T11" s="169"/>
      <c r="U11" s="169"/>
      <c r="V11" s="169"/>
      <c r="W11" s="169"/>
      <c r="X11" s="169"/>
      <c r="Y11" s="169"/>
      <c r="Z11" s="169"/>
      <c r="AA11" s="169"/>
      <c r="AB11" s="169"/>
      <c r="AC11" s="169"/>
      <c r="AD11" s="169"/>
      <c r="AE11" s="169"/>
      <c r="AF11" s="169"/>
      <c r="AG11" s="169"/>
      <c r="AH11" s="170"/>
      <c r="AI11" s="170"/>
      <c r="AJ11" s="170"/>
      <c r="AK11" s="170"/>
      <c r="AL11" s="170"/>
      <c r="AM11" s="170"/>
      <c r="AN11" s="170"/>
      <c r="AO11" s="170"/>
      <c r="AP11" s="170"/>
      <c r="AQ11" s="170"/>
      <c r="AR11" s="170"/>
      <c r="AS11" s="170"/>
      <c r="AT11" s="170"/>
      <c r="AU11" s="170"/>
      <c r="AV11" s="170"/>
      <c r="AW11" s="170"/>
      <c r="AX11" s="170"/>
      <c r="AY11" s="170"/>
      <c r="AZ11" s="170"/>
      <c r="BA11" s="170"/>
      <c r="BB11" s="170"/>
      <c r="BC11" s="170"/>
      <c r="BD11" s="170"/>
      <c r="BE11" s="170"/>
      <c r="BF11" s="170"/>
      <c r="BG11" s="170"/>
      <c r="BH11" s="170"/>
      <c r="BI11" s="170"/>
      <c r="BJ11" s="170"/>
      <c r="BK11" s="171"/>
      <c r="BL11" s="172"/>
      <c r="BM11" s="172"/>
      <c r="BN11" s="172"/>
    </row>
    <row r="12" spans="1:66" x14ac:dyDescent="0.2">
      <c r="A12" s="173" t="s">
        <v>955</v>
      </c>
      <c r="B12" s="174"/>
      <c r="C12" s="175" t="s">
        <v>956</v>
      </c>
      <c r="D12" s="169" t="e">
        <f>SUMIFS([2]Table_Reporting!$E:$E,[2]Table_Reporting!$D:$D,D$7,[2]Table_Reporting!$C:$C,$A12)</f>
        <v>#VALUE!</v>
      </c>
      <c r="E12" s="169" t="e">
        <f>SUMIFS([2]Table_Reporting!$E:$E,[2]Table_Reporting!$D:$D,E$7,[2]Table_Reporting!$C:$C,$A12)</f>
        <v>#VALUE!</v>
      </c>
      <c r="F12" s="169" t="e">
        <f>SUMIFS([2]Table_Reporting!$E:$E,[2]Table_Reporting!$D:$D,F$7,[2]Table_Reporting!$C:$C,$A12)</f>
        <v>#VALUE!</v>
      </c>
      <c r="G12" s="169" t="e">
        <f>SUMIFS([2]Table_Reporting!$E:$E,[2]Table_Reporting!$D:$D,G$7,[2]Table_Reporting!$C:$C,$A12)</f>
        <v>#VALUE!</v>
      </c>
      <c r="H12" s="169" t="e">
        <f>SUMIFS([2]Table_Reporting!$E:$E,[2]Table_Reporting!$D:$D,H$7,[2]Table_Reporting!$C:$C,$A12)</f>
        <v>#VALUE!</v>
      </c>
      <c r="I12" s="169" t="e">
        <f>SUMIFS([2]Table_Reporting!$E:$E,[2]Table_Reporting!$D:$D,I$7,[2]Table_Reporting!$C:$C,$A12)</f>
        <v>#VALUE!</v>
      </c>
      <c r="J12" s="169" t="e">
        <f>SUMIFS([2]Table_Reporting!$E:$E,[2]Table_Reporting!$D:$D,J$7,[2]Table_Reporting!$C:$C,$A12)</f>
        <v>#VALUE!</v>
      </c>
      <c r="K12" s="169" t="e">
        <f>SUMIFS([2]Table_Reporting!$E:$E,[2]Table_Reporting!$D:$D,K$7,[2]Table_Reporting!$C:$C,$A12)</f>
        <v>#VALUE!</v>
      </c>
      <c r="L12" s="169" t="e">
        <f>SUMIFS([2]Table_Reporting!$E:$E,[2]Table_Reporting!$D:$D,L$7,[2]Table_Reporting!$C:$C,$A12)</f>
        <v>#VALUE!</v>
      </c>
      <c r="M12" s="169" t="e">
        <f>SUMIFS([2]Table_Reporting!$E:$E,[2]Table_Reporting!$D:$D,M$7,[2]Table_Reporting!$C:$C,$A12)</f>
        <v>#VALUE!</v>
      </c>
      <c r="N12" s="169" t="e">
        <f>SUMIFS([2]Table_Reporting!$E:$E,[2]Table_Reporting!$D:$D,N$7,[2]Table_Reporting!$C:$C,$A12)</f>
        <v>#VALUE!</v>
      </c>
      <c r="O12" s="169" t="e">
        <f>SUMIFS([2]Table_Reporting!$E:$E,[2]Table_Reporting!$D:$D,O$7,[2]Table_Reporting!$C:$C,$A12)</f>
        <v>#VALUE!</v>
      </c>
      <c r="P12" s="169" t="e">
        <f>SUMIFS([2]Table_Reporting!$E:$E,[2]Table_Reporting!$D:$D,P$7,[2]Table_Reporting!$C:$C,$A12)</f>
        <v>#VALUE!</v>
      </c>
      <c r="Q12" s="169" t="e">
        <f>SUMIFS([2]Table_Reporting!$E:$E,[2]Table_Reporting!$D:$D,Q$7,[2]Table_Reporting!$C:$C,$A12)</f>
        <v>#VALUE!</v>
      </c>
      <c r="R12" s="169" t="e">
        <f>SUMIFS([2]Table_Reporting!$E:$E,[2]Table_Reporting!$D:$D,R$7,[2]Table_Reporting!$C:$C,$A12)</f>
        <v>#VALUE!</v>
      </c>
      <c r="S12" s="169" t="e">
        <f>SUMIFS([2]Table_Reporting!$E:$E,[2]Table_Reporting!$D:$D,S$7,[2]Table_Reporting!$C:$C,$A12)</f>
        <v>#VALUE!</v>
      </c>
      <c r="T12" s="169" t="e">
        <f>SUMIFS([2]Table_Reporting!$E:$E,[2]Table_Reporting!$D:$D,T$7,[2]Table_Reporting!$C:$C,$A12)</f>
        <v>#VALUE!</v>
      </c>
      <c r="U12" s="169" t="e">
        <f>SUMIFS([2]Table_Reporting!$E:$E,[2]Table_Reporting!$D:$D,U$7,[2]Table_Reporting!$C:$C,$A12)</f>
        <v>#VALUE!</v>
      </c>
      <c r="V12" s="169" t="e">
        <f>SUMIFS([2]Table_Reporting!$E:$E,[2]Table_Reporting!$D:$D,V$7,[2]Table_Reporting!$C:$C,$A12)</f>
        <v>#VALUE!</v>
      </c>
      <c r="W12" s="169" t="e">
        <f>SUMIFS([2]Table_Reporting!$E:$E,[2]Table_Reporting!$D:$D,W$7,[2]Table_Reporting!$C:$C,$A12)</f>
        <v>#VALUE!</v>
      </c>
      <c r="X12" s="169" t="e">
        <f>SUMIFS([2]Table_Reporting!$E:$E,[2]Table_Reporting!$D:$D,X$7,[2]Table_Reporting!$C:$C,$A12)</f>
        <v>#VALUE!</v>
      </c>
      <c r="Y12" s="169" t="e">
        <f>SUMIFS([2]Table_Reporting!$E:$E,[2]Table_Reporting!$D:$D,Y$7,[2]Table_Reporting!$C:$C,$A12)</f>
        <v>#VALUE!</v>
      </c>
      <c r="Z12" s="169" t="e">
        <f>SUMIFS([2]Table_Reporting!$E:$E,[2]Table_Reporting!$D:$D,Z$7,[2]Table_Reporting!$C:$C,$A12)</f>
        <v>#VALUE!</v>
      </c>
      <c r="AA12" s="169" t="e">
        <f>SUMIFS([2]Table_Reporting!$E:$E,[2]Table_Reporting!$D:$D,AA$7,[2]Table_Reporting!$C:$C,$A12)</f>
        <v>#VALUE!</v>
      </c>
      <c r="AB12" s="169" t="e">
        <f>SUMIFS([2]Table_Reporting!$E:$E,[2]Table_Reporting!$D:$D,AB$7,[2]Table_Reporting!$C:$C,$A12)</f>
        <v>#VALUE!</v>
      </c>
      <c r="AC12" s="169" t="e">
        <f>SUMIFS([2]Table_Reporting!$E:$E,[2]Table_Reporting!$D:$D,AC$7,[2]Table_Reporting!$C:$C,$A12)</f>
        <v>#VALUE!</v>
      </c>
      <c r="AD12" s="169" t="e">
        <f>SUMIFS([2]Table_Reporting!$E:$E,[2]Table_Reporting!$D:$D,AD$7,[2]Table_Reporting!$C:$C,$A12)</f>
        <v>#VALUE!</v>
      </c>
      <c r="AE12" s="169" t="e">
        <f>SUMIFS([2]Table_Reporting!$E:$E,[2]Table_Reporting!$D:$D,AE$7,[2]Table_Reporting!$C:$C,$A12)</f>
        <v>#VALUE!</v>
      </c>
      <c r="AF12" s="169" t="e">
        <f>SUMIFS([2]Table_Reporting!$E:$E,[2]Table_Reporting!$D:$D,AF$7,[2]Table_Reporting!$C:$C,$A12)</f>
        <v>#VALUE!</v>
      </c>
      <c r="AG12" s="169" t="e">
        <f>SUMIFS([2]Table_Reporting!$E:$E,[2]Table_Reporting!$D:$D,AG$7,[2]Table_Reporting!$C:$C,$A12)</f>
        <v>#VALUE!</v>
      </c>
      <c r="AH12" s="170">
        <v>1000</v>
      </c>
      <c r="AI12" s="170">
        <v>1500</v>
      </c>
      <c r="AJ12" s="170">
        <v>2000</v>
      </c>
      <c r="AK12" s="170">
        <v>2500</v>
      </c>
      <c r="AL12" s="170">
        <v>3000</v>
      </c>
      <c r="AM12" s="170">
        <v>4000</v>
      </c>
      <c r="AN12" s="170">
        <v>5000</v>
      </c>
      <c r="AO12" s="170">
        <v>6000</v>
      </c>
      <c r="AP12" s="170">
        <v>7000</v>
      </c>
      <c r="AQ12" s="170">
        <v>8000</v>
      </c>
      <c r="AR12" s="170"/>
      <c r="AS12" s="170"/>
      <c r="AT12" s="170"/>
      <c r="AU12" s="170">
        <v>10000</v>
      </c>
      <c r="AV12" s="170"/>
      <c r="AW12" s="170"/>
      <c r="AX12" s="170"/>
      <c r="AY12" s="170"/>
      <c r="AZ12" s="170"/>
      <c r="BA12" s="170"/>
      <c r="BB12" s="170"/>
      <c r="BC12" s="170"/>
      <c r="BD12" s="170"/>
      <c r="BE12" s="170"/>
      <c r="BF12" s="170"/>
      <c r="BG12" s="170"/>
      <c r="BH12" s="170"/>
      <c r="BI12" s="170"/>
      <c r="BJ12" s="170"/>
      <c r="BK12" s="171"/>
      <c r="BL12" s="172">
        <f t="shared" ref="BL12:BL17" si="1">SUMIFS(D12:AG12,D$7:AG$7,"&lt;='" &amp; $C$7 &amp; "'")+SUMIFS(AH12:AY12,AH$7:AY$7,"&gt;'" &amp; $C$7 &amp; "'")</f>
        <v>0</v>
      </c>
      <c r="BM12" s="172">
        <f t="shared" ref="BM12:BM17" si="2">SUMIFS(AH12:AY12,AH$7:AY$7,"&gt;'" &amp; $C$7 &amp; "'")</f>
        <v>0</v>
      </c>
      <c r="BN12" s="172">
        <f t="shared" ref="BN12:BN17" si="3">BM12-BL12</f>
        <v>0</v>
      </c>
    </row>
    <row r="13" spans="1:66" x14ac:dyDescent="0.2">
      <c r="A13" s="173" t="s">
        <v>957</v>
      </c>
      <c r="B13" s="174"/>
      <c r="C13" s="175">
        <v>704</v>
      </c>
      <c r="D13" s="169" t="e">
        <f>SUMIFS([2]Table_Reporting!$E:$E,[2]Table_Reporting!$D:$D,D$7,[2]Table_Reporting!$C:$C,$A13)</f>
        <v>#VALUE!</v>
      </c>
      <c r="E13" s="169" t="e">
        <f>SUMIFS([2]Table_Reporting!$E:$E,[2]Table_Reporting!$D:$D,E$7,[2]Table_Reporting!$C:$C,$A13)</f>
        <v>#VALUE!</v>
      </c>
      <c r="F13" s="169" t="e">
        <f>SUMIFS([2]Table_Reporting!$E:$E,[2]Table_Reporting!$D:$D,F$7,[2]Table_Reporting!$C:$C,$A13)</f>
        <v>#VALUE!</v>
      </c>
      <c r="G13" s="169" t="e">
        <f>SUMIFS([2]Table_Reporting!$E:$E,[2]Table_Reporting!$D:$D,G$7,[2]Table_Reporting!$C:$C,$A13)</f>
        <v>#VALUE!</v>
      </c>
      <c r="H13" s="169" t="e">
        <f>SUMIFS([2]Table_Reporting!$E:$E,[2]Table_Reporting!$D:$D,H$7,[2]Table_Reporting!$C:$C,$A13)</f>
        <v>#VALUE!</v>
      </c>
      <c r="I13" s="169" t="e">
        <f>SUMIFS([2]Table_Reporting!$E:$E,[2]Table_Reporting!$D:$D,I$7,[2]Table_Reporting!$C:$C,$A13)</f>
        <v>#VALUE!</v>
      </c>
      <c r="J13" s="169" t="e">
        <f>SUMIFS([2]Table_Reporting!$E:$E,[2]Table_Reporting!$D:$D,J$7,[2]Table_Reporting!$C:$C,$A13)</f>
        <v>#VALUE!</v>
      </c>
      <c r="K13" s="169" t="e">
        <f>SUMIFS([2]Table_Reporting!$E:$E,[2]Table_Reporting!$D:$D,K$7,[2]Table_Reporting!$C:$C,$A13)</f>
        <v>#VALUE!</v>
      </c>
      <c r="L13" s="169" t="e">
        <f>SUMIFS([2]Table_Reporting!$E:$E,[2]Table_Reporting!$D:$D,L$7,[2]Table_Reporting!$C:$C,$A13)</f>
        <v>#VALUE!</v>
      </c>
      <c r="M13" s="169" t="e">
        <f>SUMIFS([2]Table_Reporting!$E:$E,[2]Table_Reporting!$D:$D,M$7,[2]Table_Reporting!$C:$C,$A13)</f>
        <v>#VALUE!</v>
      </c>
      <c r="N13" s="169" t="e">
        <f>SUMIFS([2]Table_Reporting!$E:$E,[2]Table_Reporting!$D:$D,N$7,[2]Table_Reporting!$C:$C,$A13)</f>
        <v>#VALUE!</v>
      </c>
      <c r="O13" s="169" t="e">
        <f>SUMIFS([2]Table_Reporting!$E:$E,[2]Table_Reporting!$D:$D,O$7,[2]Table_Reporting!$C:$C,$A13)</f>
        <v>#VALUE!</v>
      </c>
      <c r="P13" s="169" t="e">
        <f>SUMIFS([2]Table_Reporting!$E:$E,[2]Table_Reporting!$D:$D,P$7,[2]Table_Reporting!$C:$C,$A13)</f>
        <v>#VALUE!</v>
      </c>
      <c r="Q13" s="169" t="e">
        <f>SUMIFS([2]Table_Reporting!$E:$E,[2]Table_Reporting!$D:$D,Q$7,[2]Table_Reporting!$C:$C,$A13)</f>
        <v>#VALUE!</v>
      </c>
      <c r="R13" s="169" t="e">
        <f>SUMIFS([2]Table_Reporting!$E:$E,[2]Table_Reporting!$D:$D,R$7,[2]Table_Reporting!$C:$C,$A13)</f>
        <v>#VALUE!</v>
      </c>
      <c r="S13" s="169" t="e">
        <f>SUMIFS([2]Table_Reporting!$E:$E,[2]Table_Reporting!$D:$D,S$7,[2]Table_Reporting!$C:$C,$A13)</f>
        <v>#VALUE!</v>
      </c>
      <c r="T13" s="169" t="e">
        <f>SUMIFS([2]Table_Reporting!$E:$E,[2]Table_Reporting!$D:$D,T$7,[2]Table_Reporting!$C:$C,$A13)</f>
        <v>#VALUE!</v>
      </c>
      <c r="U13" s="169" t="e">
        <f>SUMIFS([2]Table_Reporting!$E:$E,[2]Table_Reporting!$D:$D,U$7,[2]Table_Reporting!$C:$C,$A13)</f>
        <v>#VALUE!</v>
      </c>
      <c r="V13" s="169" t="e">
        <f>SUMIFS([2]Table_Reporting!$E:$E,[2]Table_Reporting!$D:$D,V$7,[2]Table_Reporting!$C:$C,$A13)</f>
        <v>#VALUE!</v>
      </c>
      <c r="W13" s="169" t="e">
        <f>SUMIFS([2]Table_Reporting!$E:$E,[2]Table_Reporting!$D:$D,W$7,[2]Table_Reporting!$C:$C,$A13)</f>
        <v>#VALUE!</v>
      </c>
      <c r="X13" s="169" t="e">
        <f>SUMIFS([2]Table_Reporting!$E:$E,[2]Table_Reporting!$D:$D,X$7,[2]Table_Reporting!$C:$C,$A13)</f>
        <v>#VALUE!</v>
      </c>
      <c r="Y13" s="169" t="e">
        <f>SUMIFS([2]Table_Reporting!$E:$E,[2]Table_Reporting!$D:$D,Y$7,[2]Table_Reporting!$C:$C,$A13)</f>
        <v>#VALUE!</v>
      </c>
      <c r="Z13" s="169" t="e">
        <f>SUMIFS([2]Table_Reporting!$E:$E,[2]Table_Reporting!$D:$D,Z$7,[2]Table_Reporting!$C:$C,$A13)</f>
        <v>#VALUE!</v>
      </c>
      <c r="AA13" s="169" t="e">
        <f>SUMIFS([2]Table_Reporting!$E:$E,[2]Table_Reporting!$D:$D,AA$7,[2]Table_Reporting!$C:$C,$A13)</f>
        <v>#VALUE!</v>
      </c>
      <c r="AB13" s="169" t="e">
        <f>SUMIFS([2]Table_Reporting!$E:$E,[2]Table_Reporting!$D:$D,AB$7,[2]Table_Reporting!$C:$C,$A13)</f>
        <v>#VALUE!</v>
      </c>
      <c r="AC13" s="169" t="e">
        <f>SUMIFS([2]Table_Reporting!$E:$E,[2]Table_Reporting!$D:$D,AC$7,[2]Table_Reporting!$C:$C,$A13)</f>
        <v>#VALUE!</v>
      </c>
      <c r="AD13" s="169" t="e">
        <f>SUMIFS([2]Table_Reporting!$E:$E,[2]Table_Reporting!$D:$D,AD$7,[2]Table_Reporting!$C:$C,$A13)</f>
        <v>#VALUE!</v>
      </c>
      <c r="AE13" s="169" t="e">
        <f>SUMIFS([2]Table_Reporting!$E:$E,[2]Table_Reporting!$D:$D,AE$7,[2]Table_Reporting!$C:$C,$A13)</f>
        <v>#VALUE!</v>
      </c>
      <c r="AF13" s="169" t="e">
        <f>SUMIFS([2]Table_Reporting!$E:$E,[2]Table_Reporting!$D:$D,AF$7,[2]Table_Reporting!$C:$C,$A13)</f>
        <v>#VALUE!</v>
      </c>
      <c r="AG13" s="169" t="e">
        <f>SUMIFS([2]Table_Reporting!$E:$E,[2]Table_Reporting!$D:$D,AG$7,[2]Table_Reporting!$C:$C,$A13)</f>
        <v>#VALUE!</v>
      </c>
      <c r="AH13" s="170"/>
      <c r="AI13" s="170"/>
      <c r="AJ13" s="170"/>
      <c r="AK13" s="170"/>
      <c r="AL13" s="170"/>
      <c r="AM13" s="170"/>
      <c r="AN13" s="170"/>
      <c r="AO13" s="170"/>
      <c r="AP13" s="170"/>
      <c r="AQ13" s="170"/>
      <c r="AR13" s="170"/>
      <c r="AS13" s="170"/>
      <c r="AT13" s="170"/>
      <c r="AU13" s="170"/>
      <c r="AV13" s="170"/>
      <c r="AW13" s="170"/>
      <c r="AX13" s="170"/>
      <c r="AY13" s="170"/>
      <c r="AZ13" s="170"/>
      <c r="BA13" s="170"/>
      <c r="BB13" s="170"/>
      <c r="BC13" s="170"/>
      <c r="BD13" s="170"/>
      <c r="BE13" s="170"/>
      <c r="BF13" s="170"/>
      <c r="BG13" s="170"/>
      <c r="BH13" s="170"/>
      <c r="BI13" s="170"/>
      <c r="BJ13" s="170"/>
      <c r="BK13" s="171"/>
      <c r="BL13" s="172">
        <f t="shared" si="1"/>
        <v>0</v>
      </c>
      <c r="BM13" s="172">
        <f t="shared" si="2"/>
        <v>0</v>
      </c>
      <c r="BN13" s="172">
        <f t="shared" si="3"/>
        <v>0</v>
      </c>
    </row>
    <row r="14" spans="1:66" x14ac:dyDescent="0.2">
      <c r="A14" s="173" t="s">
        <v>958</v>
      </c>
      <c r="B14" s="174"/>
      <c r="C14" s="175">
        <v>705</v>
      </c>
      <c r="D14" s="169" t="e">
        <f>SUMIFS([2]Table_Reporting!$E:$E,[2]Table_Reporting!$D:$D,D$7,[2]Table_Reporting!$C:$C,$A14)</f>
        <v>#VALUE!</v>
      </c>
      <c r="E14" s="169" t="e">
        <f>SUMIFS([2]Table_Reporting!$E:$E,[2]Table_Reporting!$D:$D,E$7,[2]Table_Reporting!$C:$C,$A14)</f>
        <v>#VALUE!</v>
      </c>
      <c r="F14" s="169" t="e">
        <f>SUMIFS([2]Table_Reporting!$E:$E,[2]Table_Reporting!$D:$D,F$7,[2]Table_Reporting!$C:$C,$A14)</f>
        <v>#VALUE!</v>
      </c>
      <c r="G14" s="169" t="e">
        <f>SUMIFS([2]Table_Reporting!$E:$E,[2]Table_Reporting!$D:$D,G$7,[2]Table_Reporting!$C:$C,$A14)</f>
        <v>#VALUE!</v>
      </c>
      <c r="H14" s="169" t="e">
        <f>SUMIFS([2]Table_Reporting!$E:$E,[2]Table_Reporting!$D:$D,H$7,[2]Table_Reporting!$C:$C,$A14)</f>
        <v>#VALUE!</v>
      </c>
      <c r="I14" s="169" t="e">
        <f>SUMIFS([2]Table_Reporting!$E:$E,[2]Table_Reporting!$D:$D,I$7,[2]Table_Reporting!$C:$C,$A14)</f>
        <v>#VALUE!</v>
      </c>
      <c r="J14" s="169" t="e">
        <f>SUMIFS([2]Table_Reporting!$E:$E,[2]Table_Reporting!$D:$D,J$7,[2]Table_Reporting!$C:$C,$A14)</f>
        <v>#VALUE!</v>
      </c>
      <c r="K14" s="169" t="e">
        <f>SUMIFS([2]Table_Reporting!$E:$E,[2]Table_Reporting!$D:$D,K$7,[2]Table_Reporting!$C:$C,$A14)</f>
        <v>#VALUE!</v>
      </c>
      <c r="L14" s="169" t="e">
        <f>SUMIFS([2]Table_Reporting!$E:$E,[2]Table_Reporting!$D:$D,L$7,[2]Table_Reporting!$C:$C,$A14)</f>
        <v>#VALUE!</v>
      </c>
      <c r="M14" s="169" t="e">
        <f>SUMIFS([2]Table_Reporting!$E:$E,[2]Table_Reporting!$D:$D,M$7,[2]Table_Reporting!$C:$C,$A14)</f>
        <v>#VALUE!</v>
      </c>
      <c r="N14" s="169" t="e">
        <f>SUMIFS([2]Table_Reporting!$E:$E,[2]Table_Reporting!$D:$D,N$7,[2]Table_Reporting!$C:$C,$A14)</f>
        <v>#VALUE!</v>
      </c>
      <c r="O14" s="169" t="e">
        <f>SUMIFS([2]Table_Reporting!$E:$E,[2]Table_Reporting!$D:$D,O$7,[2]Table_Reporting!$C:$C,$A14)</f>
        <v>#VALUE!</v>
      </c>
      <c r="P14" s="169" t="e">
        <f>SUMIFS([2]Table_Reporting!$E:$E,[2]Table_Reporting!$D:$D,P$7,[2]Table_Reporting!$C:$C,$A14)</f>
        <v>#VALUE!</v>
      </c>
      <c r="Q14" s="169" t="e">
        <f>SUMIFS([2]Table_Reporting!$E:$E,[2]Table_Reporting!$D:$D,Q$7,[2]Table_Reporting!$C:$C,$A14)</f>
        <v>#VALUE!</v>
      </c>
      <c r="R14" s="169" t="e">
        <f>SUMIFS([2]Table_Reporting!$E:$E,[2]Table_Reporting!$D:$D,R$7,[2]Table_Reporting!$C:$C,$A14)</f>
        <v>#VALUE!</v>
      </c>
      <c r="S14" s="169" t="e">
        <f>SUMIFS([2]Table_Reporting!$E:$E,[2]Table_Reporting!$D:$D,S$7,[2]Table_Reporting!$C:$C,$A14)</f>
        <v>#VALUE!</v>
      </c>
      <c r="T14" s="169" t="e">
        <f>SUMIFS([2]Table_Reporting!$E:$E,[2]Table_Reporting!$D:$D,T$7,[2]Table_Reporting!$C:$C,$A14)</f>
        <v>#VALUE!</v>
      </c>
      <c r="U14" s="169" t="e">
        <f>SUMIFS([2]Table_Reporting!$E:$E,[2]Table_Reporting!$D:$D,U$7,[2]Table_Reporting!$C:$C,$A14)</f>
        <v>#VALUE!</v>
      </c>
      <c r="V14" s="169" t="e">
        <f>SUMIFS([2]Table_Reporting!$E:$E,[2]Table_Reporting!$D:$D,V$7,[2]Table_Reporting!$C:$C,$A14)</f>
        <v>#VALUE!</v>
      </c>
      <c r="W14" s="169" t="e">
        <f>SUMIFS([2]Table_Reporting!$E:$E,[2]Table_Reporting!$D:$D,W$7,[2]Table_Reporting!$C:$C,$A14)</f>
        <v>#VALUE!</v>
      </c>
      <c r="X14" s="169" t="e">
        <f>SUMIFS([2]Table_Reporting!$E:$E,[2]Table_Reporting!$D:$D,X$7,[2]Table_Reporting!$C:$C,$A14)</f>
        <v>#VALUE!</v>
      </c>
      <c r="Y14" s="169" t="e">
        <f>SUMIFS([2]Table_Reporting!$E:$E,[2]Table_Reporting!$D:$D,Y$7,[2]Table_Reporting!$C:$C,$A14)</f>
        <v>#VALUE!</v>
      </c>
      <c r="Z14" s="169" t="e">
        <f>SUMIFS([2]Table_Reporting!$E:$E,[2]Table_Reporting!$D:$D,Z$7,[2]Table_Reporting!$C:$C,$A14)</f>
        <v>#VALUE!</v>
      </c>
      <c r="AA14" s="169" t="e">
        <f>SUMIFS([2]Table_Reporting!$E:$E,[2]Table_Reporting!$D:$D,AA$7,[2]Table_Reporting!$C:$C,$A14)</f>
        <v>#VALUE!</v>
      </c>
      <c r="AB14" s="169" t="e">
        <f>SUMIFS([2]Table_Reporting!$E:$E,[2]Table_Reporting!$D:$D,AB$7,[2]Table_Reporting!$C:$C,$A14)</f>
        <v>#VALUE!</v>
      </c>
      <c r="AC14" s="169" t="e">
        <f>SUMIFS([2]Table_Reporting!$E:$E,[2]Table_Reporting!$D:$D,AC$7,[2]Table_Reporting!$C:$C,$A14)</f>
        <v>#VALUE!</v>
      </c>
      <c r="AD14" s="169" t="e">
        <f>SUMIFS([2]Table_Reporting!$E:$E,[2]Table_Reporting!$D:$D,AD$7,[2]Table_Reporting!$C:$C,$A14)</f>
        <v>#VALUE!</v>
      </c>
      <c r="AE14" s="169" t="e">
        <f>SUMIFS([2]Table_Reporting!$E:$E,[2]Table_Reporting!$D:$D,AE$7,[2]Table_Reporting!$C:$C,$A14)</f>
        <v>#VALUE!</v>
      </c>
      <c r="AF14" s="169" t="e">
        <f>SUMIFS([2]Table_Reporting!$E:$E,[2]Table_Reporting!$D:$D,AF$7,[2]Table_Reporting!$C:$C,$A14)</f>
        <v>#VALUE!</v>
      </c>
      <c r="AG14" s="169" t="e">
        <f>SUMIFS([2]Table_Reporting!$E:$E,[2]Table_Reporting!$D:$D,AG$7,[2]Table_Reporting!$C:$C,$A14)</f>
        <v>#VALUE!</v>
      </c>
      <c r="AH14" s="170"/>
      <c r="AI14" s="170"/>
      <c r="AJ14" s="170"/>
      <c r="AK14" s="170"/>
      <c r="AL14" s="170"/>
      <c r="AM14" s="170"/>
      <c r="AN14" s="170"/>
      <c r="AO14" s="170"/>
      <c r="AP14" s="170"/>
      <c r="AQ14" s="170"/>
      <c r="AR14" s="170"/>
      <c r="AS14" s="170"/>
      <c r="AT14" s="170"/>
      <c r="AU14" s="170"/>
      <c r="AV14" s="170"/>
      <c r="AW14" s="170"/>
      <c r="AX14" s="170"/>
      <c r="AY14" s="170"/>
      <c r="AZ14" s="170"/>
      <c r="BA14" s="170"/>
      <c r="BB14" s="170"/>
      <c r="BC14" s="170"/>
      <c r="BD14" s="170"/>
      <c r="BE14" s="170"/>
      <c r="BF14" s="170"/>
      <c r="BG14" s="170"/>
      <c r="BH14" s="170"/>
      <c r="BI14" s="170"/>
      <c r="BJ14" s="170"/>
      <c r="BK14" s="171"/>
      <c r="BL14" s="172">
        <f t="shared" si="1"/>
        <v>0</v>
      </c>
      <c r="BM14" s="172">
        <f t="shared" si="2"/>
        <v>0</v>
      </c>
      <c r="BN14" s="172">
        <f t="shared" si="3"/>
        <v>0</v>
      </c>
    </row>
    <row r="15" spans="1:66" x14ac:dyDescent="0.2">
      <c r="A15" s="173" t="s">
        <v>959</v>
      </c>
      <c r="B15" s="174"/>
      <c r="C15" s="175">
        <v>706</v>
      </c>
      <c r="D15" s="169" t="e">
        <f>SUMIFS([2]Table_Reporting!$E:$E,[2]Table_Reporting!$D:$D,D$7,[2]Table_Reporting!$C:$C,$A15)</f>
        <v>#VALUE!</v>
      </c>
      <c r="E15" s="169" t="e">
        <f>SUMIFS([2]Table_Reporting!$E:$E,[2]Table_Reporting!$D:$D,E$7,[2]Table_Reporting!$C:$C,$A15)</f>
        <v>#VALUE!</v>
      </c>
      <c r="F15" s="169" t="e">
        <f>SUMIFS([2]Table_Reporting!$E:$E,[2]Table_Reporting!$D:$D,F$7,[2]Table_Reporting!$C:$C,$A15)</f>
        <v>#VALUE!</v>
      </c>
      <c r="G15" s="169" t="e">
        <f>SUMIFS([2]Table_Reporting!$E:$E,[2]Table_Reporting!$D:$D,G$7,[2]Table_Reporting!$C:$C,$A15)</f>
        <v>#VALUE!</v>
      </c>
      <c r="H15" s="169" t="e">
        <f>SUMIFS([2]Table_Reporting!$E:$E,[2]Table_Reporting!$D:$D,H$7,[2]Table_Reporting!$C:$C,$A15)</f>
        <v>#VALUE!</v>
      </c>
      <c r="I15" s="169" t="e">
        <f>SUMIFS([2]Table_Reporting!$E:$E,[2]Table_Reporting!$D:$D,I$7,[2]Table_Reporting!$C:$C,$A15)</f>
        <v>#VALUE!</v>
      </c>
      <c r="J15" s="169" t="e">
        <f>SUMIFS([2]Table_Reporting!$E:$E,[2]Table_Reporting!$D:$D,J$7,[2]Table_Reporting!$C:$C,$A15)</f>
        <v>#VALUE!</v>
      </c>
      <c r="K15" s="169" t="e">
        <f>SUMIFS([2]Table_Reporting!$E:$E,[2]Table_Reporting!$D:$D,K$7,[2]Table_Reporting!$C:$C,$A15)</f>
        <v>#VALUE!</v>
      </c>
      <c r="L15" s="169" t="e">
        <f>SUMIFS([2]Table_Reporting!$E:$E,[2]Table_Reporting!$D:$D,L$7,[2]Table_Reporting!$C:$C,$A15)</f>
        <v>#VALUE!</v>
      </c>
      <c r="M15" s="169" t="e">
        <f>SUMIFS([2]Table_Reporting!$E:$E,[2]Table_Reporting!$D:$D,M$7,[2]Table_Reporting!$C:$C,$A15)</f>
        <v>#VALUE!</v>
      </c>
      <c r="N15" s="169" t="e">
        <f>SUMIFS([2]Table_Reporting!$E:$E,[2]Table_Reporting!$D:$D,N$7,[2]Table_Reporting!$C:$C,$A15)</f>
        <v>#VALUE!</v>
      </c>
      <c r="O15" s="169" t="e">
        <f>SUMIFS([2]Table_Reporting!$E:$E,[2]Table_Reporting!$D:$D,O$7,[2]Table_Reporting!$C:$C,$A15)</f>
        <v>#VALUE!</v>
      </c>
      <c r="P15" s="169" t="e">
        <f>SUMIFS([2]Table_Reporting!$E:$E,[2]Table_Reporting!$D:$D,P$7,[2]Table_Reporting!$C:$C,$A15)</f>
        <v>#VALUE!</v>
      </c>
      <c r="Q15" s="169" t="e">
        <f>SUMIFS([2]Table_Reporting!$E:$E,[2]Table_Reporting!$D:$D,Q$7,[2]Table_Reporting!$C:$C,$A15)</f>
        <v>#VALUE!</v>
      </c>
      <c r="R15" s="169" t="e">
        <f>SUMIFS([2]Table_Reporting!$E:$E,[2]Table_Reporting!$D:$D,R$7,[2]Table_Reporting!$C:$C,$A15)</f>
        <v>#VALUE!</v>
      </c>
      <c r="S15" s="169" t="e">
        <f>SUMIFS([2]Table_Reporting!$E:$E,[2]Table_Reporting!$D:$D,S$7,[2]Table_Reporting!$C:$C,$A15)</f>
        <v>#VALUE!</v>
      </c>
      <c r="T15" s="169" t="e">
        <f>SUMIFS([2]Table_Reporting!$E:$E,[2]Table_Reporting!$D:$D,T$7,[2]Table_Reporting!$C:$C,$A15)</f>
        <v>#VALUE!</v>
      </c>
      <c r="U15" s="169" t="e">
        <f>SUMIFS([2]Table_Reporting!$E:$E,[2]Table_Reporting!$D:$D,U$7,[2]Table_Reporting!$C:$C,$A15)</f>
        <v>#VALUE!</v>
      </c>
      <c r="V15" s="169" t="e">
        <f>SUMIFS([2]Table_Reporting!$E:$E,[2]Table_Reporting!$D:$D,V$7,[2]Table_Reporting!$C:$C,$A15)</f>
        <v>#VALUE!</v>
      </c>
      <c r="W15" s="169" t="e">
        <f>SUMIFS([2]Table_Reporting!$E:$E,[2]Table_Reporting!$D:$D,W$7,[2]Table_Reporting!$C:$C,$A15)</f>
        <v>#VALUE!</v>
      </c>
      <c r="X15" s="169" t="e">
        <f>SUMIFS([2]Table_Reporting!$E:$E,[2]Table_Reporting!$D:$D,X$7,[2]Table_Reporting!$C:$C,$A15)</f>
        <v>#VALUE!</v>
      </c>
      <c r="Y15" s="169" t="e">
        <f>SUMIFS([2]Table_Reporting!$E:$E,[2]Table_Reporting!$D:$D,Y$7,[2]Table_Reporting!$C:$C,$A15)</f>
        <v>#VALUE!</v>
      </c>
      <c r="Z15" s="169" t="e">
        <f>SUMIFS([2]Table_Reporting!$E:$E,[2]Table_Reporting!$D:$D,Z$7,[2]Table_Reporting!$C:$C,$A15)</f>
        <v>#VALUE!</v>
      </c>
      <c r="AA15" s="169" t="e">
        <f>SUMIFS([2]Table_Reporting!$E:$E,[2]Table_Reporting!$D:$D,AA$7,[2]Table_Reporting!$C:$C,$A15)</f>
        <v>#VALUE!</v>
      </c>
      <c r="AB15" s="169" t="e">
        <f>SUMIFS([2]Table_Reporting!$E:$E,[2]Table_Reporting!$D:$D,AB$7,[2]Table_Reporting!$C:$C,$A15)</f>
        <v>#VALUE!</v>
      </c>
      <c r="AC15" s="169" t="e">
        <f>SUMIFS([2]Table_Reporting!$E:$E,[2]Table_Reporting!$D:$D,AC$7,[2]Table_Reporting!$C:$C,$A15)</f>
        <v>#VALUE!</v>
      </c>
      <c r="AD15" s="169" t="e">
        <f>SUMIFS([2]Table_Reporting!$E:$E,[2]Table_Reporting!$D:$D,AD$7,[2]Table_Reporting!$C:$C,$A15)</f>
        <v>#VALUE!</v>
      </c>
      <c r="AE15" s="169" t="e">
        <f>SUMIFS([2]Table_Reporting!$E:$E,[2]Table_Reporting!$D:$D,AE$7,[2]Table_Reporting!$C:$C,$A15)</f>
        <v>#VALUE!</v>
      </c>
      <c r="AF15" s="169" t="e">
        <f>SUMIFS([2]Table_Reporting!$E:$E,[2]Table_Reporting!$D:$D,AF$7,[2]Table_Reporting!$C:$C,$A15)</f>
        <v>#VALUE!</v>
      </c>
      <c r="AG15" s="169" t="e">
        <f>SUMIFS([2]Table_Reporting!$E:$E,[2]Table_Reporting!$D:$D,AG$7,[2]Table_Reporting!$C:$C,$A15)</f>
        <v>#VALUE!</v>
      </c>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70"/>
      <c r="BF15" s="170"/>
      <c r="BG15" s="170"/>
      <c r="BH15" s="170"/>
      <c r="BI15" s="170"/>
      <c r="BJ15" s="170"/>
      <c r="BK15" s="171"/>
      <c r="BL15" s="172">
        <f t="shared" si="1"/>
        <v>0</v>
      </c>
      <c r="BM15" s="172">
        <f t="shared" si="2"/>
        <v>0</v>
      </c>
      <c r="BN15" s="172">
        <f t="shared" si="3"/>
        <v>0</v>
      </c>
    </row>
    <row r="16" spans="1:66" x14ac:dyDescent="0.2">
      <c r="A16" s="173" t="s">
        <v>960</v>
      </c>
      <c r="B16" s="174"/>
      <c r="C16" s="175">
        <v>707</v>
      </c>
      <c r="D16" s="169" t="e">
        <f>SUMIFS([2]Table_Reporting!$E:$E,[2]Table_Reporting!$D:$D,D$7,[2]Table_Reporting!$C:$C,$A16)</f>
        <v>#VALUE!</v>
      </c>
      <c r="E16" s="169" t="e">
        <f>SUMIFS([2]Table_Reporting!$E:$E,[2]Table_Reporting!$D:$D,E$7,[2]Table_Reporting!$C:$C,$A16)</f>
        <v>#VALUE!</v>
      </c>
      <c r="F16" s="169" t="e">
        <f>SUMIFS([2]Table_Reporting!$E:$E,[2]Table_Reporting!$D:$D,F$7,[2]Table_Reporting!$C:$C,$A16)</f>
        <v>#VALUE!</v>
      </c>
      <c r="G16" s="169" t="e">
        <f>SUMIFS([2]Table_Reporting!$E:$E,[2]Table_Reporting!$D:$D,G$7,[2]Table_Reporting!$C:$C,$A16)</f>
        <v>#VALUE!</v>
      </c>
      <c r="H16" s="169" t="e">
        <f>SUMIFS([2]Table_Reporting!$E:$E,[2]Table_Reporting!$D:$D,H$7,[2]Table_Reporting!$C:$C,$A16)</f>
        <v>#VALUE!</v>
      </c>
      <c r="I16" s="169" t="e">
        <f>SUMIFS([2]Table_Reporting!$E:$E,[2]Table_Reporting!$D:$D,I$7,[2]Table_Reporting!$C:$C,$A16)</f>
        <v>#VALUE!</v>
      </c>
      <c r="J16" s="169" t="e">
        <f>SUMIFS([2]Table_Reporting!$E:$E,[2]Table_Reporting!$D:$D,J$7,[2]Table_Reporting!$C:$C,$A16)</f>
        <v>#VALUE!</v>
      </c>
      <c r="K16" s="169" t="e">
        <f>SUMIFS([2]Table_Reporting!$E:$E,[2]Table_Reporting!$D:$D,K$7,[2]Table_Reporting!$C:$C,$A16)</f>
        <v>#VALUE!</v>
      </c>
      <c r="L16" s="169" t="e">
        <f>SUMIFS([2]Table_Reporting!$E:$E,[2]Table_Reporting!$D:$D,L$7,[2]Table_Reporting!$C:$C,$A16)</f>
        <v>#VALUE!</v>
      </c>
      <c r="M16" s="169" t="e">
        <f>SUMIFS([2]Table_Reporting!$E:$E,[2]Table_Reporting!$D:$D,M$7,[2]Table_Reporting!$C:$C,$A16)</f>
        <v>#VALUE!</v>
      </c>
      <c r="N16" s="169" t="e">
        <f>SUMIFS([2]Table_Reporting!$E:$E,[2]Table_Reporting!$D:$D,N$7,[2]Table_Reporting!$C:$C,$A16)</f>
        <v>#VALUE!</v>
      </c>
      <c r="O16" s="169" t="e">
        <f>SUMIFS([2]Table_Reporting!$E:$E,[2]Table_Reporting!$D:$D,O$7,[2]Table_Reporting!$C:$C,$A16)</f>
        <v>#VALUE!</v>
      </c>
      <c r="P16" s="169" t="e">
        <f>SUMIFS([2]Table_Reporting!$E:$E,[2]Table_Reporting!$D:$D,P$7,[2]Table_Reporting!$C:$C,$A16)</f>
        <v>#VALUE!</v>
      </c>
      <c r="Q16" s="169" t="e">
        <f>SUMIFS([2]Table_Reporting!$E:$E,[2]Table_Reporting!$D:$D,Q$7,[2]Table_Reporting!$C:$C,$A16)</f>
        <v>#VALUE!</v>
      </c>
      <c r="R16" s="169" t="e">
        <f>SUMIFS([2]Table_Reporting!$E:$E,[2]Table_Reporting!$D:$D,R$7,[2]Table_Reporting!$C:$C,$A16)</f>
        <v>#VALUE!</v>
      </c>
      <c r="S16" s="169" t="e">
        <f>SUMIFS([2]Table_Reporting!$E:$E,[2]Table_Reporting!$D:$D,S$7,[2]Table_Reporting!$C:$C,$A16)</f>
        <v>#VALUE!</v>
      </c>
      <c r="T16" s="169" t="e">
        <f>SUMIFS([2]Table_Reporting!$E:$E,[2]Table_Reporting!$D:$D,T$7,[2]Table_Reporting!$C:$C,$A16)</f>
        <v>#VALUE!</v>
      </c>
      <c r="U16" s="169" t="e">
        <f>SUMIFS([2]Table_Reporting!$E:$E,[2]Table_Reporting!$D:$D,U$7,[2]Table_Reporting!$C:$C,$A16)</f>
        <v>#VALUE!</v>
      </c>
      <c r="V16" s="169" t="e">
        <f>SUMIFS([2]Table_Reporting!$E:$E,[2]Table_Reporting!$D:$D,V$7,[2]Table_Reporting!$C:$C,$A16)</f>
        <v>#VALUE!</v>
      </c>
      <c r="W16" s="169" t="e">
        <f>SUMIFS([2]Table_Reporting!$E:$E,[2]Table_Reporting!$D:$D,W$7,[2]Table_Reporting!$C:$C,$A16)</f>
        <v>#VALUE!</v>
      </c>
      <c r="X16" s="169" t="e">
        <f>SUMIFS([2]Table_Reporting!$E:$E,[2]Table_Reporting!$D:$D,X$7,[2]Table_Reporting!$C:$C,$A16)</f>
        <v>#VALUE!</v>
      </c>
      <c r="Y16" s="169" t="e">
        <f>SUMIFS([2]Table_Reporting!$E:$E,[2]Table_Reporting!$D:$D,Y$7,[2]Table_Reporting!$C:$C,$A16)</f>
        <v>#VALUE!</v>
      </c>
      <c r="Z16" s="169" t="e">
        <f>SUMIFS([2]Table_Reporting!$E:$E,[2]Table_Reporting!$D:$D,Z$7,[2]Table_Reporting!$C:$C,$A16)</f>
        <v>#VALUE!</v>
      </c>
      <c r="AA16" s="169" t="e">
        <f>SUMIFS([2]Table_Reporting!$E:$E,[2]Table_Reporting!$D:$D,AA$7,[2]Table_Reporting!$C:$C,$A16)</f>
        <v>#VALUE!</v>
      </c>
      <c r="AB16" s="169" t="e">
        <f>SUMIFS([2]Table_Reporting!$E:$E,[2]Table_Reporting!$D:$D,AB$7,[2]Table_Reporting!$C:$C,$A16)</f>
        <v>#VALUE!</v>
      </c>
      <c r="AC16" s="169" t="e">
        <f>SUMIFS([2]Table_Reporting!$E:$E,[2]Table_Reporting!$D:$D,AC$7,[2]Table_Reporting!$C:$C,$A16)</f>
        <v>#VALUE!</v>
      </c>
      <c r="AD16" s="169" t="e">
        <f>SUMIFS([2]Table_Reporting!$E:$E,[2]Table_Reporting!$D:$D,AD$7,[2]Table_Reporting!$C:$C,$A16)</f>
        <v>#VALUE!</v>
      </c>
      <c r="AE16" s="169" t="e">
        <f>SUMIFS([2]Table_Reporting!$E:$E,[2]Table_Reporting!$D:$D,AE$7,[2]Table_Reporting!$C:$C,$A16)</f>
        <v>#VALUE!</v>
      </c>
      <c r="AF16" s="169" t="e">
        <f>SUMIFS([2]Table_Reporting!$E:$E,[2]Table_Reporting!$D:$D,AF$7,[2]Table_Reporting!$C:$C,$A16)</f>
        <v>#VALUE!</v>
      </c>
      <c r="AG16" s="169" t="e">
        <f>SUMIFS([2]Table_Reporting!$E:$E,[2]Table_Reporting!$D:$D,AG$7,[2]Table_Reporting!$C:$C,$A16)</f>
        <v>#VALUE!</v>
      </c>
      <c r="AH16" s="170"/>
      <c r="AI16" s="170"/>
      <c r="AJ16" s="170"/>
      <c r="AK16" s="170"/>
      <c r="AL16" s="170"/>
      <c r="AM16" s="170"/>
      <c r="AN16" s="170"/>
      <c r="AO16" s="170"/>
      <c r="AP16" s="170"/>
      <c r="AQ16" s="170"/>
      <c r="AR16" s="170"/>
      <c r="AS16" s="170"/>
      <c r="AT16" s="170"/>
      <c r="AU16" s="170"/>
      <c r="AV16" s="170"/>
      <c r="AW16" s="170"/>
      <c r="AX16" s="170"/>
      <c r="AY16" s="170"/>
      <c r="AZ16" s="170"/>
      <c r="BA16" s="170"/>
      <c r="BB16" s="170"/>
      <c r="BC16" s="170"/>
      <c r="BD16" s="170"/>
      <c r="BE16" s="170"/>
      <c r="BF16" s="170"/>
      <c r="BG16" s="170"/>
      <c r="BH16" s="170"/>
      <c r="BI16" s="170"/>
      <c r="BJ16" s="170"/>
      <c r="BK16" s="171"/>
      <c r="BL16" s="172">
        <f t="shared" si="1"/>
        <v>0</v>
      </c>
      <c r="BM16" s="172">
        <f t="shared" si="2"/>
        <v>0</v>
      </c>
      <c r="BN16" s="172">
        <f t="shared" si="3"/>
        <v>0</v>
      </c>
    </row>
    <row r="17" spans="1:66" x14ac:dyDescent="0.2">
      <c r="A17" s="173" t="s">
        <v>961</v>
      </c>
      <c r="B17" s="174"/>
      <c r="C17" s="175" t="s">
        <v>962</v>
      </c>
      <c r="D17" s="169" t="e">
        <f>SUMIFS([2]Table_Reporting!$E:$E,[2]Table_Reporting!$D:$D,D$7,[2]Table_Reporting!$C:$C,$A17)</f>
        <v>#VALUE!</v>
      </c>
      <c r="E17" s="169" t="e">
        <f>SUMIFS([2]Table_Reporting!$E:$E,[2]Table_Reporting!$D:$D,E$7,[2]Table_Reporting!$C:$C,$A17)</f>
        <v>#VALUE!</v>
      </c>
      <c r="F17" s="169" t="e">
        <f>SUMIFS([2]Table_Reporting!$E:$E,[2]Table_Reporting!$D:$D,F$7,[2]Table_Reporting!$C:$C,$A17)</f>
        <v>#VALUE!</v>
      </c>
      <c r="G17" s="169" t="e">
        <f>SUMIFS([2]Table_Reporting!$E:$E,[2]Table_Reporting!$D:$D,G$7,[2]Table_Reporting!$C:$C,$A17)</f>
        <v>#VALUE!</v>
      </c>
      <c r="H17" s="169" t="e">
        <f>SUMIFS([2]Table_Reporting!$E:$E,[2]Table_Reporting!$D:$D,H$7,[2]Table_Reporting!$C:$C,$A17)</f>
        <v>#VALUE!</v>
      </c>
      <c r="I17" s="169" t="e">
        <f>SUMIFS([2]Table_Reporting!$E:$E,[2]Table_Reporting!$D:$D,I$7,[2]Table_Reporting!$C:$C,$A17)</f>
        <v>#VALUE!</v>
      </c>
      <c r="J17" s="169" t="e">
        <f>SUMIFS([2]Table_Reporting!$E:$E,[2]Table_Reporting!$D:$D,J$7,[2]Table_Reporting!$C:$C,$A17)</f>
        <v>#VALUE!</v>
      </c>
      <c r="K17" s="169" t="e">
        <f>SUMIFS([2]Table_Reporting!$E:$E,[2]Table_Reporting!$D:$D,K$7,[2]Table_Reporting!$C:$C,$A17)</f>
        <v>#VALUE!</v>
      </c>
      <c r="L17" s="169" t="e">
        <f>SUMIFS([2]Table_Reporting!$E:$E,[2]Table_Reporting!$D:$D,L$7,[2]Table_Reporting!$C:$C,$A17)</f>
        <v>#VALUE!</v>
      </c>
      <c r="M17" s="169" t="e">
        <f>SUMIFS([2]Table_Reporting!$E:$E,[2]Table_Reporting!$D:$D,M$7,[2]Table_Reporting!$C:$C,$A17)</f>
        <v>#VALUE!</v>
      </c>
      <c r="N17" s="169" t="e">
        <f>SUMIFS([2]Table_Reporting!$E:$E,[2]Table_Reporting!$D:$D,N$7,[2]Table_Reporting!$C:$C,$A17)</f>
        <v>#VALUE!</v>
      </c>
      <c r="O17" s="169" t="e">
        <f>SUMIFS([2]Table_Reporting!$E:$E,[2]Table_Reporting!$D:$D,O$7,[2]Table_Reporting!$C:$C,$A17)</f>
        <v>#VALUE!</v>
      </c>
      <c r="P17" s="169" t="e">
        <f>SUMIFS([2]Table_Reporting!$E:$E,[2]Table_Reporting!$D:$D,P$7,[2]Table_Reporting!$C:$C,$A17)</f>
        <v>#VALUE!</v>
      </c>
      <c r="Q17" s="169" t="e">
        <f>SUMIFS([2]Table_Reporting!$E:$E,[2]Table_Reporting!$D:$D,Q$7,[2]Table_Reporting!$C:$C,$A17)</f>
        <v>#VALUE!</v>
      </c>
      <c r="R17" s="169" t="e">
        <f>SUMIFS([2]Table_Reporting!$E:$E,[2]Table_Reporting!$D:$D,R$7,[2]Table_Reporting!$C:$C,$A17)</f>
        <v>#VALUE!</v>
      </c>
      <c r="S17" s="169" t="e">
        <f>SUMIFS([2]Table_Reporting!$E:$E,[2]Table_Reporting!$D:$D,S$7,[2]Table_Reporting!$C:$C,$A17)</f>
        <v>#VALUE!</v>
      </c>
      <c r="T17" s="169" t="e">
        <f>SUMIFS([2]Table_Reporting!$E:$E,[2]Table_Reporting!$D:$D,T$7,[2]Table_Reporting!$C:$C,$A17)</f>
        <v>#VALUE!</v>
      </c>
      <c r="U17" s="169" t="e">
        <f>SUMIFS([2]Table_Reporting!$E:$E,[2]Table_Reporting!$D:$D,U$7,[2]Table_Reporting!$C:$C,$A17)</f>
        <v>#VALUE!</v>
      </c>
      <c r="V17" s="169" t="e">
        <f>SUMIFS([2]Table_Reporting!$E:$E,[2]Table_Reporting!$D:$D,V$7,[2]Table_Reporting!$C:$C,$A17)</f>
        <v>#VALUE!</v>
      </c>
      <c r="W17" s="169" t="e">
        <f>SUMIFS([2]Table_Reporting!$E:$E,[2]Table_Reporting!$D:$D,W$7,[2]Table_Reporting!$C:$C,$A17)</f>
        <v>#VALUE!</v>
      </c>
      <c r="X17" s="169" t="e">
        <f>SUMIFS([2]Table_Reporting!$E:$E,[2]Table_Reporting!$D:$D,X$7,[2]Table_Reporting!$C:$C,$A17)</f>
        <v>#VALUE!</v>
      </c>
      <c r="Y17" s="169" t="e">
        <f>SUMIFS([2]Table_Reporting!$E:$E,[2]Table_Reporting!$D:$D,Y$7,[2]Table_Reporting!$C:$C,$A17)</f>
        <v>#VALUE!</v>
      </c>
      <c r="Z17" s="169" t="e">
        <f>SUMIFS([2]Table_Reporting!$E:$E,[2]Table_Reporting!$D:$D,Z$7,[2]Table_Reporting!$C:$C,$A17)</f>
        <v>#VALUE!</v>
      </c>
      <c r="AA17" s="169" t="e">
        <f>SUMIFS([2]Table_Reporting!$E:$E,[2]Table_Reporting!$D:$D,AA$7,[2]Table_Reporting!$C:$C,$A17)</f>
        <v>#VALUE!</v>
      </c>
      <c r="AB17" s="169" t="e">
        <f>SUMIFS([2]Table_Reporting!$E:$E,[2]Table_Reporting!$D:$D,AB$7,[2]Table_Reporting!$C:$C,$A17)</f>
        <v>#VALUE!</v>
      </c>
      <c r="AC17" s="169" t="e">
        <f>SUMIFS([2]Table_Reporting!$E:$E,[2]Table_Reporting!$D:$D,AC$7,[2]Table_Reporting!$C:$C,$A17)</f>
        <v>#VALUE!</v>
      </c>
      <c r="AD17" s="169" t="e">
        <f>SUMIFS([2]Table_Reporting!$E:$E,[2]Table_Reporting!$D:$D,AD$7,[2]Table_Reporting!$C:$C,$A17)</f>
        <v>#VALUE!</v>
      </c>
      <c r="AE17" s="169" t="e">
        <f>SUMIFS([2]Table_Reporting!$E:$E,[2]Table_Reporting!$D:$D,AE$7,[2]Table_Reporting!$C:$C,$A17)</f>
        <v>#VALUE!</v>
      </c>
      <c r="AF17" s="169" t="e">
        <f>SUMIFS([2]Table_Reporting!$E:$E,[2]Table_Reporting!$D:$D,AF$7,[2]Table_Reporting!$C:$C,$A17)</f>
        <v>#VALUE!</v>
      </c>
      <c r="AG17" s="169" t="e">
        <f>SUMIFS([2]Table_Reporting!$E:$E,[2]Table_Reporting!$D:$D,AG$7,[2]Table_Reporting!$C:$C,$A17)</f>
        <v>#VALUE!</v>
      </c>
      <c r="AH17" s="170"/>
      <c r="AI17" s="170"/>
      <c r="AJ17" s="170"/>
      <c r="AK17" s="170"/>
      <c r="AL17" s="170"/>
      <c r="AM17" s="170"/>
      <c r="AN17" s="170"/>
      <c r="AO17" s="170"/>
      <c r="AP17" s="170"/>
      <c r="AQ17" s="170"/>
      <c r="AR17" s="170"/>
      <c r="AS17" s="170"/>
      <c r="AT17" s="170"/>
      <c r="AU17" s="170"/>
      <c r="AV17" s="170"/>
      <c r="AW17" s="170"/>
      <c r="AX17" s="170"/>
      <c r="AY17" s="170"/>
      <c r="AZ17" s="170"/>
      <c r="BA17" s="170"/>
      <c r="BB17" s="170"/>
      <c r="BC17" s="170"/>
      <c r="BD17" s="170"/>
      <c r="BE17" s="170"/>
      <c r="BF17" s="170"/>
      <c r="BG17" s="170"/>
      <c r="BH17" s="170"/>
      <c r="BI17" s="170"/>
      <c r="BJ17" s="170"/>
      <c r="BK17" s="171"/>
      <c r="BL17" s="172">
        <f t="shared" si="1"/>
        <v>0</v>
      </c>
      <c r="BM17" s="172">
        <f t="shared" si="2"/>
        <v>0</v>
      </c>
      <c r="BN17" s="172">
        <f t="shared" si="3"/>
        <v>0</v>
      </c>
    </row>
    <row r="18" spans="1:66" x14ac:dyDescent="0.2">
      <c r="A18" s="176" t="s">
        <v>963</v>
      </c>
      <c r="B18" s="177"/>
      <c r="C18" s="178" t="s">
        <v>964</v>
      </c>
      <c r="D18" s="179" t="e">
        <f>SUM(D12:D17)</f>
        <v>#VALUE!</v>
      </c>
      <c r="E18" s="179" t="e">
        <f t="shared" ref="E18:AG18" si="4">SUM(E12:E17)</f>
        <v>#VALUE!</v>
      </c>
      <c r="F18" s="179" t="e">
        <f t="shared" si="4"/>
        <v>#VALUE!</v>
      </c>
      <c r="G18" s="179" t="e">
        <f t="shared" si="4"/>
        <v>#VALUE!</v>
      </c>
      <c r="H18" s="179" t="e">
        <f t="shared" si="4"/>
        <v>#VALUE!</v>
      </c>
      <c r="I18" s="179" t="e">
        <f t="shared" si="4"/>
        <v>#VALUE!</v>
      </c>
      <c r="J18" s="179" t="e">
        <f t="shared" si="4"/>
        <v>#VALUE!</v>
      </c>
      <c r="K18" s="179" t="e">
        <f t="shared" si="4"/>
        <v>#VALUE!</v>
      </c>
      <c r="L18" s="179" t="e">
        <f t="shared" si="4"/>
        <v>#VALUE!</v>
      </c>
      <c r="M18" s="179" t="e">
        <f t="shared" si="4"/>
        <v>#VALUE!</v>
      </c>
      <c r="N18" s="179" t="e">
        <f t="shared" si="4"/>
        <v>#VALUE!</v>
      </c>
      <c r="O18" s="179" t="e">
        <f t="shared" si="4"/>
        <v>#VALUE!</v>
      </c>
      <c r="P18" s="179" t="e">
        <f t="shared" si="4"/>
        <v>#VALUE!</v>
      </c>
      <c r="Q18" s="179" t="e">
        <f t="shared" si="4"/>
        <v>#VALUE!</v>
      </c>
      <c r="R18" s="179" t="e">
        <f t="shared" si="4"/>
        <v>#VALUE!</v>
      </c>
      <c r="S18" s="179" t="e">
        <f t="shared" si="4"/>
        <v>#VALUE!</v>
      </c>
      <c r="T18" s="179" t="e">
        <f t="shared" si="4"/>
        <v>#VALUE!</v>
      </c>
      <c r="U18" s="179" t="e">
        <f t="shared" si="4"/>
        <v>#VALUE!</v>
      </c>
      <c r="V18" s="179" t="e">
        <f t="shared" si="4"/>
        <v>#VALUE!</v>
      </c>
      <c r="W18" s="179" t="e">
        <f t="shared" si="4"/>
        <v>#VALUE!</v>
      </c>
      <c r="X18" s="179" t="e">
        <f t="shared" si="4"/>
        <v>#VALUE!</v>
      </c>
      <c r="Y18" s="179" t="e">
        <f t="shared" si="4"/>
        <v>#VALUE!</v>
      </c>
      <c r="Z18" s="179" t="e">
        <f t="shared" si="4"/>
        <v>#VALUE!</v>
      </c>
      <c r="AA18" s="179" t="e">
        <f t="shared" si="4"/>
        <v>#VALUE!</v>
      </c>
      <c r="AB18" s="179" t="e">
        <f t="shared" si="4"/>
        <v>#VALUE!</v>
      </c>
      <c r="AC18" s="179" t="e">
        <f t="shared" si="4"/>
        <v>#VALUE!</v>
      </c>
      <c r="AD18" s="179" t="e">
        <f t="shared" si="4"/>
        <v>#VALUE!</v>
      </c>
      <c r="AE18" s="179" t="e">
        <f t="shared" si="4"/>
        <v>#VALUE!</v>
      </c>
      <c r="AF18" s="179" t="e">
        <f t="shared" si="4"/>
        <v>#VALUE!</v>
      </c>
      <c r="AG18" s="179" t="e">
        <f t="shared" si="4"/>
        <v>#VALUE!</v>
      </c>
      <c r="AH18" s="180">
        <f>SUM(AH12:AH17)</f>
        <v>1000</v>
      </c>
      <c r="AI18" s="180">
        <f t="shared" ref="AI18:BN18" si="5">SUM(AI12:AI17)</f>
        <v>1500</v>
      </c>
      <c r="AJ18" s="180">
        <f t="shared" si="5"/>
        <v>2000</v>
      </c>
      <c r="AK18" s="180">
        <f t="shared" si="5"/>
        <v>2500</v>
      </c>
      <c r="AL18" s="180">
        <f t="shared" si="5"/>
        <v>3000</v>
      </c>
      <c r="AM18" s="180">
        <f t="shared" si="5"/>
        <v>4000</v>
      </c>
      <c r="AN18" s="180">
        <f t="shared" si="5"/>
        <v>5000</v>
      </c>
      <c r="AO18" s="180">
        <f t="shared" si="5"/>
        <v>6000</v>
      </c>
      <c r="AP18" s="180">
        <f t="shared" si="5"/>
        <v>7000</v>
      </c>
      <c r="AQ18" s="180">
        <f t="shared" si="5"/>
        <v>8000</v>
      </c>
      <c r="AR18" s="180">
        <f t="shared" si="5"/>
        <v>0</v>
      </c>
      <c r="AS18" s="180">
        <f t="shared" si="5"/>
        <v>0</v>
      </c>
      <c r="AT18" s="180">
        <f t="shared" si="5"/>
        <v>0</v>
      </c>
      <c r="AU18" s="180">
        <f t="shared" si="5"/>
        <v>10000</v>
      </c>
      <c r="AV18" s="180">
        <f t="shared" si="5"/>
        <v>0</v>
      </c>
      <c r="AW18" s="180">
        <f t="shared" si="5"/>
        <v>0</v>
      </c>
      <c r="AX18" s="180">
        <f t="shared" si="5"/>
        <v>0</v>
      </c>
      <c r="AY18" s="180">
        <f t="shared" si="5"/>
        <v>0</v>
      </c>
      <c r="AZ18" s="180">
        <f t="shared" si="5"/>
        <v>0</v>
      </c>
      <c r="BA18" s="180">
        <f t="shared" si="5"/>
        <v>0</v>
      </c>
      <c r="BB18" s="180">
        <f t="shared" si="5"/>
        <v>0</v>
      </c>
      <c r="BC18" s="180">
        <f t="shared" si="5"/>
        <v>0</v>
      </c>
      <c r="BD18" s="180">
        <f t="shared" si="5"/>
        <v>0</v>
      </c>
      <c r="BE18" s="180">
        <f t="shared" si="5"/>
        <v>0</v>
      </c>
      <c r="BF18" s="180">
        <f t="shared" si="5"/>
        <v>0</v>
      </c>
      <c r="BG18" s="180">
        <f t="shared" si="5"/>
        <v>0</v>
      </c>
      <c r="BH18" s="180">
        <f t="shared" si="5"/>
        <v>0</v>
      </c>
      <c r="BI18" s="180">
        <f t="shared" si="5"/>
        <v>0</v>
      </c>
      <c r="BJ18" s="180">
        <f t="shared" si="5"/>
        <v>0</v>
      </c>
      <c r="BK18" s="181">
        <f t="shared" si="5"/>
        <v>0</v>
      </c>
      <c r="BL18" s="182">
        <f t="shared" si="5"/>
        <v>0</v>
      </c>
      <c r="BM18" s="182">
        <f t="shared" si="5"/>
        <v>0</v>
      </c>
      <c r="BN18" s="182">
        <f t="shared" si="5"/>
        <v>0</v>
      </c>
    </row>
    <row r="19" spans="1:66" x14ac:dyDescent="0.2">
      <c r="A19" s="173" t="s">
        <v>965</v>
      </c>
      <c r="B19" s="174"/>
      <c r="C19" s="175">
        <v>713</v>
      </c>
      <c r="D19" s="169" t="e">
        <f>SUMIFS([2]Table_Reporting!$E:$E,[2]Table_Reporting!$D:$D,D$7,[2]Table_Reporting!$C:$C,$A19)</f>
        <v>#VALUE!</v>
      </c>
      <c r="E19" s="169" t="e">
        <f>SUMIFS([2]Table_Reporting!$E:$E,[2]Table_Reporting!$D:$D,E$7,[2]Table_Reporting!$C:$C,$A19)</f>
        <v>#VALUE!</v>
      </c>
      <c r="F19" s="169" t="e">
        <f>SUMIFS([2]Table_Reporting!$E:$E,[2]Table_Reporting!$D:$D,F$7,[2]Table_Reporting!$C:$C,$A19)</f>
        <v>#VALUE!</v>
      </c>
      <c r="G19" s="169" t="e">
        <f>SUMIFS([2]Table_Reporting!$E:$E,[2]Table_Reporting!$D:$D,G$7,[2]Table_Reporting!$C:$C,$A19)</f>
        <v>#VALUE!</v>
      </c>
      <c r="H19" s="169" t="e">
        <f>SUMIFS([2]Table_Reporting!$E:$E,[2]Table_Reporting!$D:$D,H$7,[2]Table_Reporting!$C:$C,$A19)</f>
        <v>#VALUE!</v>
      </c>
      <c r="I19" s="169" t="e">
        <f>SUMIFS([2]Table_Reporting!$E:$E,[2]Table_Reporting!$D:$D,I$7,[2]Table_Reporting!$C:$C,$A19)</f>
        <v>#VALUE!</v>
      </c>
      <c r="J19" s="169" t="e">
        <f>SUMIFS([2]Table_Reporting!$E:$E,[2]Table_Reporting!$D:$D,J$7,[2]Table_Reporting!$C:$C,$A19)</f>
        <v>#VALUE!</v>
      </c>
      <c r="K19" s="169" t="e">
        <f>SUMIFS([2]Table_Reporting!$E:$E,[2]Table_Reporting!$D:$D,K$7,[2]Table_Reporting!$C:$C,$A19)</f>
        <v>#VALUE!</v>
      </c>
      <c r="L19" s="169" t="e">
        <f>SUMIFS([2]Table_Reporting!$E:$E,[2]Table_Reporting!$D:$D,L$7,[2]Table_Reporting!$C:$C,$A19)</f>
        <v>#VALUE!</v>
      </c>
      <c r="M19" s="169" t="e">
        <f>SUMIFS([2]Table_Reporting!$E:$E,[2]Table_Reporting!$D:$D,M$7,[2]Table_Reporting!$C:$C,$A19)</f>
        <v>#VALUE!</v>
      </c>
      <c r="N19" s="169" t="e">
        <f>SUMIFS([2]Table_Reporting!$E:$E,[2]Table_Reporting!$D:$D,N$7,[2]Table_Reporting!$C:$C,$A19)</f>
        <v>#VALUE!</v>
      </c>
      <c r="O19" s="169" t="e">
        <f>SUMIFS([2]Table_Reporting!$E:$E,[2]Table_Reporting!$D:$D,O$7,[2]Table_Reporting!$C:$C,$A19)</f>
        <v>#VALUE!</v>
      </c>
      <c r="P19" s="169" t="e">
        <f>SUMIFS([2]Table_Reporting!$E:$E,[2]Table_Reporting!$D:$D,P$7,[2]Table_Reporting!$C:$C,$A19)</f>
        <v>#VALUE!</v>
      </c>
      <c r="Q19" s="169" t="e">
        <f>SUMIFS([2]Table_Reporting!$E:$E,[2]Table_Reporting!$D:$D,Q$7,[2]Table_Reporting!$C:$C,$A19)</f>
        <v>#VALUE!</v>
      </c>
      <c r="R19" s="169" t="e">
        <f>SUMIFS([2]Table_Reporting!$E:$E,[2]Table_Reporting!$D:$D,R$7,[2]Table_Reporting!$C:$C,$A19)</f>
        <v>#VALUE!</v>
      </c>
      <c r="S19" s="169" t="e">
        <f>SUMIFS([2]Table_Reporting!$E:$E,[2]Table_Reporting!$D:$D,S$7,[2]Table_Reporting!$C:$C,$A19)</f>
        <v>#VALUE!</v>
      </c>
      <c r="T19" s="169" t="e">
        <f>SUMIFS([2]Table_Reporting!$E:$E,[2]Table_Reporting!$D:$D,T$7,[2]Table_Reporting!$C:$C,$A19)</f>
        <v>#VALUE!</v>
      </c>
      <c r="U19" s="169" t="e">
        <f>SUMIFS([2]Table_Reporting!$E:$E,[2]Table_Reporting!$D:$D,U$7,[2]Table_Reporting!$C:$C,$A19)</f>
        <v>#VALUE!</v>
      </c>
      <c r="V19" s="169" t="e">
        <f>SUMIFS([2]Table_Reporting!$E:$E,[2]Table_Reporting!$D:$D,V$7,[2]Table_Reporting!$C:$C,$A19)</f>
        <v>#VALUE!</v>
      </c>
      <c r="W19" s="169" t="e">
        <f>SUMIFS([2]Table_Reporting!$E:$E,[2]Table_Reporting!$D:$D,W$7,[2]Table_Reporting!$C:$C,$A19)</f>
        <v>#VALUE!</v>
      </c>
      <c r="X19" s="169" t="e">
        <f>SUMIFS([2]Table_Reporting!$E:$E,[2]Table_Reporting!$D:$D,X$7,[2]Table_Reporting!$C:$C,$A19)</f>
        <v>#VALUE!</v>
      </c>
      <c r="Y19" s="169" t="e">
        <f>SUMIFS([2]Table_Reporting!$E:$E,[2]Table_Reporting!$D:$D,Y$7,[2]Table_Reporting!$C:$C,$A19)</f>
        <v>#VALUE!</v>
      </c>
      <c r="Z19" s="169" t="e">
        <f>SUMIFS([2]Table_Reporting!$E:$E,[2]Table_Reporting!$D:$D,Z$7,[2]Table_Reporting!$C:$C,$A19)</f>
        <v>#VALUE!</v>
      </c>
      <c r="AA19" s="169" t="e">
        <f>SUMIFS([2]Table_Reporting!$E:$E,[2]Table_Reporting!$D:$D,AA$7,[2]Table_Reporting!$C:$C,$A19)</f>
        <v>#VALUE!</v>
      </c>
      <c r="AB19" s="169" t="e">
        <f>SUMIFS([2]Table_Reporting!$E:$E,[2]Table_Reporting!$D:$D,AB$7,[2]Table_Reporting!$C:$C,$A19)</f>
        <v>#VALUE!</v>
      </c>
      <c r="AC19" s="169" t="e">
        <f>SUMIFS([2]Table_Reporting!$E:$E,[2]Table_Reporting!$D:$D,AC$7,[2]Table_Reporting!$C:$C,$A19)</f>
        <v>#VALUE!</v>
      </c>
      <c r="AD19" s="169" t="e">
        <f>SUMIFS([2]Table_Reporting!$E:$E,[2]Table_Reporting!$D:$D,AD$7,[2]Table_Reporting!$C:$C,$A19)</f>
        <v>#VALUE!</v>
      </c>
      <c r="AE19" s="169" t="e">
        <f>SUMIFS([2]Table_Reporting!$E:$E,[2]Table_Reporting!$D:$D,AE$7,[2]Table_Reporting!$C:$C,$A19)</f>
        <v>#VALUE!</v>
      </c>
      <c r="AF19" s="169" t="e">
        <f>SUMIFS([2]Table_Reporting!$E:$E,[2]Table_Reporting!$D:$D,AF$7,[2]Table_Reporting!$C:$C,$A19)</f>
        <v>#VALUE!</v>
      </c>
      <c r="AG19" s="169" t="e">
        <f>SUMIFS([2]Table_Reporting!$E:$E,[2]Table_Reporting!$D:$D,AG$7,[2]Table_Reporting!$C:$C,$A19)</f>
        <v>#VALUE!</v>
      </c>
      <c r="AH19" s="170"/>
      <c r="AI19" s="170"/>
      <c r="AJ19" s="170"/>
      <c r="AK19" s="170"/>
      <c r="AL19" s="170"/>
      <c r="AM19" s="170"/>
      <c r="AN19" s="170"/>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1"/>
      <c r="BL19" s="172">
        <f t="shared" ref="BL19:BL22" si="6">SUMIFS(D19:AG19,D$7:AG$7,"&lt;='" &amp; $C$7 &amp; "'")+SUMIFS(AH19:AY19,AH$7:AY$7,"&gt;'" &amp; $C$7 &amp; "'")</f>
        <v>0</v>
      </c>
      <c r="BM19" s="172">
        <f t="shared" ref="BM19:BM22" si="7">SUMIFS(AH19:AY19,AH$7:AY$7,"&gt;'" &amp; $C$7 &amp; "'")</f>
        <v>0</v>
      </c>
      <c r="BN19" s="172">
        <f t="shared" ref="BN19:BN22" si="8">BM19-BL19</f>
        <v>0</v>
      </c>
    </row>
    <row r="20" spans="1:66" x14ac:dyDescent="0.2">
      <c r="A20" s="173" t="s">
        <v>966</v>
      </c>
      <c r="B20" s="174"/>
      <c r="C20" s="175" t="s">
        <v>967</v>
      </c>
      <c r="D20" s="169" t="e">
        <f>SUMIFS([2]Table_Reporting!$E:$E,[2]Table_Reporting!$D:$D,D$7,[2]Table_Reporting!$C:$C,$A20)</f>
        <v>#VALUE!</v>
      </c>
      <c r="E20" s="169" t="e">
        <f>SUMIFS([2]Table_Reporting!$E:$E,[2]Table_Reporting!$D:$D,E$7,[2]Table_Reporting!$C:$C,$A20)</f>
        <v>#VALUE!</v>
      </c>
      <c r="F20" s="169" t="e">
        <f>SUMIFS([2]Table_Reporting!$E:$E,[2]Table_Reporting!$D:$D,F$7,[2]Table_Reporting!$C:$C,$A20)</f>
        <v>#VALUE!</v>
      </c>
      <c r="G20" s="169" t="e">
        <f>SUMIFS([2]Table_Reporting!$E:$E,[2]Table_Reporting!$D:$D,G$7,[2]Table_Reporting!$C:$C,$A20)</f>
        <v>#VALUE!</v>
      </c>
      <c r="H20" s="169" t="e">
        <f>SUMIFS([2]Table_Reporting!$E:$E,[2]Table_Reporting!$D:$D,H$7,[2]Table_Reporting!$C:$C,$A20)</f>
        <v>#VALUE!</v>
      </c>
      <c r="I20" s="169" t="e">
        <f>SUMIFS([2]Table_Reporting!$E:$E,[2]Table_Reporting!$D:$D,I$7,[2]Table_Reporting!$C:$C,$A20)</f>
        <v>#VALUE!</v>
      </c>
      <c r="J20" s="169" t="e">
        <f>SUMIFS([2]Table_Reporting!$E:$E,[2]Table_Reporting!$D:$D,J$7,[2]Table_Reporting!$C:$C,$A20)</f>
        <v>#VALUE!</v>
      </c>
      <c r="K20" s="169" t="e">
        <f>SUMIFS([2]Table_Reporting!$E:$E,[2]Table_Reporting!$D:$D,K$7,[2]Table_Reporting!$C:$C,$A20)</f>
        <v>#VALUE!</v>
      </c>
      <c r="L20" s="169" t="e">
        <f>SUMIFS([2]Table_Reporting!$E:$E,[2]Table_Reporting!$D:$D,L$7,[2]Table_Reporting!$C:$C,$A20)</f>
        <v>#VALUE!</v>
      </c>
      <c r="M20" s="169" t="e">
        <f>SUMIFS([2]Table_Reporting!$E:$E,[2]Table_Reporting!$D:$D,M$7,[2]Table_Reporting!$C:$C,$A20)</f>
        <v>#VALUE!</v>
      </c>
      <c r="N20" s="169" t="e">
        <f>SUMIFS([2]Table_Reporting!$E:$E,[2]Table_Reporting!$D:$D,N$7,[2]Table_Reporting!$C:$C,$A20)</f>
        <v>#VALUE!</v>
      </c>
      <c r="O20" s="169" t="e">
        <f>SUMIFS([2]Table_Reporting!$E:$E,[2]Table_Reporting!$D:$D,O$7,[2]Table_Reporting!$C:$C,$A20)</f>
        <v>#VALUE!</v>
      </c>
      <c r="P20" s="169" t="e">
        <f>SUMIFS([2]Table_Reporting!$E:$E,[2]Table_Reporting!$D:$D,P$7,[2]Table_Reporting!$C:$C,$A20)</f>
        <v>#VALUE!</v>
      </c>
      <c r="Q20" s="169" t="e">
        <f>SUMIFS([2]Table_Reporting!$E:$E,[2]Table_Reporting!$D:$D,Q$7,[2]Table_Reporting!$C:$C,$A20)</f>
        <v>#VALUE!</v>
      </c>
      <c r="R20" s="169" t="e">
        <f>SUMIFS([2]Table_Reporting!$E:$E,[2]Table_Reporting!$D:$D,R$7,[2]Table_Reporting!$C:$C,$A20)</f>
        <v>#VALUE!</v>
      </c>
      <c r="S20" s="169" t="e">
        <f>SUMIFS([2]Table_Reporting!$E:$E,[2]Table_Reporting!$D:$D,S$7,[2]Table_Reporting!$C:$C,$A20)</f>
        <v>#VALUE!</v>
      </c>
      <c r="T20" s="169" t="e">
        <f>SUMIFS([2]Table_Reporting!$E:$E,[2]Table_Reporting!$D:$D,T$7,[2]Table_Reporting!$C:$C,$A20)</f>
        <v>#VALUE!</v>
      </c>
      <c r="U20" s="169" t="e">
        <f>SUMIFS([2]Table_Reporting!$E:$E,[2]Table_Reporting!$D:$D,U$7,[2]Table_Reporting!$C:$C,$A20)</f>
        <v>#VALUE!</v>
      </c>
      <c r="V20" s="169" t="e">
        <f>SUMIFS([2]Table_Reporting!$E:$E,[2]Table_Reporting!$D:$D,V$7,[2]Table_Reporting!$C:$C,$A20)</f>
        <v>#VALUE!</v>
      </c>
      <c r="W20" s="169" t="e">
        <f>SUMIFS([2]Table_Reporting!$E:$E,[2]Table_Reporting!$D:$D,W$7,[2]Table_Reporting!$C:$C,$A20)</f>
        <v>#VALUE!</v>
      </c>
      <c r="X20" s="169" t="e">
        <f>SUMIFS([2]Table_Reporting!$E:$E,[2]Table_Reporting!$D:$D,X$7,[2]Table_Reporting!$C:$C,$A20)</f>
        <v>#VALUE!</v>
      </c>
      <c r="Y20" s="169" t="e">
        <f>SUMIFS([2]Table_Reporting!$E:$E,[2]Table_Reporting!$D:$D,Y$7,[2]Table_Reporting!$C:$C,$A20)</f>
        <v>#VALUE!</v>
      </c>
      <c r="Z20" s="169" t="e">
        <f>SUMIFS([2]Table_Reporting!$E:$E,[2]Table_Reporting!$D:$D,Z$7,[2]Table_Reporting!$C:$C,$A20)</f>
        <v>#VALUE!</v>
      </c>
      <c r="AA20" s="169" t="e">
        <f>SUMIFS([2]Table_Reporting!$E:$E,[2]Table_Reporting!$D:$D,AA$7,[2]Table_Reporting!$C:$C,$A20)</f>
        <v>#VALUE!</v>
      </c>
      <c r="AB20" s="169" t="e">
        <f>SUMIFS([2]Table_Reporting!$E:$E,[2]Table_Reporting!$D:$D,AB$7,[2]Table_Reporting!$C:$C,$A20)</f>
        <v>#VALUE!</v>
      </c>
      <c r="AC20" s="169" t="e">
        <f>SUMIFS([2]Table_Reporting!$E:$E,[2]Table_Reporting!$D:$D,AC$7,[2]Table_Reporting!$C:$C,$A20)</f>
        <v>#VALUE!</v>
      </c>
      <c r="AD20" s="169" t="e">
        <f>SUMIFS([2]Table_Reporting!$E:$E,[2]Table_Reporting!$D:$D,AD$7,[2]Table_Reporting!$C:$C,$A20)</f>
        <v>#VALUE!</v>
      </c>
      <c r="AE20" s="169" t="e">
        <f>SUMIFS([2]Table_Reporting!$E:$E,[2]Table_Reporting!$D:$D,AE$7,[2]Table_Reporting!$C:$C,$A20)</f>
        <v>#VALUE!</v>
      </c>
      <c r="AF20" s="169" t="e">
        <f>SUMIFS([2]Table_Reporting!$E:$E,[2]Table_Reporting!$D:$D,AF$7,[2]Table_Reporting!$C:$C,$A20)</f>
        <v>#VALUE!</v>
      </c>
      <c r="AG20" s="169" t="e">
        <f>SUMIFS([2]Table_Reporting!$E:$E,[2]Table_Reporting!$D:$D,AG$7,[2]Table_Reporting!$C:$C,$A20)</f>
        <v>#VALUE!</v>
      </c>
      <c r="AH20" s="170"/>
      <c r="AI20" s="170"/>
      <c r="AJ20" s="170"/>
      <c r="AK20" s="170"/>
      <c r="AL20" s="170"/>
      <c r="AM20" s="170"/>
      <c r="AN20" s="170"/>
      <c r="AO20" s="170"/>
      <c r="AP20" s="170"/>
      <c r="AQ20" s="170"/>
      <c r="AR20" s="170"/>
      <c r="AS20" s="170"/>
      <c r="AT20" s="170"/>
      <c r="AU20" s="170"/>
      <c r="AV20" s="170"/>
      <c r="AW20" s="170"/>
      <c r="AX20" s="170"/>
      <c r="AY20" s="170"/>
      <c r="AZ20" s="170"/>
      <c r="BA20" s="170"/>
      <c r="BB20" s="170"/>
      <c r="BC20" s="170"/>
      <c r="BD20" s="170"/>
      <c r="BE20" s="170"/>
      <c r="BF20" s="170"/>
      <c r="BG20" s="170"/>
      <c r="BH20" s="170"/>
      <c r="BI20" s="170"/>
      <c r="BJ20" s="170"/>
      <c r="BK20" s="171"/>
      <c r="BL20" s="172">
        <f t="shared" si="6"/>
        <v>0</v>
      </c>
      <c r="BM20" s="172">
        <f t="shared" si="7"/>
        <v>0</v>
      </c>
      <c r="BN20" s="172">
        <f t="shared" si="8"/>
        <v>0</v>
      </c>
    </row>
    <row r="21" spans="1:66" x14ac:dyDescent="0.2">
      <c r="A21" s="183" t="s">
        <v>961</v>
      </c>
      <c r="B21" s="174"/>
      <c r="C21" s="184" t="s">
        <v>968</v>
      </c>
      <c r="D21" s="169" t="e">
        <f>SUMIFS([2]Table_Reporting!$E:$E,[2]Table_Reporting!$D:$D,D$7,[2]Table_Reporting!$C:$C,$A21)</f>
        <v>#VALUE!</v>
      </c>
      <c r="E21" s="169" t="e">
        <f>SUMIFS([2]Table_Reporting!$E:$E,[2]Table_Reporting!$D:$D,E$7,[2]Table_Reporting!$C:$C,$A21)</f>
        <v>#VALUE!</v>
      </c>
      <c r="F21" s="169" t="e">
        <f>SUMIFS([2]Table_Reporting!$E:$E,[2]Table_Reporting!$D:$D,F$7,[2]Table_Reporting!$C:$C,$A21)</f>
        <v>#VALUE!</v>
      </c>
      <c r="G21" s="169" t="e">
        <f>SUMIFS([2]Table_Reporting!$E:$E,[2]Table_Reporting!$D:$D,G$7,[2]Table_Reporting!$C:$C,$A21)</f>
        <v>#VALUE!</v>
      </c>
      <c r="H21" s="169" t="e">
        <f>SUMIFS([2]Table_Reporting!$E:$E,[2]Table_Reporting!$D:$D,H$7,[2]Table_Reporting!$C:$C,$A21)</f>
        <v>#VALUE!</v>
      </c>
      <c r="I21" s="169" t="e">
        <f>SUMIFS([2]Table_Reporting!$E:$E,[2]Table_Reporting!$D:$D,I$7,[2]Table_Reporting!$C:$C,$A21)</f>
        <v>#VALUE!</v>
      </c>
      <c r="J21" s="169" t="e">
        <f>SUMIFS([2]Table_Reporting!$E:$E,[2]Table_Reporting!$D:$D,J$7,[2]Table_Reporting!$C:$C,$A21)</f>
        <v>#VALUE!</v>
      </c>
      <c r="K21" s="169" t="e">
        <f>SUMIFS([2]Table_Reporting!$E:$E,[2]Table_Reporting!$D:$D,K$7,[2]Table_Reporting!$C:$C,$A21)</f>
        <v>#VALUE!</v>
      </c>
      <c r="L21" s="169" t="e">
        <f>SUMIFS([2]Table_Reporting!$E:$E,[2]Table_Reporting!$D:$D,L$7,[2]Table_Reporting!$C:$C,$A21)</f>
        <v>#VALUE!</v>
      </c>
      <c r="M21" s="169" t="e">
        <f>SUMIFS([2]Table_Reporting!$E:$E,[2]Table_Reporting!$D:$D,M$7,[2]Table_Reporting!$C:$C,$A21)</f>
        <v>#VALUE!</v>
      </c>
      <c r="N21" s="169" t="e">
        <f>SUMIFS([2]Table_Reporting!$E:$E,[2]Table_Reporting!$D:$D,N$7,[2]Table_Reporting!$C:$C,$A21)</f>
        <v>#VALUE!</v>
      </c>
      <c r="O21" s="169" t="e">
        <f>SUMIFS([2]Table_Reporting!$E:$E,[2]Table_Reporting!$D:$D,O$7,[2]Table_Reporting!$C:$C,$A21)</f>
        <v>#VALUE!</v>
      </c>
      <c r="P21" s="169" t="e">
        <f>SUMIFS([2]Table_Reporting!$E:$E,[2]Table_Reporting!$D:$D,P$7,[2]Table_Reporting!$C:$C,$A21)</f>
        <v>#VALUE!</v>
      </c>
      <c r="Q21" s="169" t="e">
        <f>SUMIFS([2]Table_Reporting!$E:$E,[2]Table_Reporting!$D:$D,Q$7,[2]Table_Reporting!$C:$C,$A21)</f>
        <v>#VALUE!</v>
      </c>
      <c r="R21" s="169" t="e">
        <f>SUMIFS([2]Table_Reporting!$E:$E,[2]Table_Reporting!$D:$D,R$7,[2]Table_Reporting!$C:$C,$A21)</f>
        <v>#VALUE!</v>
      </c>
      <c r="S21" s="169" t="e">
        <f>SUMIFS([2]Table_Reporting!$E:$E,[2]Table_Reporting!$D:$D,S$7,[2]Table_Reporting!$C:$C,$A21)</f>
        <v>#VALUE!</v>
      </c>
      <c r="T21" s="169" t="e">
        <f>SUMIFS([2]Table_Reporting!$E:$E,[2]Table_Reporting!$D:$D,T$7,[2]Table_Reporting!$C:$C,$A21)</f>
        <v>#VALUE!</v>
      </c>
      <c r="U21" s="169" t="e">
        <f>SUMIFS([2]Table_Reporting!$E:$E,[2]Table_Reporting!$D:$D,U$7,[2]Table_Reporting!$C:$C,$A21)</f>
        <v>#VALUE!</v>
      </c>
      <c r="V21" s="169" t="e">
        <f>SUMIFS([2]Table_Reporting!$E:$E,[2]Table_Reporting!$D:$D,V$7,[2]Table_Reporting!$C:$C,$A21)</f>
        <v>#VALUE!</v>
      </c>
      <c r="W21" s="169" t="e">
        <f>SUMIFS([2]Table_Reporting!$E:$E,[2]Table_Reporting!$D:$D,W$7,[2]Table_Reporting!$C:$C,$A21)</f>
        <v>#VALUE!</v>
      </c>
      <c r="X21" s="169" t="e">
        <f>SUMIFS([2]Table_Reporting!$E:$E,[2]Table_Reporting!$D:$D,X$7,[2]Table_Reporting!$C:$C,$A21)</f>
        <v>#VALUE!</v>
      </c>
      <c r="Y21" s="169" t="e">
        <f>SUMIFS([2]Table_Reporting!$E:$E,[2]Table_Reporting!$D:$D,Y$7,[2]Table_Reporting!$C:$C,$A21)</f>
        <v>#VALUE!</v>
      </c>
      <c r="Z21" s="169" t="e">
        <f>SUMIFS([2]Table_Reporting!$E:$E,[2]Table_Reporting!$D:$D,Z$7,[2]Table_Reporting!$C:$C,$A21)</f>
        <v>#VALUE!</v>
      </c>
      <c r="AA21" s="169" t="e">
        <f>SUMIFS([2]Table_Reporting!$E:$E,[2]Table_Reporting!$D:$D,AA$7,[2]Table_Reporting!$C:$C,$A21)</f>
        <v>#VALUE!</v>
      </c>
      <c r="AB21" s="169" t="e">
        <f>SUMIFS([2]Table_Reporting!$E:$E,[2]Table_Reporting!$D:$D,AB$7,[2]Table_Reporting!$C:$C,$A21)</f>
        <v>#VALUE!</v>
      </c>
      <c r="AC21" s="169" t="e">
        <f>SUMIFS([2]Table_Reporting!$E:$E,[2]Table_Reporting!$D:$D,AC$7,[2]Table_Reporting!$C:$C,$A21)</f>
        <v>#VALUE!</v>
      </c>
      <c r="AD21" s="169" t="e">
        <f>SUMIFS([2]Table_Reporting!$E:$E,[2]Table_Reporting!$D:$D,AD$7,[2]Table_Reporting!$C:$C,$A21)</f>
        <v>#VALUE!</v>
      </c>
      <c r="AE21" s="169" t="e">
        <f>SUMIFS([2]Table_Reporting!$E:$E,[2]Table_Reporting!$D:$D,AE$7,[2]Table_Reporting!$C:$C,$A21)</f>
        <v>#VALUE!</v>
      </c>
      <c r="AF21" s="169" t="e">
        <f>SUMIFS([2]Table_Reporting!$E:$E,[2]Table_Reporting!$D:$D,AF$7,[2]Table_Reporting!$C:$C,$A21)</f>
        <v>#VALUE!</v>
      </c>
      <c r="AG21" s="169" t="e">
        <f>SUMIFS([2]Table_Reporting!$E:$E,[2]Table_Reporting!$D:$D,AG$7,[2]Table_Reporting!$C:$C,$A21)</f>
        <v>#VALUE!</v>
      </c>
      <c r="AH21" s="170"/>
      <c r="AI21" s="170"/>
      <c r="AJ21" s="170"/>
      <c r="AK21" s="170"/>
      <c r="AL21" s="170"/>
      <c r="AM21" s="170"/>
      <c r="AN21" s="170"/>
      <c r="AO21" s="170"/>
      <c r="AP21" s="170"/>
      <c r="AQ21" s="170"/>
      <c r="AR21" s="170"/>
      <c r="AS21" s="170"/>
      <c r="AT21" s="170"/>
      <c r="AU21" s="170"/>
      <c r="AV21" s="170"/>
      <c r="AW21" s="170"/>
      <c r="AX21" s="170"/>
      <c r="AY21" s="170"/>
      <c r="AZ21" s="170"/>
      <c r="BA21" s="170"/>
      <c r="BB21" s="170"/>
      <c r="BC21" s="170"/>
      <c r="BD21" s="170"/>
      <c r="BE21" s="170"/>
      <c r="BF21" s="170"/>
      <c r="BG21" s="170"/>
      <c r="BH21" s="170"/>
      <c r="BI21" s="170"/>
      <c r="BJ21" s="170"/>
      <c r="BK21" s="171"/>
      <c r="BL21" s="172">
        <f t="shared" si="6"/>
        <v>0</v>
      </c>
      <c r="BM21" s="172">
        <f t="shared" si="7"/>
        <v>0</v>
      </c>
      <c r="BN21" s="172">
        <f t="shared" si="8"/>
        <v>0</v>
      </c>
    </row>
    <row r="22" spans="1:66" x14ac:dyDescent="0.2">
      <c r="A22" s="183" t="s">
        <v>969</v>
      </c>
      <c r="B22" s="174"/>
      <c r="C22" s="184" t="s">
        <v>970</v>
      </c>
      <c r="D22" s="169" t="e">
        <f>SUMIFS([2]Table_Reporting!$E:$E,[2]Table_Reporting!$D:$D,D$7,[2]Table_Reporting!$C:$C,$A22)</f>
        <v>#VALUE!</v>
      </c>
      <c r="E22" s="169" t="e">
        <f>SUMIFS([2]Table_Reporting!$E:$E,[2]Table_Reporting!$D:$D,E$7,[2]Table_Reporting!$C:$C,$A22)</f>
        <v>#VALUE!</v>
      </c>
      <c r="F22" s="169" t="e">
        <f>SUMIFS([2]Table_Reporting!$E:$E,[2]Table_Reporting!$D:$D,F$7,[2]Table_Reporting!$C:$C,$A22)</f>
        <v>#VALUE!</v>
      </c>
      <c r="G22" s="169" t="e">
        <f>SUMIFS([2]Table_Reporting!$E:$E,[2]Table_Reporting!$D:$D,G$7,[2]Table_Reporting!$C:$C,$A22)</f>
        <v>#VALUE!</v>
      </c>
      <c r="H22" s="169" t="e">
        <f>SUMIFS([2]Table_Reporting!$E:$E,[2]Table_Reporting!$D:$D,H$7,[2]Table_Reporting!$C:$C,$A22)</f>
        <v>#VALUE!</v>
      </c>
      <c r="I22" s="169" t="e">
        <f>SUMIFS([2]Table_Reporting!$E:$E,[2]Table_Reporting!$D:$D,I$7,[2]Table_Reporting!$C:$C,$A22)</f>
        <v>#VALUE!</v>
      </c>
      <c r="J22" s="169" t="e">
        <f>SUMIFS([2]Table_Reporting!$E:$E,[2]Table_Reporting!$D:$D,J$7,[2]Table_Reporting!$C:$C,$A22)</f>
        <v>#VALUE!</v>
      </c>
      <c r="K22" s="169" t="e">
        <f>SUMIFS([2]Table_Reporting!$E:$E,[2]Table_Reporting!$D:$D,K$7,[2]Table_Reporting!$C:$C,$A22)</f>
        <v>#VALUE!</v>
      </c>
      <c r="L22" s="169" t="e">
        <f>SUMIFS([2]Table_Reporting!$E:$E,[2]Table_Reporting!$D:$D,L$7,[2]Table_Reporting!$C:$C,$A22)</f>
        <v>#VALUE!</v>
      </c>
      <c r="M22" s="169" t="e">
        <f>SUMIFS([2]Table_Reporting!$E:$E,[2]Table_Reporting!$D:$D,M$7,[2]Table_Reporting!$C:$C,$A22)</f>
        <v>#VALUE!</v>
      </c>
      <c r="N22" s="169" t="e">
        <f>SUMIFS([2]Table_Reporting!$E:$E,[2]Table_Reporting!$D:$D,N$7,[2]Table_Reporting!$C:$C,$A22)</f>
        <v>#VALUE!</v>
      </c>
      <c r="O22" s="169" t="e">
        <f>SUMIFS([2]Table_Reporting!$E:$E,[2]Table_Reporting!$D:$D,O$7,[2]Table_Reporting!$C:$C,$A22)</f>
        <v>#VALUE!</v>
      </c>
      <c r="P22" s="169" t="e">
        <f>SUMIFS([2]Table_Reporting!$E:$E,[2]Table_Reporting!$D:$D,P$7,[2]Table_Reporting!$C:$C,$A22)</f>
        <v>#VALUE!</v>
      </c>
      <c r="Q22" s="169" t="e">
        <f>SUMIFS([2]Table_Reporting!$E:$E,[2]Table_Reporting!$D:$D,Q$7,[2]Table_Reporting!$C:$C,$A22)</f>
        <v>#VALUE!</v>
      </c>
      <c r="R22" s="169" t="e">
        <f>SUMIFS([2]Table_Reporting!$E:$E,[2]Table_Reporting!$D:$D,R$7,[2]Table_Reporting!$C:$C,$A22)</f>
        <v>#VALUE!</v>
      </c>
      <c r="S22" s="169" t="e">
        <f>SUMIFS([2]Table_Reporting!$E:$E,[2]Table_Reporting!$D:$D,S$7,[2]Table_Reporting!$C:$C,$A22)</f>
        <v>#VALUE!</v>
      </c>
      <c r="T22" s="169" t="e">
        <f>SUMIFS([2]Table_Reporting!$E:$E,[2]Table_Reporting!$D:$D,T$7,[2]Table_Reporting!$C:$C,$A22)</f>
        <v>#VALUE!</v>
      </c>
      <c r="U22" s="169" t="e">
        <f>SUMIFS([2]Table_Reporting!$E:$E,[2]Table_Reporting!$D:$D,U$7,[2]Table_Reporting!$C:$C,$A22)</f>
        <v>#VALUE!</v>
      </c>
      <c r="V22" s="169" t="e">
        <f>SUMIFS([2]Table_Reporting!$E:$E,[2]Table_Reporting!$D:$D,V$7,[2]Table_Reporting!$C:$C,$A22)</f>
        <v>#VALUE!</v>
      </c>
      <c r="W22" s="169" t="e">
        <f>SUMIFS([2]Table_Reporting!$E:$E,[2]Table_Reporting!$D:$D,W$7,[2]Table_Reporting!$C:$C,$A22)</f>
        <v>#VALUE!</v>
      </c>
      <c r="X22" s="169" t="e">
        <f>SUMIFS([2]Table_Reporting!$E:$E,[2]Table_Reporting!$D:$D,X$7,[2]Table_Reporting!$C:$C,$A22)</f>
        <v>#VALUE!</v>
      </c>
      <c r="Y22" s="169" t="e">
        <f>SUMIFS([2]Table_Reporting!$E:$E,[2]Table_Reporting!$D:$D,Y$7,[2]Table_Reporting!$C:$C,$A22)</f>
        <v>#VALUE!</v>
      </c>
      <c r="Z22" s="169" t="e">
        <f>SUMIFS([2]Table_Reporting!$E:$E,[2]Table_Reporting!$D:$D,Z$7,[2]Table_Reporting!$C:$C,$A22)</f>
        <v>#VALUE!</v>
      </c>
      <c r="AA22" s="169" t="e">
        <f>SUMIFS([2]Table_Reporting!$E:$E,[2]Table_Reporting!$D:$D,AA$7,[2]Table_Reporting!$C:$C,$A22)</f>
        <v>#VALUE!</v>
      </c>
      <c r="AB22" s="169" t="e">
        <f>SUMIFS([2]Table_Reporting!$E:$E,[2]Table_Reporting!$D:$D,AB$7,[2]Table_Reporting!$C:$C,$A22)</f>
        <v>#VALUE!</v>
      </c>
      <c r="AC22" s="169" t="e">
        <f>SUMIFS([2]Table_Reporting!$E:$E,[2]Table_Reporting!$D:$D,AC$7,[2]Table_Reporting!$C:$C,$A22)</f>
        <v>#VALUE!</v>
      </c>
      <c r="AD22" s="169" t="e">
        <f>SUMIFS([2]Table_Reporting!$E:$E,[2]Table_Reporting!$D:$D,AD$7,[2]Table_Reporting!$C:$C,$A22)</f>
        <v>#VALUE!</v>
      </c>
      <c r="AE22" s="169" t="e">
        <f>SUMIFS([2]Table_Reporting!$E:$E,[2]Table_Reporting!$D:$D,AE$7,[2]Table_Reporting!$C:$C,$A22)</f>
        <v>#VALUE!</v>
      </c>
      <c r="AF22" s="169" t="e">
        <f>SUMIFS([2]Table_Reporting!$E:$E,[2]Table_Reporting!$D:$D,AF$7,[2]Table_Reporting!$C:$C,$A22)</f>
        <v>#VALUE!</v>
      </c>
      <c r="AG22" s="169" t="e">
        <f>SUMIFS([2]Table_Reporting!$E:$E,[2]Table_Reporting!$D:$D,AG$7,[2]Table_Reporting!$C:$C,$A22)</f>
        <v>#VALUE!</v>
      </c>
      <c r="AH22" s="170"/>
      <c r="AI22" s="170"/>
      <c r="AJ22" s="170"/>
      <c r="AK22" s="170"/>
      <c r="AL22" s="170"/>
      <c r="AM22" s="170"/>
      <c r="AN22" s="170"/>
      <c r="AO22" s="170"/>
      <c r="AP22" s="170"/>
      <c r="AQ22" s="170"/>
      <c r="AR22" s="170"/>
      <c r="AS22" s="170"/>
      <c r="AT22" s="170"/>
      <c r="AU22" s="170"/>
      <c r="AV22" s="170"/>
      <c r="AW22" s="170"/>
      <c r="AX22" s="170"/>
      <c r="AY22" s="170"/>
      <c r="AZ22" s="170"/>
      <c r="BA22" s="170"/>
      <c r="BB22" s="170"/>
      <c r="BC22" s="170"/>
      <c r="BD22" s="170"/>
      <c r="BE22" s="170"/>
      <c r="BF22" s="170"/>
      <c r="BG22" s="170"/>
      <c r="BH22" s="170"/>
      <c r="BI22" s="170"/>
      <c r="BJ22" s="170"/>
      <c r="BK22" s="171"/>
      <c r="BL22" s="172">
        <f t="shared" si="6"/>
        <v>0</v>
      </c>
      <c r="BM22" s="172">
        <f t="shared" si="7"/>
        <v>0</v>
      </c>
      <c r="BN22" s="172">
        <f t="shared" si="8"/>
        <v>0</v>
      </c>
    </row>
    <row r="23" spans="1:66" x14ac:dyDescent="0.2">
      <c r="A23" s="176" t="s">
        <v>971</v>
      </c>
      <c r="B23" s="177"/>
      <c r="C23" s="178" t="s">
        <v>972</v>
      </c>
      <c r="D23" s="179" t="e">
        <f>SUM(D18:D22)</f>
        <v>#VALUE!</v>
      </c>
      <c r="E23" s="179" t="e">
        <f t="shared" ref="E23:BN23" si="9">SUM(E18:E22)</f>
        <v>#VALUE!</v>
      </c>
      <c r="F23" s="179" t="e">
        <f t="shared" si="9"/>
        <v>#VALUE!</v>
      </c>
      <c r="G23" s="179" t="e">
        <f t="shared" si="9"/>
        <v>#VALUE!</v>
      </c>
      <c r="H23" s="179" t="e">
        <f t="shared" si="9"/>
        <v>#VALUE!</v>
      </c>
      <c r="I23" s="179" t="e">
        <f t="shared" si="9"/>
        <v>#VALUE!</v>
      </c>
      <c r="J23" s="179" t="e">
        <f t="shared" si="9"/>
        <v>#VALUE!</v>
      </c>
      <c r="K23" s="179" t="e">
        <f t="shared" si="9"/>
        <v>#VALUE!</v>
      </c>
      <c r="L23" s="179" t="e">
        <f t="shared" si="9"/>
        <v>#VALUE!</v>
      </c>
      <c r="M23" s="179" t="e">
        <f t="shared" si="9"/>
        <v>#VALUE!</v>
      </c>
      <c r="N23" s="179" t="e">
        <f t="shared" si="9"/>
        <v>#VALUE!</v>
      </c>
      <c r="O23" s="179" t="e">
        <f t="shared" si="9"/>
        <v>#VALUE!</v>
      </c>
      <c r="P23" s="179" t="e">
        <f t="shared" si="9"/>
        <v>#VALUE!</v>
      </c>
      <c r="Q23" s="179" t="e">
        <f t="shared" si="9"/>
        <v>#VALUE!</v>
      </c>
      <c r="R23" s="179" t="e">
        <f t="shared" si="9"/>
        <v>#VALUE!</v>
      </c>
      <c r="S23" s="179" t="e">
        <f t="shared" si="9"/>
        <v>#VALUE!</v>
      </c>
      <c r="T23" s="179" t="e">
        <f t="shared" si="9"/>
        <v>#VALUE!</v>
      </c>
      <c r="U23" s="179" t="e">
        <f t="shared" si="9"/>
        <v>#VALUE!</v>
      </c>
      <c r="V23" s="179" t="e">
        <f t="shared" si="9"/>
        <v>#VALUE!</v>
      </c>
      <c r="W23" s="179" t="e">
        <f t="shared" si="9"/>
        <v>#VALUE!</v>
      </c>
      <c r="X23" s="179" t="e">
        <f t="shared" si="9"/>
        <v>#VALUE!</v>
      </c>
      <c r="Y23" s="179" t="e">
        <f t="shared" si="9"/>
        <v>#VALUE!</v>
      </c>
      <c r="Z23" s="179" t="e">
        <f t="shared" si="9"/>
        <v>#VALUE!</v>
      </c>
      <c r="AA23" s="179" t="e">
        <f t="shared" si="9"/>
        <v>#VALUE!</v>
      </c>
      <c r="AB23" s="179" t="e">
        <f t="shared" si="9"/>
        <v>#VALUE!</v>
      </c>
      <c r="AC23" s="179" t="e">
        <f t="shared" si="9"/>
        <v>#VALUE!</v>
      </c>
      <c r="AD23" s="179" t="e">
        <f t="shared" si="9"/>
        <v>#VALUE!</v>
      </c>
      <c r="AE23" s="179" t="e">
        <f t="shared" si="9"/>
        <v>#VALUE!</v>
      </c>
      <c r="AF23" s="179" t="e">
        <f t="shared" si="9"/>
        <v>#VALUE!</v>
      </c>
      <c r="AG23" s="179" t="e">
        <f t="shared" si="9"/>
        <v>#VALUE!</v>
      </c>
      <c r="AH23" s="180">
        <f t="shared" si="9"/>
        <v>1000</v>
      </c>
      <c r="AI23" s="180">
        <f t="shared" si="9"/>
        <v>1500</v>
      </c>
      <c r="AJ23" s="180">
        <f t="shared" si="9"/>
        <v>2000</v>
      </c>
      <c r="AK23" s="180">
        <f t="shared" si="9"/>
        <v>2500</v>
      </c>
      <c r="AL23" s="180">
        <f t="shared" si="9"/>
        <v>3000</v>
      </c>
      <c r="AM23" s="180">
        <f t="shared" si="9"/>
        <v>4000</v>
      </c>
      <c r="AN23" s="180">
        <f t="shared" si="9"/>
        <v>5000</v>
      </c>
      <c r="AO23" s="180">
        <f t="shared" si="9"/>
        <v>6000</v>
      </c>
      <c r="AP23" s="180">
        <f t="shared" si="9"/>
        <v>7000</v>
      </c>
      <c r="AQ23" s="180">
        <f t="shared" si="9"/>
        <v>8000</v>
      </c>
      <c r="AR23" s="180">
        <f t="shared" si="9"/>
        <v>0</v>
      </c>
      <c r="AS23" s="180">
        <f t="shared" si="9"/>
        <v>0</v>
      </c>
      <c r="AT23" s="180">
        <f t="shared" si="9"/>
        <v>0</v>
      </c>
      <c r="AU23" s="180">
        <f t="shared" si="9"/>
        <v>10000</v>
      </c>
      <c r="AV23" s="180">
        <f t="shared" si="9"/>
        <v>0</v>
      </c>
      <c r="AW23" s="180">
        <f t="shared" si="9"/>
        <v>0</v>
      </c>
      <c r="AX23" s="180">
        <f t="shared" si="9"/>
        <v>0</v>
      </c>
      <c r="AY23" s="180">
        <f t="shared" si="9"/>
        <v>0</v>
      </c>
      <c r="AZ23" s="180">
        <f t="shared" si="9"/>
        <v>0</v>
      </c>
      <c r="BA23" s="180">
        <f t="shared" si="9"/>
        <v>0</v>
      </c>
      <c r="BB23" s="180">
        <f t="shared" si="9"/>
        <v>0</v>
      </c>
      <c r="BC23" s="180">
        <f t="shared" si="9"/>
        <v>0</v>
      </c>
      <c r="BD23" s="180">
        <f t="shared" si="9"/>
        <v>0</v>
      </c>
      <c r="BE23" s="180">
        <f t="shared" si="9"/>
        <v>0</v>
      </c>
      <c r="BF23" s="180">
        <f t="shared" si="9"/>
        <v>0</v>
      </c>
      <c r="BG23" s="180">
        <f t="shared" si="9"/>
        <v>0</v>
      </c>
      <c r="BH23" s="180">
        <f t="shared" si="9"/>
        <v>0</v>
      </c>
      <c r="BI23" s="180">
        <f t="shared" si="9"/>
        <v>0</v>
      </c>
      <c r="BJ23" s="180">
        <f t="shared" si="9"/>
        <v>0</v>
      </c>
      <c r="BK23" s="181">
        <f t="shared" si="9"/>
        <v>0</v>
      </c>
      <c r="BL23" s="182">
        <f t="shared" si="9"/>
        <v>0</v>
      </c>
      <c r="BM23" s="182">
        <f t="shared" si="9"/>
        <v>0</v>
      </c>
      <c r="BN23" s="182">
        <f t="shared" si="9"/>
        <v>0</v>
      </c>
    </row>
    <row r="24" spans="1:66" x14ac:dyDescent="0.2">
      <c r="A24" s="173"/>
      <c r="B24" s="174"/>
      <c r="C24" s="175"/>
      <c r="D24" s="169"/>
      <c r="E24" s="169"/>
      <c r="F24" s="169"/>
      <c r="G24" s="169"/>
      <c r="H24" s="169"/>
      <c r="I24" s="169"/>
      <c r="J24" s="169"/>
      <c r="K24" s="169"/>
      <c r="L24" s="169"/>
      <c r="M24" s="169"/>
      <c r="N24" s="169"/>
      <c r="O24" s="169"/>
      <c r="P24" s="169"/>
      <c r="Q24" s="169"/>
      <c r="R24" s="169"/>
      <c r="S24" s="169"/>
      <c r="T24" s="169"/>
      <c r="U24" s="169"/>
      <c r="V24" s="169"/>
      <c r="W24" s="169"/>
      <c r="X24" s="169"/>
      <c r="Y24" s="169"/>
      <c r="Z24" s="169"/>
      <c r="AA24" s="169"/>
      <c r="AB24" s="169"/>
      <c r="AC24" s="169"/>
      <c r="AD24" s="169"/>
      <c r="AE24" s="169"/>
      <c r="AF24" s="169"/>
      <c r="AG24" s="169"/>
      <c r="AH24" s="170"/>
      <c r="AI24" s="170"/>
      <c r="AJ24" s="170"/>
      <c r="AK24" s="170"/>
      <c r="AL24" s="170"/>
      <c r="AM24" s="170"/>
      <c r="AN24" s="170"/>
      <c r="AO24" s="170"/>
      <c r="AP24" s="170"/>
      <c r="AQ24" s="170"/>
      <c r="AR24" s="170"/>
      <c r="AS24" s="170"/>
      <c r="AT24" s="170"/>
      <c r="AU24" s="170"/>
      <c r="AV24" s="170"/>
      <c r="AW24" s="170"/>
      <c r="AX24" s="170"/>
      <c r="AY24" s="170"/>
      <c r="AZ24" s="170"/>
      <c r="BA24" s="170"/>
      <c r="BB24" s="170"/>
      <c r="BC24" s="170"/>
      <c r="BD24" s="170"/>
      <c r="BE24" s="170"/>
      <c r="BF24" s="170"/>
      <c r="BG24" s="170"/>
      <c r="BH24" s="170"/>
      <c r="BI24" s="170"/>
      <c r="BJ24" s="170"/>
      <c r="BK24" s="171"/>
      <c r="BL24" s="172"/>
      <c r="BM24" s="172"/>
      <c r="BN24" s="172"/>
    </row>
    <row r="25" spans="1:66" x14ac:dyDescent="0.2">
      <c r="A25" s="185" t="s">
        <v>973</v>
      </c>
      <c r="B25" s="186"/>
      <c r="C25" s="187">
        <v>601</v>
      </c>
      <c r="D25" s="169" t="e">
        <f>SUMIFS([2]Table_Reporting!$E:$E,[2]Table_Reporting!$D:$D,D$7,[2]Table_Reporting!$C:$C,$A25)</f>
        <v>#VALUE!</v>
      </c>
      <c r="E25" s="169" t="e">
        <f>SUMIFS([2]Table_Reporting!$E:$E,[2]Table_Reporting!$D:$D,E$7,[2]Table_Reporting!$C:$C,$A25)</f>
        <v>#VALUE!</v>
      </c>
      <c r="F25" s="169" t="e">
        <f>SUMIFS([2]Table_Reporting!$E:$E,[2]Table_Reporting!$D:$D,F$7,[2]Table_Reporting!$C:$C,$A25)</f>
        <v>#VALUE!</v>
      </c>
      <c r="G25" s="169" t="e">
        <f>SUMIFS([2]Table_Reporting!$E:$E,[2]Table_Reporting!$D:$D,G$7,[2]Table_Reporting!$C:$C,$A25)</f>
        <v>#VALUE!</v>
      </c>
      <c r="H25" s="169" t="e">
        <f>SUMIFS([2]Table_Reporting!$E:$E,[2]Table_Reporting!$D:$D,H$7,[2]Table_Reporting!$C:$C,$A25)</f>
        <v>#VALUE!</v>
      </c>
      <c r="I25" s="169" t="e">
        <f>SUMIFS([2]Table_Reporting!$E:$E,[2]Table_Reporting!$D:$D,I$7,[2]Table_Reporting!$C:$C,$A25)</f>
        <v>#VALUE!</v>
      </c>
      <c r="J25" s="169" t="e">
        <f>SUMIFS([2]Table_Reporting!$E:$E,[2]Table_Reporting!$D:$D,J$7,[2]Table_Reporting!$C:$C,$A25)</f>
        <v>#VALUE!</v>
      </c>
      <c r="K25" s="169" t="e">
        <f>SUMIFS([2]Table_Reporting!$E:$E,[2]Table_Reporting!$D:$D,K$7,[2]Table_Reporting!$C:$C,$A25)</f>
        <v>#VALUE!</v>
      </c>
      <c r="L25" s="169" t="e">
        <f>SUMIFS([2]Table_Reporting!$E:$E,[2]Table_Reporting!$D:$D,L$7,[2]Table_Reporting!$C:$C,$A25)</f>
        <v>#VALUE!</v>
      </c>
      <c r="M25" s="169" t="e">
        <f>SUMIFS([2]Table_Reporting!$E:$E,[2]Table_Reporting!$D:$D,M$7,[2]Table_Reporting!$C:$C,$A25)</f>
        <v>#VALUE!</v>
      </c>
      <c r="N25" s="169" t="e">
        <f>SUMIFS([2]Table_Reporting!$E:$E,[2]Table_Reporting!$D:$D,N$7,[2]Table_Reporting!$C:$C,$A25)</f>
        <v>#VALUE!</v>
      </c>
      <c r="O25" s="169" t="e">
        <f>SUMIFS([2]Table_Reporting!$E:$E,[2]Table_Reporting!$D:$D,O$7,[2]Table_Reporting!$C:$C,$A25)</f>
        <v>#VALUE!</v>
      </c>
      <c r="P25" s="169" t="e">
        <f>SUMIFS([2]Table_Reporting!$E:$E,[2]Table_Reporting!$D:$D,P$7,[2]Table_Reporting!$C:$C,$A25)</f>
        <v>#VALUE!</v>
      </c>
      <c r="Q25" s="169" t="e">
        <f>SUMIFS([2]Table_Reporting!$E:$E,[2]Table_Reporting!$D:$D,Q$7,[2]Table_Reporting!$C:$C,$A25)</f>
        <v>#VALUE!</v>
      </c>
      <c r="R25" s="169" t="e">
        <f>SUMIFS([2]Table_Reporting!$E:$E,[2]Table_Reporting!$D:$D,R$7,[2]Table_Reporting!$C:$C,$A25)</f>
        <v>#VALUE!</v>
      </c>
      <c r="S25" s="169" t="e">
        <f>SUMIFS([2]Table_Reporting!$E:$E,[2]Table_Reporting!$D:$D,S$7,[2]Table_Reporting!$C:$C,$A25)</f>
        <v>#VALUE!</v>
      </c>
      <c r="T25" s="169" t="e">
        <f>SUMIFS([2]Table_Reporting!$E:$E,[2]Table_Reporting!$D:$D,T$7,[2]Table_Reporting!$C:$C,$A25)</f>
        <v>#VALUE!</v>
      </c>
      <c r="U25" s="169" t="e">
        <f>SUMIFS([2]Table_Reporting!$E:$E,[2]Table_Reporting!$D:$D,U$7,[2]Table_Reporting!$C:$C,$A25)</f>
        <v>#VALUE!</v>
      </c>
      <c r="V25" s="169" t="e">
        <f>SUMIFS([2]Table_Reporting!$E:$E,[2]Table_Reporting!$D:$D,V$7,[2]Table_Reporting!$C:$C,$A25)</f>
        <v>#VALUE!</v>
      </c>
      <c r="W25" s="169" t="e">
        <f>SUMIFS([2]Table_Reporting!$E:$E,[2]Table_Reporting!$D:$D,W$7,[2]Table_Reporting!$C:$C,$A25)</f>
        <v>#VALUE!</v>
      </c>
      <c r="X25" s="169" t="e">
        <f>SUMIFS([2]Table_Reporting!$E:$E,[2]Table_Reporting!$D:$D,X$7,[2]Table_Reporting!$C:$C,$A25)</f>
        <v>#VALUE!</v>
      </c>
      <c r="Y25" s="169" t="e">
        <f>SUMIFS([2]Table_Reporting!$E:$E,[2]Table_Reporting!$D:$D,Y$7,[2]Table_Reporting!$C:$C,$A25)</f>
        <v>#VALUE!</v>
      </c>
      <c r="Z25" s="169" t="e">
        <f>SUMIFS([2]Table_Reporting!$E:$E,[2]Table_Reporting!$D:$D,Z$7,[2]Table_Reporting!$C:$C,$A25)</f>
        <v>#VALUE!</v>
      </c>
      <c r="AA25" s="169" t="e">
        <f>SUMIFS([2]Table_Reporting!$E:$E,[2]Table_Reporting!$D:$D,AA$7,[2]Table_Reporting!$C:$C,$A25)</f>
        <v>#VALUE!</v>
      </c>
      <c r="AB25" s="169" t="e">
        <f>SUMIFS([2]Table_Reporting!$E:$E,[2]Table_Reporting!$D:$D,AB$7,[2]Table_Reporting!$C:$C,$A25)</f>
        <v>#VALUE!</v>
      </c>
      <c r="AC25" s="169" t="e">
        <f>SUMIFS([2]Table_Reporting!$E:$E,[2]Table_Reporting!$D:$D,AC$7,[2]Table_Reporting!$C:$C,$A25)</f>
        <v>#VALUE!</v>
      </c>
      <c r="AD25" s="169" t="e">
        <f>SUMIFS([2]Table_Reporting!$E:$E,[2]Table_Reporting!$D:$D,AD$7,[2]Table_Reporting!$C:$C,$A25)</f>
        <v>#VALUE!</v>
      </c>
      <c r="AE25" s="169" t="e">
        <f>SUMIFS([2]Table_Reporting!$E:$E,[2]Table_Reporting!$D:$D,AE$7,[2]Table_Reporting!$C:$C,$A25)</f>
        <v>#VALUE!</v>
      </c>
      <c r="AF25" s="169" t="e">
        <f>SUMIFS([2]Table_Reporting!$E:$E,[2]Table_Reporting!$D:$D,AF$7,[2]Table_Reporting!$C:$C,$A25)</f>
        <v>#VALUE!</v>
      </c>
      <c r="AG25" s="169" t="e">
        <f>SUMIFS([2]Table_Reporting!$E:$E,[2]Table_Reporting!$D:$D,AG$7,[2]Table_Reporting!$C:$C,$A25)</f>
        <v>#VALUE!</v>
      </c>
      <c r="AH25" s="171"/>
      <c r="AI25" s="171"/>
      <c r="AJ25" s="171"/>
      <c r="AK25" s="171"/>
      <c r="AL25" s="171"/>
      <c r="AM25" s="171"/>
      <c r="AN25" s="171"/>
      <c r="AO25" s="171"/>
      <c r="AP25" s="171"/>
      <c r="AQ25" s="171"/>
      <c r="AR25" s="171"/>
      <c r="AS25" s="171"/>
      <c r="AT25" s="171"/>
      <c r="AU25" s="171"/>
      <c r="AV25" s="171"/>
      <c r="AW25" s="171"/>
      <c r="AX25" s="171"/>
      <c r="AY25" s="171"/>
      <c r="AZ25" s="171"/>
      <c r="BA25" s="171"/>
      <c r="BB25" s="171"/>
      <c r="BC25" s="171"/>
      <c r="BD25" s="171"/>
      <c r="BE25" s="171"/>
      <c r="BF25" s="171"/>
      <c r="BG25" s="171"/>
      <c r="BH25" s="171"/>
      <c r="BI25" s="171"/>
      <c r="BJ25" s="171"/>
      <c r="BK25" s="171"/>
      <c r="BL25" s="172">
        <f t="shared" ref="BL25:BL55" si="10">SUMIFS(D25:AG25,D$7:AG$7,"&lt;='" &amp; $C$7 &amp; "'")+SUMIFS(AH25:AY25,AH$7:AY$7,"&gt;'" &amp; $C$7 &amp; "'")</f>
        <v>0</v>
      </c>
      <c r="BM25" s="172">
        <f t="shared" ref="BM25:BM55" si="11">SUMIFS(AH25:AY25,AH$7:AY$7,"&gt;'" &amp; $C$7 &amp; "'")</f>
        <v>0</v>
      </c>
      <c r="BN25" s="172">
        <f t="shared" ref="BN25:BN55" si="12">BM25-BL25</f>
        <v>0</v>
      </c>
    </row>
    <row r="26" spans="1:66" x14ac:dyDescent="0.2">
      <c r="A26" s="188" t="s">
        <v>974</v>
      </c>
      <c r="B26" s="186"/>
      <c r="C26" s="187">
        <v>602</v>
      </c>
      <c r="D26" s="169" t="e">
        <f>SUMIFS([2]Table_Reporting!$E:$E,[2]Table_Reporting!$D:$D,D$7,[2]Table_Reporting!$C:$C,$A26)</f>
        <v>#VALUE!</v>
      </c>
      <c r="E26" s="169" t="e">
        <f>SUMIFS([2]Table_Reporting!$E:$E,[2]Table_Reporting!$D:$D,E$7,[2]Table_Reporting!$C:$C,$A26)</f>
        <v>#VALUE!</v>
      </c>
      <c r="F26" s="169" t="e">
        <f>SUMIFS([2]Table_Reporting!$E:$E,[2]Table_Reporting!$D:$D,F$7,[2]Table_Reporting!$C:$C,$A26)</f>
        <v>#VALUE!</v>
      </c>
      <c r="G26" s="169" t="e">
        <f>SUMIFS([2]Table_Reporting!$E:$E,[2]Table_Reporting!$D:$D,G$7,[2]Table_Reporting!$C:$C,$A26)</f>
        <v>#VALUE!</v>
      </c>
      <c r="H26" s="169" t="e">
        <f>SUMIFS([2]Table_Reporting!$E:$E,[2]Table_Reporting!$D:$D,H$7,[2]Table_Reporting!$C:$C,$A26)</f>
        <v>#VALUE!</v>
      </c>
      <c r="I26" s="169" t="e">
        <f>SUMIFS([2]Table_Reporting!$E:$E,[2]Table_Reporting!$D:$D,I$7,[2]Table_Reporting!$C:$C,$A26)</f>
        <v>#VALUE!</v>
      </c>
      <c r="J26" s="169" t="e">
        <f>SUMIFS([2]Table_Reporting!$E:$E,[2]Table_Reporting!$D:$D,J$7,[2]Table_Reporting!$C:$C,$A26)</f>
        <v>#VALUE!</v>
      </c>
      <c r="K26" s="169" t="e">
        <f>SUMIFS([2]Table_Reporting!$E:$E,[2]Table_Reporting!$D:$D,K$7,[2]Table_Reporting!$C:$C,$A26)</f>
        <v>#VALUE!</v>
      </c>
      <c r="L26" s="169" t="e">
        <f>SUMIFS([2]Table_Reporting!$E:$E,[2]Table_Reporting!$D:$D,L$7,[2]Table_Reporting!$C:$C,$A26)</f>
        <v>#VALUE!</v>
      </c>
      <c r="M26" s="169" t="e">
        <f>SUMIFS([2]Table_Reporting!$E:$E,[2]Table_Reporting!$D:$D,M$7,[2]Table_Reporting!$C:$C,$A26)</f>
        <v>#VALUE!</v>
      </c>
      <c r="N26" s="169" t="e">
        <f>SUMIFS([2]Table_Reporting!$E:$E,[2]Table_Reporting!$D:$D,N$7,[2]Table_Reporting!$C:$C,$A26)</f>
        <v>#VALUE!</v>
      </c>
      <c r="O26" s="169" t="e">
        <f>SUMIFS([2]Table_Reporting!$E:$E,[2]Table_Reporting!$D:$D,O$7,[2]Table_Reporting!$C:$C,$A26)</f>
        <v>#VALUE!</v>
      </c>
      <c r="P26" s="169" t="e">
        <f>SUMIFS([2]Table_Reporting!$E:$E,[2]Table_Reporting!$D:$D,P$7,[2]Table_Reporting!$C:$C,$A26)</f>
        <v>#VALUE!</v>
      </c>
      <c r="Q26" s="169" t="e">
        <f>SUMIFS([2]Table_Reporting!$E:$E,[2]Table_Reporting!$D:$D,Q$7,[2]Table_Reporting!$C:$C,$A26)</f>
        <v>#VALUE!</v>
      </c>
      <c r="R26" s="169" t="e">
        <f>SUMIFS([2]Table_Reporting!$E:$E,[2]Table_Reporting!$D:$D,R$7,[2]Table_Reporting!$C:$C,$A26)</f>
        <v>#VALUE!</v>
      </c>
      <c r="S26" s="169" t="e">
        <f>SUMIFS([2]Table_Reporting!$E:$E,[2]Table_Reporting!$D:$D,S$7,[2]Table_Reporting!$C:$C,$A26)</f>
        <v>#VALUE!</v>
      </c>
      <c r="T26" s="169" t="e">
        <f>SUMIFS([2]Table_Reporting!$E:$E,[2]Table_Reporting!$D:$D,T$7,[2]Table_Reporting!$C:$C,$A26)</f>
        <v>#VALUE!</v>
      </c>
      <c r="U26" s="169" t="e">
        <f>SUMIFS([2]Table_Reporting!$E:$E,[2]Table_Reporting!$D:$D,U$7,[2]Table_Reporting!$C:$C,$A26)</f>
        <v>#VALUE!</v>
      </c>
      <c r="V26" s="169" t="e">
        <f>SUMIFS([2]Table_Reporting!$E:$E,[2]Table_Reporting!$D:$D,V$7,[2]Table_Reporting!$C:$C,$A26)</f>
        <v>#VALUE!</v>
      </c>
      <c r="W26" s="169" t="e">
        <f>SUMIFS([2]Table_Reporting!$E:$E,[2]Table_Reporting!$D:$D,W$7,[2]Table_Reporting!$C:$C,$A26)</f>
        <v>#VALUE!</v>
      </c>
      <c r="X26" s="169" t="e">
        <f>SUMIFS([2]Table_Reporting!$E:$E,[2]Table_Reporting!$D:$D,X$7,[2]Table_Reporting!$C:$C,$A26)</f>
        <v>#VALUE!</v>
      </c>
      <c r="Y26" s="169" t="e">
        <f>SUMIFS([2]Table_Reporting!$E:$E,[2]Table_Reporting!$D:$D,Y$7,[2]Table_Reporting!$C:$C,$A26)</f>
        <v>#VALUE!</v>
      </c>
      <c r="Z26" s="169" t="e">
        <f>SUMIFS([2]Table_Reporting!$E:$E,[2]Table_Reporting!$D:$D,Z$7,[2]Table_Reporting!$C:$C,$A26)</f>
        <v>#VALUE!</v>
      </c>
      <c r="AA26" s="169" t="e">
        <f>SUMIFS([2]Table_Reporting!$E:$E,[2]Table_Reporting!$D:$D,AA$7,[2]Table_Reporting!$C:$C,$A26)</f>
        <v>#VALUE!</v>
      </c>
      <c r="AB26" s="169" t="e">
        <f>SUMIFS([2]Table_Reporting!$E:$E,[2]Table_Reporting!$D:$D,AB$7,[2]Table_Reporting!$C:$C,$A26)</f>
        <v>#VALUE!</v>
      </c>
      <c r="AC26" s="169" t="e">
        <f>SUMIFS([2]Table_Reporting!$E:$E,[2]Table_Reporting!$D:$D,AC$7,[2]Table_Reporting!$C:$C,$A26)</f>
        <v>#VALUE!</v>
      </c>
      <c r="AD26" s="169" t="e">
        <f>SUMIFS([2]Table_Reporting!$E:$E,[2]Table_Reporting!$D:$D,AD$7,[2]Table_Reporting!$C:$C,$A26)</f>
        <v>#VALUE!</v>
      </c>
      <c r="AE26" s="169" t="e">
        <f>SUMIFS([2]Table_Reporting!$E:$E,[2]Table_Reporting!$D:$D,AE$7,[2]Table_Reporting!$C:$C,$A26)</f>
        <v>#VALUE!</v>
      </c>
      <c r="AF26" s="169" t="e">
        <f>SUMIFS([2]Table_Reporting!$E:$E,[2]Table_Reporting!$D:$D,AF$7,[2]Table_Reporting!$C:$C,$A26)</f>
        <v>#VALUE!</v>
      </c>
      <c r="AG26" s="169" t="e">
        <f>SUMIFS([2]Table_Reporting!$E:$E,[2]Table_Reporting!$D:$D,AG$7,[2]Table_Reporting!$C:$C,$A26)</f>
        <v>#VALUE!</v>
      </c>
      <c r="AH26" s="171"/>
      <c r="AI26" s="171"/>
      <c r="AJ26" s="171"/>
      <c r="AK26" s="171"/>
      <c r="AL26" s="171"/>
      <c r="AM26" s="171"/>
      <c r="AN26" s="171"/>
      <c r="AO26" s="171"/>
      <c r="AP26" s="171"/>
      <c r="AQ26" s="171"/>
      <c r="AR26" s="171"/>
      <c r="AS26" s="171"/>
      <c r="AT26" s="171"/>
      <c r="AU26" s="171"/>
      <c r="AV26" s="171"/>
      <c r="AW26" s="171"/>
      <c r="AX26" s="171"/>
      <c r="AY26" s="171"/>
      <c r="AZ26" s="171"/>
      <c r="BA26" s="171"/>
      <c r="BB26" s="171"/>
      <c r="BC26" s="171"/>
      <c r="BD26" s="171"/>
      <c r="BE26" s="171"/>
      <c r="BF26" s="171"/>
      <c r="BG26" s="171"/>
      <c r="BH26" s="171"/>
      <c r="BI26" s="171"/>
      <c r="BJ26" s="171"/>
      <c r="BK26" s="171"/>
      <c r="BL26" s="172">
        <f t="shared" si="10"/>
        <v>0</v>
      </c>
      <c r="BM26" s="172">
        <f t="shared" si="11"/>
        <v>0</v>
      </c>
      <c r="BN26" s="172">
        <f t="shared" si="12"/>
        <v>0</v>
      </c>
    </row>
    <row r="27" spans="1:66" x14ac:dyDescent="0.2">
      <c r="A27" s="188" t="s">
        <v>975</v>
      </c>
      <c r="B27" s="186"/>
      <c r="C27" s="187">
        <v>603</v>
      </c>
      <c r="D27" s="169" t="e">
        <f>SUMIFS([2]Table_Reporting!$E:$E,[2]Table_Reporting!$D:$D,D$7,[2]Table_Reporting!$C:$C,$A27)</f>
        <v>#VALUE!</v>
      </c>
      <c r="E27" s="169" t="e">
        <f>SUMIFS([2]Table_Reporting!$E:$E,[2]Table_Reporting!$D:$D,E$7,[2]Table_Reporting!$C:$C,$A27)</f>
        <v>#VALUE!</v>
      </c>
      <c r="F27" s="169" t="e">
        <f>SUMIFS([2]Table_Reporting!$E:$E,[2]Table_Reporting!$D:$D,F$7,[2]Table_Reporting!$C:$C,$A27)</f>
        <v>#VALUE!</v>
      </c>
      <c r="G27" s="169" t="e">
        <f>SUMIFS([2]Table_Reporting!$E:$E,[2]Table_Reporting!$D:$D,G$7,[2]Table_Reporting!$C:$C,$A27)</f>
        <v>#VALUE!</v>
      </c>
      <c r="H27" s="169" t="e">
        <f>SUMIFS([2]Table_Reporting!$E:$E,[2]Table_Reporting!$D:$D,H$7,[2]Table_Reporting!$C:$C,$A27)</f>
        <v>#VALUE!</v>
      </c>
      <c r="I27" s="169" t="e">
        <f>SUMIFS([2]Table_Reporting!$E:$E,[2]Table_Reporting!$D:$D,I$7,[2]Table_Reporting!$C:$C,$A27)</f>
        <v>#VALUE!</v>
      </c>
      <c r="J27" s="169" t="e">
        <f>SUMIFS([2]Table_Reporting!$E:$E,[2]Table_Reporting!$D:$D,J$7,[2]Table_Reporting!$C:$C,$A27)</f>
        <v>#VALUE!</v>
      </c>
      <c r="K27" s="169" t="e">
        <f>SUMIFS([2]Table_Reporting!$E:$E,[2]Table_Reporting!$D:$D,K$7,[2]Table_Reporting!$C:$C,$A27)</f>
        <v>#VALUE!</v>
      </c>
      <c r="L27" s="169" t="e">
        <f>SUMIFS([2]Table_Reporting!$E:$E,[2]Table_Reporting!$D:$D,L$7,[2]Table_Reporting!$C:$C,$A27)</f>
        <v>#VALUE!</v>
      </c>
      <c r="M27" s="169" t="e">
        <f>SUMIFS([2]Table_Reporting!$E:$E,[2]Table_Reporting!$D:$D,M$7,[2]Table_Reporting!$C:$C,$A27)</f>
        <v>#VALUE!</v>
      </c>
      <c r="N27" s="169" t="e">
        <f>SUMIFS([2]Table_Reporting!$E:$E,[2]Table_Reporting!$D:$D,N$7,[2]Table_Reporting!$C:$C,$A27)</f>
        <v>#VALUE!</v>
      </c>
      <c r="O27" s="169" t="e">
        <f>SUMIFS([2]Table_Reporting!$E:$E,[2]Table_Reporting!$D:$D,O$7,[2]Table_Reporting!$C:$C,$A27)</f>
        <v>#VALUE!</v>
      </c>
      <c r="P27" s="169" t="e">
        <f>SUMIFS([2]Table_Reporting!$E:$E,[2]Table_Reporting!$D:$D,P$7,[2]Table_Reporting!$C:$C,$A27)</f>
        <v>#VALUE!</v>
      </c>
      <c r="Q27" s="169" t="e">
        <f>SUMIFS([2]Table_Reporting!$E:$E,[2]Table_Reporting!$D:$D,Q$7,[2]Table_Reporting!$C:$C,$A27)</f>
        <v>#VALUE!</v>
      </c>
      <c r="R27" s="169" t="e">
        <f>SUMIFS([2]Table_Reporting!$E:$E,[2]Table_Reporting!$D:$D,R$7,[2]Table_Reporting!$C:$C,$A27)</f>
        <v>#VALUE!</v>
      </c>
      <c r="S27" s="169" t="e">
        <f>SUMIFS([2]Table_Reporting!$E:$E,[2]Table_Reporting!$D:$D,S$7,[2]Table_Reporting!$C:$C,$A27)</f>
        <v>#VALUE!</v>
      </c>
      <c r="T27" s="169" t="e">
        <f>SUMIFS([2]Table_Reporting!$E:$E,[2]Table_Reporting!$D:$D,T$7,[2]Table_Reporting!$C:$C,$A27)</f>
        <v>#VALUE!</v>
      </c>
      <c r="U27" s="169" t="e">
        <f>SUMIFS([2]Table_Reporting!$E:$E,[2]Table_Reporting!$D:$D,U$7,[2]Table_Reporting!$C:$C,$A27)</f>
        <v>#VALUE!</v>
      </c>
      <c r="V27" s="169" t="e">
        <f>SUMIFS([2]Table_Reporting!$E:$E,[2]Table_Reporting!$D:$D,V$7,[2]Table_Reporting!$C:$C,$A27)</f>
        <v>#VALUE!</v>
      </c>
      <c r="W27" s="169" t="e">
        <f>SUMIFS([2]Table_Reporting!$E:$E,[2]Table_Reporting!$D:$D,W$7,[2]Table_Reporting!$C:$C,$A27)</f>
        <v>#VALUE!</v>
      </c>
      <c r="X27" s="169" t="e">
        <f>SUMIFS([2]Table_Reporting!$E:$E,[2]Table_Reporting!$D:$D,X$7,[2]Table_Reporting!$C:$C,$A27)</f>
        <v>#VALUE!</v>
      </c>
      <c r="Y27" s="169" t="e">
        <f>SUMIFS([2]Table_Reporting!$E:$E,[2]Table_Reporting!$D:$D,Y$7,[2]Table_Reporting!$C:$C,$A27)</f>
        <v>#VALUE!</v>
      </c>
      <c r="Z27" s="169" t="e">
        <f>SUMIFS([2]Table_Reporting!$E:$E,[2]Table_Reporting!$D:$D,Z$7,[2]Table_Reporting!$C:$C,$A27)</f>
        <v>#VALUE!</v>
      </c>
      <c r="AA27" s="169" t="e">
        <f>SUMIFS([2]Table_Reporting!$E:$E,[2]Table_Reporting!$D:$D,AA$7,[2]Table_Reporting!$C:$C,$A27)</f>
        <v>#VALUE!</v>
      </c>
      <c r="AB27" s="169" t="e">
        <f>SUMIFS([2]Table_Reporting!$E:$E,[2]Table_Reporting!$D:$D,AB$7,[2]Table_Reporting!$C:$C,$A27)</f>
        <v>#VALUE!</v>
      </c>
      <c r="AC27" s="169" t="e">
        <f>SUMIFS([2]Table_Reporting!$E:$E,[2]Table_Reporting!$D:$D,AC$7,[2]Table_Reporting!$C:$C,$A27)</f>
        <v>#VALUE!</v>
      </c>
      <c r="AD27" s="169" t="e">
        <f>SUMIFS([2]Table_Reporting!$E:$E,[2]Table_Reporting!$D:$D,AD$7,[2]Table_Reporting!$C:$C,$A27)</f>
        <v>#VALUE!</v>
      </c>
      <c r="AE27" s="169" t="e">
        <f>SUMIFS([2]Table_Reporting!$E:$E,[2]Table_Reporting!$D:$D,AE$7,[2]Table_Reporting!$C:$C,$A27)</f>
        <v>#VALUE!</v>
      </c>
      <c r="AF27" s="169" t="e">
        <f>SUMIFS([2]Table_Reporting!$E:$E,[2]Table_Reporting!$D:$D,AF$7,[2]Table_Reporting!$C:$C,$A27)</f>
        <v>#VALUE!</v>
      </c>
      <c r="AG27" s="169" t="e">
        <f>SUMIFS([2]Table_Reporting!$E:$E,[2]Table_Reporting!$D:$D,AG$7,[2]Table_Reporting!$C:$C,$A27)</f>
        <v>#VALUE!</v>
      </c>
      <c r="AH27" s="171"/>
      <c r="AI27" s="171"/>
      <c r="AJ27" s="171"/>
      <c r="AK27" s="171"/>
      <c r="AL27" s="171"/>
      <c r="AM27" s="171"/>
      <c r="AN27" s="171"/>
      <c r="AO27" s="171"/>
      <c r="AP27" s="171"/>
      <c r="AQ27" s="171"/>
      <c r="AR27" s="171"/>
      <c r="AS27" s="171"/>
      <c r="AT27" s="171"/>
      <c r="AU27" s="171"/>
      <c r="AV27" s="171"/>
      <c r="AW27" s="171"/>
      <c r="AX27" s="171"/>
      <c r="AY27" s="171"/>
      <c r="AZ27" s="171"/>
      <c r="BA27" s="171"/>
      <c r="BB27" s="171"/>
      <c r="BC27" s="171"/>
      <c r="BD27" s="171"/>
      <c r="BE27" s="171"/>
      <c r="BF27" s="171"/>
      <c r="BG27" s="171"/>
      <c r="BH27" s="171"/>
      <c r="BI27" s="171"/>
      <c r="BJ27" s="171"/>
      <c r="BK27" s="171"/>
      <c r="BL27" s="172">
        <f t="shared" si="10"/>
        <v>0</v>
      </c>
      <c r="BM27" s="172">
        <f t="shared" si="11"/>
        <v>0</v>
      </c>
      <c r="BN27" s="172">
        <f t="shared" si="12"/>
        <v>0</v>
      </c>
    </row>
    <row r="28" spans="1:66" x14ac:dyDescent="0.2">
      <c r="A28" s="188" t="s">
        <v>976</v>
      </c>
      <c r="B28" s="186"/>
      <c r="C28" s="187">
        <v>604</v>
      </c>
      <c r="D28" s="169" t="e">
        <f>SUMIFS([2]Table_Reporting!$E:$E,[2]Table_Reporting!$D:$D,D$7,[2]Table_Reporting!$C:$C,$A28)</f>
        <v>#VALUE!</v>
      </c>
      <c r="E28" s="169" t="e">
        <f>SUMIFS([2]Table_Reporting!$E:$E,[2]Table_Reporting!$D:$D,E$7,[2]Table_Reporting!$C:$C,$A28)</f>
        <v>#VALUE!</v>
      </c>
      <c r="F28" s="169" t="e">
        <f>SUMIFS([2]Table_Reporting!$E:$E,[2]Table_Reporting!$D:$D,F$7,[2]Table_Reporting!$C:$C,$A28)</f>
        <v>#VALUE!</v>
      </c>
      <c r="G28" s="169" t="e">
        <f>SUMIFS([2]Table_Reporting!$E:$E,[2]Table_Reporting!$D:$D,G$7,[2]Table_Reporting!$C:$C,$A28)</f>
        <v>#VALUE!</v>
      </c>
      <c r="H28" s="169" t="e">
        <f>SUMIFS([2]Table_Reporting!$E:$E,[2]Table_Reporting!$D:$D,H$7,[2]Table_Reporting!$C:$C,$A28)</f>
        <v>#VALUE!</v>
      </c>
      <c r="I28" s="169" t="e">
        <f>SUMIFS([2]Table_Reporting!$E:$E,[2]Table_Reporting!$D:$D,I$7,[2]Table_Reporting!$C:$C,$A28)</f>
        <v>#VALUE!</v>
      </c>
      <c r="J28" s="169" t="e">
        <f>SUMIFS([2]Table_Reporting!$E:$E,[2]Table_Reporting!$D:$D,J$7,[2]Table_Reporting!$C:$C,$A28)</f>
        <v>#VALUE!</v>
      </c>
      <c r="K28" s="169" t="e">
        <f>SUMIFS([2]Table_Reporting!$E:$E,[2]Table_Reporting!$D:$D,K$7,[2]Table_Reporting!$C:$C,$A28)</f>
        <v>#VALUE!</v>
      </c>
      <c r="L28" s="169" t="e">
        <f>SUMIFS([2]Table_Reporting!$E:$E,[2]Table_Reporting!$D:$D,L$7,[2]Table_Reporting!$C:$C,$A28)</f>
        <v>#VALUE!</v>
      </c>
      <c r="M28" s="169" t="e">
        <f>SUMIFS([2]Table_Reporting!$E:$E,[2]Table_Reporting!$D:$D,M$7,[2]Table_Reporting!$C:$C,$A28)</f>
        <v>#VALUE!</v>
      </c>
      <c r="N28" s="169" t="e">
        <f>SUMIFS([2]Table_Reporting!$E:$E,[2]Table_Reporting!$D:$D,N$7,[2]Table_Reporting!$C:$C,$A28)</f>
        <v>#VALUE!</v>
      </c>
      <c r="O28" s="169" t="e">
        <f>SUMIFS([2]Table_Reporting!$E:$E,[2]Table_Reporting!$D:$D,O$7,[2]Table_Reporting!$C:$C,$A28)</f>
        <v>#VALUE!</v>
      </c>
      <c r="P28" s="169" t="e">
        <f>SUMIFS([2]Table_Reporting!$E:$E,[2]Table_Reporting!$D:$D,P$7,[2]Table_Reporting!$C:$C,$A28)</f>
        <v>#VALUE!</v>
      </c>
      <c r="Q28" s="169" t="e">
        <f>SUMIFS([2]Table_Reporting!$E:$E,[2]Table_Reporting!$D:$D,Q$7,[2]Table_Reporting!$C:$C,$A28)</f>
        <v>#VALUE!</v>
      </c>
      <c r="R28" s="169" t="e">
        <f>SUMIFS([2]Table_Reporting!$E:$E,[2]Table_Reporting!$D:$D,R$7,[2]Table_Reporting!$C:$C,$A28)</f>
        <v>#VALUE!</v>
      </c>
      <c r="S28" s="169" t="e">
        <f>SUMIFS([2]Table_Reporting!$E:$E,[2]Table_Reporting!$D:$D,S$7,[2]Table_Reporting!$C:$C,$A28)</f>
        <v>#VALUE!</v>
      </c>
      <c r="T28" s="169" t="e">
        <f>SUMIFS([2]Table_Reporting!$E:$E,[2]Table_Reporting!$D:$D,T$7,[2]Table_Reporting!$C:$C,$A28)</f>
        <v>#VALUE!</v>
      </c>
      <c r="U28" s="169" t="e">
        <f>SUMIFS([2]Table_Reporting!$E:$E,[2]Table_Reporting!$D:$D,U$7,[2]Table_Reporting!$C:$C,$A28)</f>
        <v>#VALUE!</v>
      </c>
      <c r="V28" s="169" t="e">
        <f>SUMIFS([2]Table_Reporting!$E:$E,[2]Table_Reporting!$D:$D,V$7,[2]Table_Reporting!$C:$C,$A28)</f>
        <v>#VALUE!</v>
      </c>
      <c r="W28" s="169" t="e">
        <f>SUMIFS([2]Table_Reporting!$E:$E,[2]Table_Reporting!$D:$D,W$7,[2]Table_Reporting!$C:$C,$A28)</f>
        <v>#VALUE!</v>
      </c>
      <c r="X28" s="169" t="e">
        <f>SUMIFS([2]Table_Reporting!$E:$E,[2]Table_Reporting!$D:$D,X$7,[2]Table_Reporting!$C:$C,$A28)</f>
        <v>#VALUE!</v>
      </c>
      <c r="Y28" s="169" t="e">
        <f>SUMIFS([2]Table_Reporting!$E:$E,[2]Table_Reporting!$D:$D,Y$7,[2]Table_Reporting!$C:$C,$A28)</f>
        <v>#VALUE!</v>
      </c>
      <c r="Z28" s="169" t="e">
        <f>SUMIFS([2]Table_Reporting!$E:$E,[2]Table_Reporting!$D:$D,Z$7,[2]Table_Reporting!$C:$C,$A28)</f>
        <v>#VALUE!</v>
      </c>
      <c r="AA28" s="169" t="e">
        <f>SUMIFS([2]Table_Reporting!$E:$E,[2]Table_Reporting!$D:$D,AA$7,[2]Table_Reporting!$C:$C,$A28)</f>
        <v>#VALUE!</v>
      </c>
      <c r="AB28" s="169" t="e">
        <f>SUMIFS([2]Table_Reporting!$E:$E,[2]Table_Reporting!$D:$D,AB$7,[2]Table_Reporting!$C:$C,$A28)</f>
        <v>#VALUE!</v>
      </c>
      <c r="AC28" s="169" t="e">
        <f>SUMIFS([2]Table_Reporting!$E:$E,[2]Table_Reporting!$D:$D,AC$7,[2]Table_Reporting!$C:$C,$A28)</f>
        <v>#VALUE!</v>
      </c>
      <c r="AD28" s="169" t="e">
        <f>SUMIFS([2]Table_Reporting!$E:$E,[2]Table_Reporting!$D:$D,AD$7,[2]Table_Reporting!$C:$C,$A28)</f>
        <v>#VALUE!</v>
      </c>
      <c r="AE28" s="169" t="e">
        <f>SUMIFS([2]Table_Reporting!$E:$E,[2]Table_Reporting!$D:$D,AE$7,[2]Table_Reporting!$C:$C,$A28)</f>
        <v>#VALUE!</v>
      </c>
      <c r="AF28" s="169" t="e">
        <f>SUMIFS([2]Table_Reporting!$E:$E,[2]Table_Reporting!$D:$D,AF$7,[2]Table_Reporting!$C:$C,$A28)</f>
        <v>#VALUE!</v>
      </c>
      <c r="AG28" s="169" t="e">
        <f>SUMIFS([2]Table_Reporting!$E:$E,[2]Table_Reporting!$D:$D,AG$7,[2]Table_Reporting!$C:$C,$A28)</f>
        <v>#VALUE!</v>
      </c>
      <c r="AH28" s="171"/>
      <c r="AI28" s="171"/>
      <c r="AJ28" s="171"/>
      <c r="AK28" s="171"/>
      <c r="AL28" s="171"/>
      <c r="AM28" s="171"/>
      <c r="AN28" s="171"/>
      <c r="AO28" s="171"/>
      <c r="AP28" s="171"/>
      <c r="AQ28" s="171"/>
      <c r="AR28" s="171"/>
      <c r="AS28" s="171"/>
      <c r="AT28" s="171"/>
      <c r="AU28" s="171"/>
      <c r="AV28" s="171"/>
      <c r="AW28" s="171"/>
      <c r="AX28" s="171"/>
      <c r="AY28" s="171"/>
      <c r="AZ28" s="171"/>
      <c r="BA28" s="171"/>
      <c r="BB28" s="171"/>
      <c r="BC28" s="171"/>
      <c r="BD28" s="171"/>
      <c r="BE28" s="171"/>
      <c r="BF28" s="171"/>
      <c r="BG28" s="171"/>
      <c r="BH28" s="171"/>
      <c r="BI28" s="171"/>
      <c r="BJ28" s="171"/>
      <c r="BK28" s="171"/>
      <c r="BL28" s="172">
        <f t="shared" si="10"/>
        <v>0</v>
      </c>
      <c r="BM28" s="172">
        <f t="shared" si="11"/>
        <v>0</v>
      </c>
      <c r="BN28" s="172">
        <f t="shared" si="12"/>
        <v>0</v>
      </c>
    </row>
    <row r="29" spans="1:66" x14ac:dyDescent="0.2">
      <c r="A29" s="188" t="s">
        <v>977</v>
      </c>
      <c r="B29" s="186"/>
      <c r="C29" s="187">
        <v>605</v>
      </c>
      <c r="D29" s="169" t="e">
        <f>SUMIFS([2]Table_Reporting!$E:$E,[2]Table_Reporting!$D:$D,D$7,[2]Table_Reporting!$C:$C,$A29)</f>
        <v>#VALUE!</v>
      </c>
      <c r="E29" s="169" t="e">
        <f>SUMIFS([2]Table_Reporting!$E:$E,[2]Table_Reporting!$D:$D,E$7,[2]Table_Reporting!$C:$C,$A29)</f>
        <v>#VALUE!</v>
      </c>
      <c r="F29" s="169" t="e">
        <f>SUMIFS([2]Table_Reporting!$E:$E,[2]Table_Reporting!$D:$D,F$7,[2]Table_Reporting!$C:$C,$A29)</f>
        <v>#VALUE!</v>
      </c>
      <c r="G29" s="169" t="e">
        <f>SUMIFS([2]Table_Reporting!$E:$E,[2]Table_Reporting!$D:$D,G$7,[2]Table_Reporting!$C:$C,$A29)</f>
        <v>#VALUE!</v>
      </c>
      <c r="H29" s="169" t="e">
        <f>SUMIFS([2]Table_Reporting!$E:$E,[2]Table_Reporting!$D:$D,H$7,[2]Table_Reporting!$C:$C,$A29)</f>
        <v>#VALUE!</v>
      </c>
      <c r="I29" s="169" t="e">
        <f>SUMIFS([2]Table_Reporting!$E:$E,[2]Table_Reporting!$D:$D,I$7,[2]Table_Reporting!$C:$C,$A29)</f>
        <v>#VALUE!</v>
      </c>
      <c r="J29" s="169" t="e">
        <f>SUMIFS([2]Table_Reporting!$E:$E,[2]Table_Reporting!$D:$D,J$7,[2]Table_Reporting!$C:$C,$A29)</f>
        <v>#VALUE!</v>
      </c>
      <c r="K29" s="169" t="e">
        <f>SUMIFS([2]Table_Reporting!$E:$E,[2]Table_Reporting!$D:$D,K$7,[2]Table_Reporting!$C:$C,$A29)</f>
        <v>#VALUE!</v>
      </c>
      <c r="L29" s="169" t="e">
        <f>SUMIFS([2]Table_Reporting!$E:$E,[2]Table_Reporting!$D:$D,L$7,[2]Table_Reporting!$C:$C,$A29)</f>
        <v>#VALUE!</v>
      </c>
      <c r="M29" s="169" t="e">
        <f>SUMIFS([2]Table_Reporting!$E:$E,[2]Table_Reporting!$D:$D,M$7,[2]Table_Reporting!$C:$C,$A29)</f>
        <v>#VALUE!</v>
      </c>
      <c r="N29" s="169" t="e">
        <f>SUMIFS([2]Table_Reporting!$E:$E,[2]Table_Reporting!$D:$D,N$7,[2]Table_Reporting!$C:$C,$A29)</f>
        <v>#VALUE!</v>
      </c>
      <c r="O29" s="169" t="e">
        <f>SUMIFS([2]Table_Reporting!$E:$E,[2]Table_Reporting!$D:$D,O$7,[2]Table_Reporting!$C:$C,$A29)</f>
        <v>#VALUE!</v>
      </c>
      <c r="P29" s="169" t="e">
        <f>SUMIFS([2]Table_Reporting!$E:$E,[2]Table_Reporting!$D:$D,P$7,[2]Table_Reporting!$C:$C,$A29)</f>
        <v>#VALUE!</v>
      </c>
      <c r="Q29" s="169" t="e">
        <f>SUMIFS([2]Table_Reporting!$E:$E,[2]Table_Reporting!$D:$D,Q$7,[2]Table_Reporting!$C:$C,$A29)</f>
        <v>#VALUE!</v>
      </c>
      <c r="R29" s="169" t="e">
        <f>SUMIFS([2]Table_Reporting!$E:$E,[2]Table_Reporting!$D:$D,R$7,[2]Table_Reporting!$C:$C,$A29)</f>
        <v>#VALUE!</v>
      </c>
      <c r="S29" s="169" t="e">
        <f>SUMIFS([2]Table_Reporting!$E:$E,[2]Table_Reporting!$D:$D,S$7,[2]Table_Reporting!$C:$C,$A29)</f>
        <v>#VALUE!</v>
      </c>
      <c r="T29" s="169" t="e">
        <f>SUMIFS([2]Table_Reporting!$E:$E,[2]Table_Reporting!$D:$D,T$7,[2]Table_Reporting!$C:$C,$A29)</f>
        <v>#VALUE!</v>
      </c>
      <c r="U29" s="169" t="e">
        <f>SUMIFS([2]Table_Reporting!$E:$E,[2]Table_Reporting!$D:$D,U$7,[2]Table_Reporting!$C:$C,$A29)</f>
        <v>#VALUE!</v>
      </c>
      <c r="V29" s="169" t="e">
        <f>SUMIFS([2]Table_Reporting!$E:$E,[2]Table_Reporting!$D:$D,V$7,[2]Table_Reporting!$C:$C,$A29)</f>
        <v>#VALUE!</v>
      </c>
      <c r="W29" s="169" t="e">
        <f>SUMIFS([2]Table_Reporting!$E:$E,[2]Table_Reporting!$D:$D,W$7,[2]Table_Reporting!$C:$C,$A29)</f>
        <v>#VALUE!</v>
      </c>
      <c r="X29" s="169" t="e">
        <f>SUMIFS([2]Table_Reporting!$E:$E,[2]Table_Reporting!$D:$D,X$7,[2]Table_Reporting!$C:$C,$A29)</f>
        <v>#VALUE!</v>
      </c>
      <c r="Y29" s="169" t="e">
        <f>SUMIFS([2]Table_Reporting!$E:$E,[2]Table_Reporting!$D:$D,Y$7,[2]Table_Reporting!$C:$C,$A29)</f>
        <v>#VALUE!</v>
      </c>
      <c r="Z29" s="169" t="e">
        <f>SUMIFS([2]Table_Reporting!$E:$E,[2]Table_Reporting!$D:$D,Z$7,[2]Table_Reporting!$C:$C,$A29)</f>
        <v>#VALUE!</v>
      </c>
      <c r="AA29" s="169" t="e">
        <f>SUMIFS([2]Table_Reporting!$E:$E,[2]Table_Reporting!$D:$D,AA$7,[2]Table_Reporting!$C:$C,$A29)</f>
        <v>#VALUE!</v>
      </c>
      <c r="AB29" s="169" t="e">
        <f>SUMIFS([2]Table_Reporting!$E:$E,[2]Table_Reporting!$D:$D,AB$7,[2]Table_Reporting!$C:$C,$A29)</f>
        <v>#VALUE!</v>
      </c>
      <c r="AC29" s="169" t="e">
        <f>SUMIFS([2]Table_Reporting!$E:$E,[2]Table_Reporting!$D:$D,AC$7,[2]Table_Reporting!$C:$C,$A29)</f>
        <v>#VALUE!</v>
      </c>
      <c r="AD29" s="169" t="e">
        <f>SUMIFS([2]Table_Reporting!$E:$E,[2]Table_Reporting!$D:$D,AD$7,[2]Table_Reporting!$C:$C,$A29)</f>
        <v>#VALUE!</v>
      </c>
      <c r="AE29" s="169" t="e">
        <f>SUMIFS([2]Table_Reporting!$E:$E,[2]Table_Reporting!$D:$D,AE$7,[2]Table_Reporting!$C:$C,$A29)</f>
        <v>#VALUE!</v>
      </c>
      <c r="AF29" s="169" t="e">
        <f>SUMIFS([2]Table_Reporting!$E:$E,[2]Table_Reporting!$D:$D,AF$7,[2]Table_Reporting!$C:$C,$A29)</f>
        <v>#VALUE!</v>
      </c>
      <c r="AG29" s="169" t="e">
        <f>SUMIFS([2]Table_Reporting!$E:$E,[2]Table_Reporting!$D:$D,AG$7,[2]Table_Reporting!$C:$C,$A29)</f>
        <v>#VALUE!</v>
      </c>
      <c r="AH29" s="171"/>
      <c r="AI29" s="171"/>
      <c r="AJ29" s="171"/>
      <c r="AK29" s="171"/>
      <c r="AL29" s="171"/>
      <c r="AM29" s="171"/>
      <c r="AN29" s="171"/>
      <c r="AO29" s="171"/>
      <c r="AP29" s="171"/>
      <c r="AQ29" s="171"/>
      <c r="AR29" s="171"/>
      <c r="AS29" s="171"/>
      <c r="AT29" s="171"/>
      <c r="AU29" s="171"/>
      <c r="AV29" s="171"/>
      <c r="AW29" s="171"/>
      <c r="AX29" s="171"/>
      <c r="AY29" s="171"/>
      <c r="AZ29" s="171"/>
      <c r="BA29" s="171"/>
      <c r="BB29" s="171"/>
      <c r="BC29" s="171"/>
      <c r="BD29" s="171"/>
      <c r="BE29" s="171"/>
      <c r="BF29" s="171"/>
      <c r="BG29" s="171"/>
      <c r="BH29" s="171"/>
      <c r="BI29" s="171"/>
      <c r="BJ29" s="171"/>
      <c r="BK29" s="171"/>
      <c r="BL29" s="172">
        <f t="shared" si="10"/>
        <v>0</v>
      </c>
      <c r="BM29" s="172">
        <f t="shared" si="11"/>
        <v>0</v>
      </c>
      <c r="BN29" s="172">
        <f t="shared" si="12"/>
        <v>0</v>
      </c>
    </row>
    <row r="30" spans="1:66" x14ac:dyDescent="0.2">
      <c r="A30" s="185" t="s">
        <v>978</v>
      </c>
      <c r="B30" s="186"/>
      <c r="C30" s="187">
        <v>607</v>
      </c>
      <c r="D30" s="169" t="e">
        <f>SUMIFS([2]Table_Reporting!$E:$E,[2]Table_Reporting!$D:$D,D$7,[2]Table_Reporting!$C:$C,$A30)</f>
        <v>#VALUE!</v>
      </c>
      <c r="E30" s="169" t="e">
        <f>SUMIFS([2]Table_Reporting!$E:$E,[2]Table_Reporting!$D:$D,E$7,[2]Table_Reporting!$C:$C,$A30)</f>
        <v>#VALUE!</v>
      </c>
      <c r="F30" s="169" t="e">
        <f>SUMIFS([2]Table_Reporting!$E:$E,[2]Table_Reporting!$D:$D,F$7,[2]Table_Reporting!$C:$C,$A30)</f>
        <v>#VALUE!</v>
      </c>
      <c r="G30" s="169" t="e">
        <f>SUMIFS([2]Table_Reporting!$E:$E,[2]Table_Reporting!$D:$D,G$7,[2]Table_Reporting!$C:$C,$A30)</f>
        <v>#VALUE!</v>
      </c>
      <c r="H30" s="169" t="e">
        <f>SUMIFS([2]Table_Reporting!$E:$E,[2]Table_Reporting!$D:$D,H$7,[2]Table_Reporting!$C:$C,$A30)</f>
        <v>#VALUE!</v>
      </c>
      <c r="I30" s="169" t="e">
        <f>SUMIFS([2]Table_Reporting!$E:$E,[2]Table_Reporting!$D:$D,I$7,[2]Table_Reporting!$C:$C,$A30)</f>
        <v>#VALUE!</v>
      </c>
      <c r="J30" s="169" t="e">
        <f>SUMIFS([2]Table_Reporting!$E:$E,[2]Table_Reporting!$D:$D,J$7,[2]Table_Reporting!$C:$C,$A30)</f>
        <v>#VALUE!</v>
      </c>
      <c r="K30" s="169" t="e">
        <f>SUMIFS([2]Table_Reporting!$E:$E,[2]Table_Reporting!$D:$D,K$7,[2]Table_Reporting!$C:$C,$A30)</f>
        <v>#VALUE!</v>
      </c>
      <c r="L30" s="169" t="e">
        <f>SUMIFS([2]Table_Reporting!$E:$E,[2]Table_Reporting!$D:$D,L$7,[2]Table_Reporting!$C:$C,$A30)</f>
        <v>#VALUE!</v>
      </c>
      <c r="M30" s="169" t="e">
        <f>SUMIFS([2]Table_Reporting!$E:$E,[2]Table_Reporting!$D:$D,M$7,[2]Table_Reporting!$C:$C,$A30)</f>
        <v>#VALUE!</v>
      </c>
      <c r="N30" s="169" t="e">
        <f>SUMIFS([2]Table_Reporting!$E:$E,[2]Table_Reporting!$D:$D,N$7,[2]Table_Reporting!$C:$C,$A30)</f>
        <v>#VALUE!</v>
      </c>
      <c r="O30" s="169" t="e">
        <f>SUMIFS([2]Table_Reporting!$E:$E,[2]Table_Reporting!$D:$D,O$7,[2]Table_Reporting!$C:$C,$A30)</f>
        <v>#VALUE!</v>
      </c>
      <c r="P30" s="169" t="e">
        <f>SUMIFS([2]Table_Reporting!$E:$E,[2]Table_Reporting!$D:$D,P$7,[2]Table_Reporting!$C:$C,$A30)</f>
        <v>#VALUE!</v>
      </c>
      <c r="Q30" s="169" t="e">
        <f>SUMIFS([2]Table_Reporting!$E:$E,[2]Table_Reporting!$D:$D,Q$7,[2]Table_Reporting!$C:$C,$A30)</f>
        <v>#VALUE!</v>
      </c>
      <c r="R30" s="169" t="e">
        <f>SUMIFS([2]Table_Reporting!$E:$E,[2]Table_Reporting!$D:$D,R$7,[2]Table_Reporting!$C:$C,$A30)</f>
        <v>#VALUE!</v>
      </c>
      <c r="S30" s="169" t="e">
        <f>SUMIFS([2]Table_Reporting!$E:$E,[2]Table_Reporting!$D:$D,S$7,[2]Table_Reporting!$C:$C,$A30)</f>
        <v>#VALUE!</v>
      </c>
      <c r="T30" s="169" t="e">
        <f>SUMIFS([2]Table_Reporting!$E:$E,[2]Table_Reporting!$D:$D,T$7,[2]Table_Reporting!$C:$C,$A30)</f>
        <v>#VALUE!</v>
      </c>
      <c r="U30" s="169" t="e">
        <f>SUMIFS([2]Table_Reporting!$E:$E,[2]Table_Reporting!$D:$D,U$7,[2]Table_Reporting!$C:$C,$A30)</f>
        <v>#VALUE!</v>
      </c>
      <c r="V30" s="169" t="e">
        <f>SUMIFS([2]Table_Reporting!$E:$E,[2]Table_Reporting!$D:$D,V$7,[2]Table_Reporting!$C:$C,$A30)</f>
        <v>#VALUE!</v>
      </c>
      <c r="W30" s="169" t="e">
        <f>SUMIFS([2]Table_Reporting!$E:$E,[2]Table_Reporting!$D:$D,W$7,[2]Table_Reporting!$C:$C,$A30)</f>
        <v>#VALUE!</v>
      </c>
      <c r="X30" s="169" t="e">
        <f>SUMIFS([2]Table_Reporting!$E:$E,[2]Table_Reporting!$D:$D,X$7,[2]Table_Reporting!$C:$C,$A30)</f>
        <v>#VALUE!</v>
      </c>
      <c r="Y30" s="169" t="e">
        <f>SUMIFS([2]Table_Reporting!$E:$E,[2]Table_Reporting!$D:$D,Y$7,[2]Table_Reporting!$C:$C,$A30)</f>
        <v>#VALUE!</v>
      </c>
      <c r="Z30" s="169" t="e">
        <f>SUMIFS([2]Table_Reporting!$E:$E,[2]Table_Reporting!$D:$D,Z$7,[2]Table_Reporting!$C:$C,$A30)</f>
        <v>#VALUE!</v>
      </c>
      <c r="AA30" s="169" t="e">
        <f>SUMIFS([2]Table_Reporting!$E:$E,[2]Table_Reporting!$D:$D,AA$7,[2]Table_Reporting!$C:$C,$A30)</f>
        <v>#VALUE!</v>
      </c>
      <c r="AB30" s="169" t="e">
        <f>SUMIFS([2]Table_Reporting!$E:$E,[2]Table_Reporting!$D:$D,AB$7,[2]Table_Reporting!$C:$C,$A30)</f>
        <v>#VALUE!</v>
      </c>
      <c r="AC30" s="169" t="e">
        <f>SUMIFS([2]Table_Reporting!$E:$E,[2]Table_Reporting!$D:$D,AC$7,[2]Table_Reporting!$C:$C,$A30)</f>
        <v>#VALUE!</v>
      </c>
      <c r="AD30" s="169" t="e">
        <f>SUMIFS([2]Table_Reporting!$E:$E,[2]Table_Reporting!$D:$D,AD$7,[2]Table_Reporting!$C:$C,$A30)</f>
        <v>#VALUE!</v>
      </c>
      <c r="AE30" s="169" t="e">
        <f>SUMIFS([2]Table_Reporting!$E:$E,[2]Table_Reporting!$D:$D,AE$7,[2]Table_Reporting!$C:$C,$A30)</f>
        <v>#VALUE!</v>
      </c>
      <c r="AF30" s="169" t="e">
        <f>SUMIFS([2]Table_Reporting!$E:$E,[2]Table_Reporting!$D:$D,AF$7,[2]Table_Reporting!$C:$C,$A30)</f>
        <v>#VALUE!</v>
      </c>
      <c r="AG30" s="169" t="e">
        <f>SUMIFS([2]Table_Reporting!$E:$E,[2]Table_Reporting!$D:$D,AG$7,[2]Table_Reporting!$C:$C,$A30)</f>
        <v>#VALUE!</v>
      </c>
      <c r="AH30" s="171"/>
      <c r="AI30" s="171"/>
      <c r="AJ30" s="171"/>
      <c r="AK30" s="171"/>
      <c r="AL30" s="171"/>
      <c r="AM30" s="171"/>
      <c r="AN30" s="171"/>
      <c r="AO30" s="171"/>
      <c r="AP30" s="171"/>
      <c r="AQ30" s="171"/>
      <c r="AR30" s="171"/>
      <c r="AS30" s="171"/>
      <c r="AT30" s="171"/>
      <c r="AU30" s="171"/>
      <c r="AV30" s="171"/>
      <c r="AW30" s="171"/>
      <c r="AX30" s="171"/>
      <c r="AY30" s="171"/>
      <c r="AZ30" s="171"/>
      <c r="BA30" s="171"/>
      <c r="BB30" s="171"/>
      <c r="BC30" s="171"/>
      <c r="BD30" s="171"/>
      <c r="BE30" s="171"/>
      <c r="BF30" s="171"/>
      <c r="BG30" s="171"/>
      <c r="BH30" s="171"/>
      <c r="BI30" s="171"/>
      <c r="BJ30" s="171"/>
      <c r="BK30" s="171"/>
      <c r="BL30" s="172">
        <f t="shared" si="10"/>
        <v>0</v>
      </c>
      <c r="BM30" s="172">
        <f t="shared" si="11"/>
        <v>0</v>
      </c>
      <c r="BN30" s="172">
        <f t="shared" si="12"/>
        <v>0</v>
      </c>
    </row>
    <row r="31" spans="1:66" x14ac:dyDescent="0.2">
      <c r="A31" s="188" t="s">
        <v>979</v>
      </c>
      <c r="B31" s="186"/>
      <c r="C31" s="187">
        <v>606</v>
      </c>
      <c r="D31" s="169" t="e">
        <f>SUMIFS([2]Table_Reporting!$E:$E,[2]Table_Reporting!$D:$D,D$7,[2]Table_Reporting!$C:$C,$A31)</f>
        <v>#VALUE!</v>
      </c>
      <c r="E31" s="169" t="e">
        <f>SUMIFS([2]Table_Reporting!$E:$E,[2]Table_Reporting!$D:$D,E$7,[2]Table_Reporting!$C:$C,$A31)</f>
        <v>#VALUE!</v>
      </c>
      <c r="F31" s="169" t="e">
        <f>SUMIFS([2]Table_Reporting!$E:$E,[2]Table_Reporting!$D:$D,F$7,[2]Table_Reporting!$C:$C,$A31)</f>
        <v>#VALUE!</v>
      </c>
      <c r="G31" s="169" t="e">
        <f>SUMIFS([2]Table_Reporting!$E:$E,[2]Table_Reporting!$D:$D,G$7,[2]Table_Reporting!$C:$C,$A31)</f>
        <v>#VALUE!</v>
      </c>
      <c r="H31" s="169" t="e">
        <f>SUMIFS([2]Table_Reporting!$E:$E,[2]Table_Reporting!$D:$D,H$7,[2]Table_Reporting!$C:$C,$A31)</f>
        <v>#VALUE!</v>
      </c>
      <c r="I31" s="169" t="e">
        <f>SUMIFS([2]Table_Reporting!$E:$E,[2]Table_Reporting!$D:$D,I$7,[2]Table_Reporting!$C:$C,$A31)</f>
        <v>#VALUE!</v>
      </c>
      <c r="J31" s="169" t="e">
        <f>SUMIFS([2]Table_Reporting!$E:$E,[2]Table_Reporting!$D:$D,J$7,[2]Table_Reporting!$C:$C,$A31)</f>
        <v>#VALUE!</v>
      </c>
      <c r="K31" s="169" t="e">
        <f>SUMIFS([2]Table_Reporting!$E:$E,[2]Table_Reporting!$D:$D,K$7,[2]Table_Reporting!$C:$C,$A31)</f>
        <v>#VALUE!</v>
      </c>
      <c r="L31" s="169" t="e">
        <f>SUMIFS([2]Table_Reporting!$E:$E,[2]Table_Reporting!$D:$D,L$7,[2]Table_Reporting!$C:$C,$A31)</f>
        <v>#VALUE!</v>
      </c>
      <c r="M31" s="169" t="e">
        <f>SUMIFS([2]Table_Reporting!$E:$E,[2]Table_Reporting!$D:$D,M$7,[2]Table_Reporting!$C:$C,$A31)</f>
        <v>#VALUE!</v>
      </c>
      <c r="N31" s="169" t="e">
        <f>SUMIFS([2]Table_Reporting!$E:$E,[2]Table_Reporting!$D:$D,N$7,[2]Table_Reporting!$C:$C,$A31)</f>
        <v>#VALUE!</v>
      </c>
      <c r="O31" s="169" t="e">
        <f>SUMIFS([2]Table_Reporting!$E:$E,[2]Table_Reporting!$D:$D,O$7,[2]Table_Reporting!$C:$C,$A31)</f>
        <v>#VALUE!</v>
      </c>
      <c r="P31" s="169" t="e">
        <f>SUMIFS([2]Table_Reporting!$E:$E,[2]Table_Reporting!$D:$D,P$7,[2]Table_Reporting!$C:$C,$A31)</f>
        <v>#VALUE!</v>
      </c>
      <c r="Q31" s="169" t="e">
        <f>SUMIFS([2]Table_Reporting!$E:$E,[2]Table_Reporting!$D:$D,Q$7,[2]Table_Reporting!$C:$C,$A31)</f>
        <v>#VALUE!</v>
      </c>
      <c r="R31" s="169" t="e">
        <f>SUMIFS([2]Table_Reporting!$E:$E,[2]Table_Reporting!$D:$D,R$7,[2]Table_Reporting!$C:$C,$A31)</f>
        <v>#VALUE!</v>
      </c>
      <c r="S31" s="169" t="e">
        <f>SUMIFS([2]Table_Reporting!$E:$E,[2]Table_Reporting!$D:$D,S$7,[2]Table_Reporting!$C:$C,$A31)</f>
        <v>#VALUE!</v>
      </c>
      <c r="T31" s="169" t="e">
        <f>SUMIFS([2]Table_Reporting!$E:$E,[2]Table_Reporting!$D:$D,T$7,[2]Table_Reporting!$C:$C,$A31)</f>
        <v>#VALUE!</v>
      </c>
      <c r="U31" s="169" t="e">
        <f>SUMIFS([2]Table_Reporting!$E:$E,[2]Table_Reporting!$D:$D,U$7,[2]Table_Reporting!$C:$C,$A31)</f>
        <v>#VALUE!</v>
      </c>
      <c r="V31" s="169" t="e">
        <f>SUMIFS([2]Table_Reporting!$E:$E,[2]Table_Reporting!$D:$D,V$7,[2]Table_Reporting!$C:$C,$A31)</f>
        <v>#VALUE!</v>
      </c>
      <c r="W31" s="169" t="e">
        <f>SUMIFS([2]Table_Reporting!$E:$E,[2]Table_Reporting!$D:$D,W$7,[2]Table_Reporting!$C:$C,$A31)</f>
        <v>#VALUE!</v>
      </c>
      <c r="X31" s="169" t="e">
        <f>SUMIFS([2]Table_Reporting!$E:$E,[2]Table_Reporting!$D:$D,X$7,[2]Table_Reporting!$C:$C,$A31)</f>
        <v>#VALUE!</v>
      </c>
      <c r="Y31" s="169" t="e">
        <f>SUMIFS([2]Table_Reporting!$E:$E,[2]Table_Reporting!$D:$D,Y$7,[2]Table_Reporting!$C:$C,$A31)</f>
        <v>#VALUE!</v>
      </c>
      <c r="Z31" s="169" t="e">
        <f>SUMIFS([2]Table_Reporting!$E:$E,[2]Table_Reporting!$D:$D,Z$7,[2]Table_Reporting!$C:$C,$A31)</f>
        <v>#VALUE!</v>
      </c>
      <c r="AA31" s="169" t="e">
        <f>SUMIFS([2]Table_Reporting!$E:$E,[2]Table_Reporting!$D:$D,AA$7,[2]Table_Reporting!$C:$C,$A31)</f>
        <v>#VALUE!</v>
      </c>
      <c r="AB31" s="169" t="e">
        <f>SUMIFS([2]Table_Reporting!$E:$E,[2]Table_Reporting!$D:$D,AB$7,[2]Table_Reporting!$C:$C,$A31)</f>
        <v>#VALUE!</v>
      </c>
      <c r="AC31" s="169" t="e">
        <f>SUMIFS([2]Table_Reporting!$E:$E,[2]Table_Reporting!$D:$D,AC$7,[2]Table_Reporting!$C:$C,$A31)</f>
        <v>#VALUE!</v>
      </c>
      <c r="AD31" s="169" t="e">
        <f>SUMIFS([2]Table_Reporting!$E:$E,[2]Table_Reporting!$D:$D,AD$7,[2]Table_Reporting!$C:$C,$A31)</f>
        <v>#VALUE!</v>
      </c>
      <c r="AE31" s="169" t="e">
        <f>SUMIFS([2]Table_Reporting!$E:$E,[2]Table_Reporting!$D:$D,AE$7,[2]Table_Reporting!$C:$C,$A31)</f>
        <v>#VALUE!</v>
      </c>
      <c r="AF31" s="169" t="e">
        <f>SUMIFS([2]Table_Reporting!$E:$E,[2]Table_Reporting!$D:$D,AF$7,[2]Table_Reporting!$C:$C,$A31)</f>
        <v>#VALUE!</v>
      </c>
      <c r="AG31" s="169" t="e">
        <f>SUMIFS([2]Table_Reporting!$E:$E,[2]Table_Reporting!$D:$D,AG$7,[2]Table_Reporting!$C:$C,$A31)</f>
        <v>#VALUE!</v>
      </c>
      <c r="AH31" s="171"/>
      <c r="AI31" s="171"/>
      <c r="AJ31" s="171"/>
      <c r="AK31" s="171"/>
      <c r="AL31" s="171"/>
      <c r="AM31" s="171"/>
      <c r="AN31" s="171"/>
      <c r="AO31" s="171"/>
      <c r="AP31" s="171"/>
      <c r="AQ31" s="171"/>
      <c r="AR31" s="171"/>
      <c r="AS31" s="171"/>
      <c r="AT31" s="171"/>
      <c r="AU31" s="171"/>
      <c r="AV31" s="171"/>
      <c r="AW31" s="171"/>
      <c r="AX31" s="171"/>
      <c r="AY31" s="171"/>
      <c r="AZ31" s="171"/>
      <c r="BA31" s="171"/>
      <c r="BB31" s="171"/>
      <c r="BC31" s="171"/>
      <c r="BD31" s="171"/>
      <c r="BE31" s="171"/>
      <c r="BF31" s="171"/>
      <c r="BG31" s="171"/>
      <c r="BH31" s="171"/>
      <c r="BI31" s="171"/>
      <c r="BJ31" s="171"/>
      <c r="BK31" s="171"/>
      <c r="BL31" s="172">
        <f t="shared" si="10"/>
        <v>0</v>
      </c>
      <c r="BM31" s="172">
        <f t="shared" si="11"/>
        <v>0</v>
      </c>
      <c r="BN31" s="172">
        <f t="shared" si="12"/>
        <v>0</v>
      </c>
    </row>
    <row r="32" spans="1:66" x14ac:dyDescent="0.2">
      <c r="A32" s="185" t="s">
        <v>980</v>
      </c>
      <c r="B32" s="186"/>
      <c r="C32" s="187">
        <v>611</v>
      </c>
      <c r="D32" s="169" t="e">
        <f>SUMIFS([2]Table_Reporting!$E:$E,[2]Table_Reporting!$D:$D,D$7,[2]Table_Reporting!$C:$C,$A32)</f>
        <v>#VALUE!</v>
      </c>
      <c r="E32" s="169" t="e">
        <f>SUMIFS([2]Table_Reporting!$E:$E,[2]Table_Reporting!$D:$D,E$7,[2]Table_Reporting!$C:$C,$A32)</f>
        <v>#VALUE!</v>
      </c>
      <c r="F32" s="169" t="e">
        <f>SUMIFS([2]Table_Reporting!$E:$E,[2]Table_Reporting!$D:$D,F$7,[2]Table_Reporting!$C:$C,$A32)</f>
        <v>#VALUE!</v>
      </c>
      <c r="G32" s="169" t="e">
        <f>SUMIFS([2]Table_Reporting!$E:$E,[2]Table_Reporting!$D:$D,G$7,[2]Table_Reporting!$C:$C,$A32)</f>
        <v>#VALUE!</v>
      </c>
      <c r="H32" s="169" t="e">
        <f>SUMIFS([2]Table_Reporting!$E:$E,[2]Table_Reporting!$D:$D,H$7,[2]Table_Reporting!$C:$C,$A32)</f>
        <v>#VALUE!</v>
      </c>
      <c r="I32" s="169" t="e">
        <f>SUMIFS([2]Table_Reporting!$E:$E,[2]Table_Reporting!$D:$D,I$7,[2]Table_Reporting!$C:$C,$A32)</f>
        <v>#VALUE!</v>
      </c>
      <c r="J32" s="169" t="e">
        <f>SUMIFS([2]Table_Reporting!$E:$E,[2]Table_Reporting!$D:$D,J$7,[2]Table_Reporting!$C:$C,$A32)</f>
        <v>#VALUE!</v>
      </c>
      <c r="K32" s="169" t="e">
        <f>SUMIFS([2]Table_Reporting!$E:$E,[2]Table_Reporting!$D:$D,K$7,[2]Table_Reporting!$C:$C,$A32)</f>
        <v>#VALUE!</v>
      </c>
      <c r="L32" s="169" t="e">
        <f>SUMIFS([2]Table_Reporting!$E:$E,[2]Table_Reporting!$D:$D,L$7,[2]Table_Reporting!$C:$C,$A32)</f>
        <v>#VALUE!</v>
      </c>
      <c r="M32" s="169" t="e">
        <f>SUMIFS([2]Table_Reporting!$E:$E,[2]Table_Reporting!$D:$D,M$7,[2]Table_Reporting!$C:$C,$A32)</f>
        <v>#VALUE!</v>
      </c>
      <c r="N32" s="169" t="e">
        <f>SUMIFS([2]Table_Reporting!$E:$E,[2]Table_Reporting!$D:$D,N$7,[2]Table_Reporting!$C:$C,$A32)</f>
        <v>#VALUE!</v>
      </c>
      <c r="O32" s="169" t="e">
        <f>SUMIFS([2]Table_Reporting!$E:$E,[2]Table_Reporting!$D:$D,O$7,[2]Table_Reporting!$C:$C,$A32)</f>
        <v>#VALUE!</v>
      </c>
      <c r="P32" s="169" t="e">
        <f>SUMIFS([2]Table_Reporting!$E:$E,[2]Table_Reporting!$D:$D,P$7,[2]Table_Reporting!$C:$C,$A32)</f>
        <v>#VALUE!</v>
      </c>
      <c r="Q32" s="169" t="e">
        <f>SUMIFS([2]Table_Reporting!$E:$E,[2]Table_Reporting!$D:$D,Q$7,[2]Table_Reporting!$C:$C,$A32)</f>
        <v>#VALUE!</v>
      </c>
      <c r="R32" s="169" t="e">
        <f>SUMIFS([2]Table_Reporting!$E:$E,[2]Table_Reporting!$D:$D,R$7,[2]Table_Reporting!$C:$C,$A32)</f>
        <v>#VALUE!</v>
      </c>
      <c r="S32" s="169" t="e">
        <f>SUMIFS([2]Table_Reporting!$E:$E,[2]Table_Reporting!$D:$D,S$7,[2]Table_Reporting!$C:$C,$A32)</f>
        <v>#VALUE!</v>
      </c>
      <c r="T32" s="169" t="e">
        <f>SUMIFS([2]Table_Reporting!$E:$E,[2]Table_Reporting!$D:$D,T$7,[2]Table_Reporting!$C:$C,$A32)</f>
        <v>#VALUE!</v>
      </c>
      <c r="U32" s="169" t="e">
        <f>SUMIFS([2]Table_Reporting!$E:$E,[2]Table_Reporting!$D:$D,U$7,[2]Table_Reporting!$C:$C,$A32)</f>
        <v>#VALUE!</v>
      </c>
      <c r="V32" s="169" t="e">
        <f>SUMIFS([2]Table_Reporting!$E:$E,[2]Table_Reporting!$D:$D,V$7,[2]Table_Reporting!$C:$C,$A32)</f>
        <v>#VALUE!</v>
      </c>
      <c r="W32" s="169" t="e">
        <f>SUMIFS([2]Table_Reporting!$E:$E,[2]Table_Reporting!$D:$D,W$7,[2]Table_Reporting!$C:$C,$A32)</f>
        <v>#VALUE!</v>
      </c>
      <c r="X32" s="169" t="e">
        <f>SUMIFS([2]Table_Reporting!$E:$E,[2]Table_Reporting!$D:$D,X$7,[2]Table_Reporting!$C:$C,$A32)</f>
        <v>#VALUE!</v>
      </c>
      <c r="Y32" s="169" t="e">
        <f>SUMIFS([2]Table_Reporting!$E:$E,[2]Table_Reporting!$D:$D,Y$7,[2]Table_Reporting!$C:$C,$A32)</f>
        <v>#VALUE!</v>
      </c>
      <c r="Z32" s="169" t="e">
        <f>SUMIFS([2]Table_Reporting!$E:$E,[2]Table_Reporting!$D:$D,Z$7,[2]Table_Reporting!$C:$C,$A32)</f>
        <v>#VALUE!</v>
      </c>
      <c r="AA32" s="169" t="e">
        <f>SUMIFS([2]Table_Reporting!$E:$E,[2]Table_Reporting!$D:$D,AA$7,[2]Table_Reporting!$C:$C,$A32)</f>
        <v>#VALUE!</v>
      </c>
      <c r="AB32" s="169" t="e">
        <f>SUMIFS([2]Table_Reporting!$E:$E,[2]Table_Reporting!$D:$D,AB$7,[2]Table_Reporting!$C:$C,$A32)</f>
        <v>#VALUE!</v>
      </c>
      <c r="AC32" s="169" t="e">
        <f>SUMIFS([2]Table_Reporting!$E:$E,[2]Table_Reporting!$D:$D,AC$7,[2]Table_Reporting!$C:$C,$A32)</f>
        <v>#VALUE!</v>
      </c>
      <c r="AD32" s="169" t="e">
        <f>SUMIFS([2]Table_Reporting!$E:$E,[2]Table_Reporting!$D:$D,AD$7,[2]Table_Reporting!$C:$C,$A32)</f>
        <v>#VALUE!</v>
      </c>
      <c r="AE32" s="169" t="e">
        <f>SUMIFS([2]Table_Reporting!$E:$E,[2]Table_Reporting!$D:$D,AE$7,[2]Table_Reporting!$C:$C,$A32)</f>
        <v>#VALUE!</v>
      </c>
      <c r="AF32" s="169" t="e">
        <f>SUMIFS([2]Table_Reporting!$E:$E,[2]Table_Reporting!$D:$D,AF$7,[2]Table_Reporting!$C:$C,$A32)</f>
        <v>#VALUE!</v>
      </c>
      <c r="AG32" s="169" t="e">
        <f>SUMIFS([2]Table_Reporting!$E:$E,[2]Table_Reporting!$D:$D,AG$7,[2]Table_Reporting!$C:$C,$A32)</f>
        <v>#VALUE!</v>
      </c>
      <c r="AH32" s="171"/>
      <c r="AI32" s="171"/>
      <c r="AJ32" s="171"/>
      <c r="AK32" s="171"/>
      <c r="AL32" s="171"/>
      <c r="AM32" s="171"/>
      <c r="AN32" s="171"/>
      <c r="AO32" s="171"/>
      <c r="AP32" s="171"/>
      <c r="AQ32" s="171"/>
      <c r="AR32" s="171"/>
      <c r="AS32" s="171"/>
      <c r="AT32" s="171"/>
      <c r="AU32" s="171"/>
      <c r="AV32" s="171"/>
      <c r="AW32" s="171"/>
      <c r="AX32" s="171"/>
      <c r="AY32" s="171"/>
      <c r="AZ32" s="171"/>
      <c r="BA32" s="171"/>
      <c r="BB32" s="171"/>
      <c r="BC32" s="171"/>
      <c r="BD32" s="171"/>
      <c r="BE32" s="171"/>
      <c r="BF32" s="171"/>
      <c r="BG32" s="171"/>
      <c r="BH32" s="171"/>
      <c r="BI32" s="171"/>
      <c r="BJ32" s="171"/>
      <c r="BK32" s="171"/>
      <c r="BL32" s="172">
        <f t="shared" si="10"/>
        <v>0</v>
      </c>
      <c r="BM32" s="172">
        <f t="shared" si="11"/>
        <v>0</v>
      </c>
      <c r="BN32" s="172">
        <f t="shared" si="12"/>
        <v>0</v>
      </c>
    </row>
    <row r="33" spans="1:66" x14ac:dyDescent="0.2">
      <c r="A33" s="185" t="s">
        <v>981</v>
      </c>
      <c r="B33" s="186"/>
      <c r="C33" s="187">
        <v>612</v>
      </c>
      <c r="D33" s="169" t="e">
        <f>SUMIFS([2]Table_Reporting!$E:$E,[2]Table_Reporting!$D:$D,D$7,[2]Table_Reporting!$C:$C,$A33)</f>
        <v>#VALUE!</v>
      </c>
      <c r="E33" s="169" t="e">
        <f>SUMIFS([2]Table_Reporting!$E:$E,[2]Table_Reporting!$D:$D,E$7,[2]Table_Reporting!$C:$C,$A33)</f>
        <v>#VALUE!</v>
      </c>
      <c r="F33" s="169" t="e">
        <f>SUMIFS([2]Table_Reporting!$E:$E,[2]Table_Reporting!$D:$D,F$7,[2]Table_Reporting!$C:$C,$A33)</f>
        <v>#VALUE!</v>
      </c>
      <c r="G33" s="169" t="e">
        <f>SUMIFS([2]Table_Reporting!$E:$E,[2]Table_Reporting!$D:$D,G$7,[2]Table_Reporting!$C:$C,$A33)</f>
        <v>#VALUE!</v>
      </c>
      <c r="H33" s="169" t="e">
        <f>SUMIFS([2]Table_Reporting!$E:$E,[2]Table_Reporting!$D:$D,H$7,[2]Table_Reporting!$C:$C,$A33)</f>
        <v>#VALUE!</v>
      </c>
      <c r="I33" s="169" t="e">
        <f>SUMIFS([2]Table_Reporting!$E:$E,[2]Table_Reporting!$D:$D,I$7,[2]Table_Reporting!$C:$C,$A33)</f>
        <v>#VALUE!</v>
      </c>
      <c r="J33" s="169" t="e">
        <f>SUMIFS([2]Table_Reporting!$E:$E,[2]Table_Reporting!$D:$D,J$7,[2]Table_Reporting!$C:$C,$A33)</f>
        <v>#VALUE!</v>
      </c>
      <c r="K33" s="169" t="e">
        <f>SUMIFS([2]Table_Reporting!$E:$E,[2]Table_Reporting!$D:$D,K$7,[2]Table_Reporting!$C:$C,$A33)</f>
        <v>#VALUE!</v>
      </c>
      <c r="L33" s="169" t="e">
        <f>SUMIFS([2]Table_Reporting!$E:$E,[2]Table_Reporting!$D:$D,L$7,[2]Table_Reporting!$C:$C,$A33)</f>
        <v>#VALUE!</v>
      </c>
      <c r="M33" s="169" t="e">
        <f>SUMIFS([2]Table_Reporting!$E:$E,[2]Table_Reporting!$D:$D,M$7,[2]Table_Reporting!$C:$C,$A33)</f>
        <v>#VALUE!</v>
      </c>
      <c r="N33" s="169" t="e">
        <f>SUMIFS([2]Table_Reporting!$E:$E,[2]Table_Reporting!$D:$D,N$7,[2]Table_Reporting!$C:$C,$A33)</f>
        <v>#VALUE!</v>
      </c>
      <c r="O33" s="169" t="e">
        <f>SUMIFS([2]Table_Reporting!$E:$E,[2]Table_Reporting!$D:$D,O$7,[2]Table_Reporting!$C:$C,$A33)</f>
        <v>#VALUE!</v>
      </c>
      <c r="P33" s="169" t="e">
        <f>SUMIFS([2]Table_Reporting!$E:$E,[2]Table_Reporting!$D:$D,P$7,[2]Table_Reporting!$C:$C,$A33)</f>
        <v>#VALUE!</v>
      </c>
      <c r="Q33" s="169" t="e">
        <f>SUMIFS([2]Table_Reporting!$E:$E,[2]Table_Reporting!$D:$D,Q$7,[2]Table_Reporting!$C:$C,$A33)</f>
        <v>#VALUE!</v>
      </c>
      <c r="R33" s="169" t="e">
        <f>SUMIFS([2]Table_Reporting!$E:$E,[2]Table_Reporting!$D:$D,R$7,[2]Table_Reporting!$C:$C,$A33)</f>
        <v>#VALUE!</v>
      </c>
      <c r="S33" s="169" t="e">
        <f>SUMIFS([2]Table_Reporting!$E:$E,[2]Table_Reporting!$D:$D,S$7,[2]Table_Reporting!$C:$C,$A33)</f>
        <v>#VALUE!</v>
      </c>
      <c r="T33" s="169" t="e">
        <f>SUMIFS([2]Table_Reporting!$E:$E,[2]Table_Reporting!$D:$D,T$7,[2]Table_Reporting!$C:$C,$A33)</f>
        <v>#VALUE!</v>
      </c>
      <c r="U33" s="169" t="e">
        <f>SUMIFS([2]Table_Reporting!$E:$E,[2]Table_Reporting!$D:$D,U$7,[2]Table_Reporting!$C:$C,$A33)</f>
        <v>#VALUE!</v>
      </c>
      <c r="V33" s="169" t="e">
        <f>SUMIFS([2]Table_Reporting!$E:$E,[2]Table_Reporting!$D:$D,V$7,[2]Table_Reporting!$C:$C,$A33)</f>
        <v>#VALUE!</v>
      </c>
      <c r="W33" s="169" t="e">
        <f>SUMIFS([2]Table_Reporting!$E:$E,[2]Table_Reporting!$D:$D,W$7,[2]Table_Reporting!$C:$C,$A33)</f>
        <v>#VALUE!</v>
      </c>
      <c r="X33" s="169" t="e">
        <f>SUMIFS([2]Table_Reporting!$E:$E,[2]Table_Reporting!$D:$D,X$7,[2]Table_Reporting!$C:$C,$A33)</f>
        <v>#VALUE!</v>
      </c>
      <c r="Y33" s="169" t="e">
        <f>SUMIFS([2]Table_Reporting!$E:$E,[2]Table_Reporting!$D:$D,Y$7,[2]Table_Reporting!$C:$C,$A33)</f>
        <v>#VALUE!</v>
      </c>
      <c r="Z33" s="169" t="e">
        <f>SUMIFS([2]Table_Reporting!$E:$E,[2]Table_Reporting!$D:$D,Z$7,[2]Table_Reporting!$C:$C,$A33)</f>
        <v>#VALUE!</v>
      </c>
      <c r="AA33" s="169" t="e">
        <f>SUMIFS([2]Table_Reporting!$E:$E,[2]Table_Reporting!$D:$D,AA$7,[2]Table_Reporting!$C:$C,$A33)</f>
        <v>#VALUE!</v>
      </c>
      <c r="AB33" s="169" t="e">
        <f>SUMIFS([2]Table_Reporting!$E:$E,[2]Table_Reporting!$D:$D,AB$7,[2]Table_Reporting!$C:$C,$A33)</f>
        <v>#VALUE!</v>
      </c>
      <c r="AC33" s="169" t="e">
        <f>SUMIFS([2]Table_Reporting!$E:$E,[2]Table_Reporting!$D:$D,AC$7,[2]Table_Reporting!$C:$C,$A33)</f>
        <v>#VALUE!</v>
      </c>
      <c r="AD33" s="169" t="e">
        <f>SUMIFS([2]Table_Reporting!$E:$E,[2]Table_Reporting!$D:$D,AD$7,[2]Table_Reporting!$C:$C,$A33)</f>
        <v>#VALUE!</v>
      </c>
      <c r="AE33" s="169" t="e">
        <f>SUMIFS([2]Table_Reporting!$E:$E,[2]Table_Reporting!$D:$D,AE$7,[2]Table_Reporting!$C:$C,$A33)</f>
        <v>#VALUE!</v>
      </c>
      <c r="AF33" s="169" t="e">
        <f>SUMIFS([2]Table_Reporting!$E:$E,[2]Table_Reporting!$D:$D,AF$7,[2]Table_Reporting!$C:$C,$A33)</f>
        <v>#VALUE!</v>
      </c>
      <c r="AG33" s="169" t="e">
        <f>SUMIFS([2]Table_Reporting!$E:$E,[2]Table_Reporting!$D:$D,AG$7,[2]Table_Reporting!$C:$C,$A33)</f>
        <v>#VALUE!</v>
      </c>
      <c r="AH33" s="171"/>
      <c r="AI33" s="171"/>
      <c r="AJ33" s="171"/>
      <c r="AK33" s="171"/>
      <c r="AL33" s="171"/>
      <c r="AM33" s="171"/>
      <c r="AN33" s="171"/>
      <c r="AO33" s="171"/>
      <c r="AP33" s="171"/>
      <c r="AQ33" s="171"/>
      <c r="AR33" s="171"/>
      <c r="AS33" s="171"/>
      <c r="AT33" s="171"/>
      <c r="AU33" s="171"/>
      <c r="AV33" s="171"/>
      <c r="AW33" s="171"/>
      <c r="AX33" s="171"/>
      <c r="AY33" s="171"/>
      <c r="AZ33" s="171"/>
      <c r="BA33" s="171"/>
      <c r="BB33" s="171"/>
      <c r="BC33" s="171"/>
      <c r="BD33" s="171"/>
      <c r="BE33" s="171"/>
      <c r="BF33" s="171"/>
      <c r="BG33" s="171"/>
      <c r="BH33" s="171"/>
      <c r="BI33" s="171"/>
      <c r="BJ33" s="171"/>
      <c r="BK33" s="171"/>
      <c r="BL33" s="172">
        <f t="shared" si="10"/>
        <v>0</v>
      </c>
      <c r="BM33" s="172">
        <f t="shared" si="11"/>
        <v>0</v>
      </c>
      <c r="BN33" s="172">
        <f t="shared" si="12"/>
        <v>0</v>
      </c>
    </row>
    <row r="34" spans="1:66" x14ac:dyDescent="0.2">
      <c r="A34" s="185" t="s">
        <v>982</v>
      </c>
      <c r="B34" s="186"/>
      <c r="C34" s="187">
        <v>613</v>
      </c>
      <c r="D34" s="169" t="e">
        <f>SUMIFS([2]Table_Reporting!$E:$E,[2]Table_Reporting!$D:$D,D$7,[2]Table_Reporting!$C:$C,$A34)</f>
        <v>#VALUE!</v>
      </c>
      <c r="E34" s="169" t="e">
        <f>SUMIFS([2]Table_Reporting!$E:$E,[2]Table_Reporting!$D:$D,E$7,[2]Table_Reporting!$C:$C,$A34)</f>
        <v>#VALUE!</v>
      </c>
      <c r="F34" s="169" t="e">
        <f>SUMIFS([2]Table_Reporting!$E:$E,[2]Table_Reporting!$D:$D,F$7,[2]Table_Reporting!$C:$C,$A34)</f>
        <v>#VALUE!</v>
      </c>
      <c r="G34" s="169" t="e">
        <f>SUMIFS([2]Table_Reporting!$E:$E,[2]Table_Reporting!$D:$D,G$7,[2]Table_Reporting!$C:$C,$A34)</f>
        <v>#VALUE!</v>
      </c>
      <c r="H34" s="169" t="e">
        <f>SUMIFS([2]Table_Reporting!$E:$E,[2]Table_Reporting!$D:$D,H$7,[2]Table_Reporting!$C:$C,$A34)</f>
        <v>#VALUE!</v>
      </c>
      <c r="I34" s="169" t="e">
        <f>SUMIFS([2]Table_Reporting!$E:$E,[2]Table_Reporting!$D:$D,I$7,[2]Table_Reporting!$C:$C,$A34)</f>
        <v>#VALUE!</v>
      </c>
      <c r="J34" s="169" t="e">
        <f>SUMIFS([2]Table_Reporting!$E:$E,[2]Table_Reporting!$D:$D,J$7,[2]Table_Reporting!$C:$C,$A34)</f>
        <v>#VALUE!</v>
      </c>
      <c r="K34" s="169" t="e">
        <f>SUMIFS([2]Table_Reporting!$E:$E,[2]Table_Reporting!$D:$D,K$7,[2]Table_Reporting!$C:$C,$A34)</f>
        <v>#VALUE!</v>
      </c>
      <c r="L34" s="169" t="e">
        <f>SUMIFS([2]Table_Reporting!$E:$E,[2]Table_Reporting!$D:$D,L$7,[2]Table_Reporting!$C:$C,$A34)</f>
        <v>#VALUE!</v>
      </c>
      <c r="M34" s="169" t="e">
        <f>SUMIFS([2]Table_Reporting!$E:$E,[2]Table_Reporting!$D:$D,M$7,[2]Table_Reporting!$C:$C,$A34)</f>
        <v>#VALUE!</v>
      </c>
      <c r="N34" s="169" t="e">
        <f>SUMIFS([2]Table_Reporting!$E:$E,[2]Table_Reporting!$D:$D,N$7,[2]Table_Reporting!$C:$C,$A34)</f>
        <v>#VALUE!</v>
      </c>
      <c r="O34" s="169" t="e">
        <f>SUMIFS([2]Table_Reporting!$E:$E,[2]Table_Reporting!$D:$D,O$7,[2]Table_Reporting!$C:$C,$A34)</f>
        <v>#VALUE!</v>
      </c>
      <c r="P34" s="169" t="e">
        <f>SUMIFS([2]Table_Reporting!$E:$E,[2]Table_Reporting!$D:$D,P$7,[2]Table_Reporting!$C:$C,$A34)</f>
        <v>#VALUE!</v>
      </c>
      <c r="Q34" s="169" t="e">
        <f>SUMIFS([2]Table_Reporting!$E:$E,[2]Table_Reporting!$D:$D,Q$7,[2]Table_Reporting!$C:$C,$A34)</f>
        <v>#VALUE!</v>
      </c>
      <c r="R34" s="169" t="e">
        <f>SUMIFS([2]Table_Reporting!$E:$E,[2]Table_Reporting!$D:$D,R$7,[2]Table_Reporting!$C:$C,$A34)</f>
        <v>#VALUE!</v>
      </c>
      <c r="S34" s="169" t="e">
        <f>SUMIFS([2]Table_Reporting!$E:$E,[2]Table_Reporting!$D:$D,S$7,[2]Table_Reporting!$C:$C,$A34)</f>
        <v>#VALUE!</v>
      </c>
      <c r="T34" s="169" t="e">
        <f>SUMIFS([2]Table_Reporting!$E:$E,[2]Table_Reporting!$D:$D,T$7,[2]Table_Reporting!$C:$C,$A34)</f>
        <v>#VALUE!</v>
      </c>
      <c r="U34" s="169" t="e">
        <f>SUMIFS([2]Table_Reporting!$E:$E,[2]Table_Reporting!$D:$D,U$7,[2]Table_Reporting!$C:$C,$A34)</f>
        <v>#VALUE!</v>
      </c>
      <c r="V34" s="169" t="e">
        <f>SUMIFS([2]Table_Reporting!$E:$E,[2]Table_Reporting!$D:$D,V$7,[2]Table_Reporting!$C:$C,$A34)</f>
        <v>#VALUE!</v>
      </c>
      <c r="W34" s="169" t="e">
        <f>SUMIFS([2]Table_Reporting!$E:$E,[2]Table_Reporting!$D:$D,W$7,[2]Table_Reporting!$C:$C,$A34)</f>
        <v>#VALUE!</v>
      </c>
      <c r="X34" s="169" t="e">
        <f>SUMIFS([2]Table_Reporting!$E:$E,[2]Table_Reporting!$D:$D,X$7,[2]Table_Reporting!$C:$C,$A34)</f>
        <v>#VALUE!</v>
      </c>
      <c r="Y34" s="169" t="e">
        <f>SUMIFS([2]Table_Reporting!$E:$E,[2]Table_Reporting!$D:$D,Y$7,[2]Table_Reporting!$C:$C,$A34)</f>
        <v>#VALUE!</v>
      </c>
      <c r="Z34" s="169" t="e">
        <f>SUMIFS([2]Table_Reporting!$E:$E,[2]Table_Reporting!$D:$D,Z$7,[2]Table_Reporting!$C:$C,$A34)</f>
        <v>#VALUE!</v>
      </c>
      <c r="AA34" s="169" t="e">
        <f>SUMIFS([2]Table_Reporting!$E:$E,[2]Table_Reporting!$D:$D,AA$7,[2]Table_Reporting!$C:$C,$A34)</f>
        <v>#VALUE!</v>
      </c>
      <c r="AB34" s="169" t="e">
        <f>SUMIFS([2]Table_Reporting!$E:$E,[2]Table_Reporting!$D:$D,AB$7,[2]Table_Reporting!$C:$C,$A34)</f>
        <v>#VALUE!</v>
      </c>
      <c r="AC34" s="169" t="e">
        <f>SUMIFS([2]Table_Reporting!$E:$E,[2]Table_Reporting!$D:$D,AC$7,[2]Table_Reporting!$C:$C,$A34)</f>
        <v>#VALUE!</v>
      </c>
      <c r="AD34" s="169" t="e">
        <f>SUMIFS([2]Table_Reporting!$E:$E,[2]Table_Reporting!$D:$D,AD$7,[2]Table_Reporting!$C:$C,$A34)</f>
        <v>#VALUE!</v>
      </c>
      <c r="AE34" s="169" t="e">
        <f>SUMIFS([2]Table_Reporting!$E:$E,[2]Table_Reporting!$D:$D,AE$7,[2]Table_Reporting!$C:$C,$A34)</f>
        <v>#VALUE!</v>
      </c>
      <c r="AF34" s="169" t="e">
        <f>SUMIFS([2]Table_Reporting!$E:$E,[2]Table_Reporting!$D:$D,AF$7,[2]Table_Reporting!$C:$C,$A34)</f>
        <v>#VALUE!</v>
      </c>
      <c r="AG34" s="169" t="e">
        <f>SUMIFS([2]Table_Reporting!$E:$E,[2]Table_Reporting!$D:$D,AG$7,[2]Table_Reporting!$C:$C,$A34)</f>
        <v>#VALUE!</v>
      </c>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71"/>
      <c r="BD34" s="171"/>
      <c r="BE34" s="171"/>
      <c r="BF34" s="171"/>
      <c r="BG34" s="171"/>
      <c r="BH34" s="171"/>
      <c r="BI34" s="171"/>
      <c r="BJ34" s="171"/>
      <c r="BK34" s="171"/>
      <c r="BL34" s="172">
        <f t="shared" si="10"/>
        <v>0</v>
      </c>
      <c r="BM34" s="172">
        <f t="shared" si="11"/>
        <v>0</v>
      </c>
      <c r="BN34" s="172">
        <f t="shared" si="12"/>
        <v>0</v>
      </c>
    </row>
    <row r="35" spans="1:66" x14ac:dyDescent="0.2">
      <c r="A35" s="185" t="s">
        <v>983</v>
      </c>
      <c r="B35" s="186"/>
      <c r="C35" s="187">
        <v>614</v>
      </c>
      <c r="D35" s="169" t="e">
        <f>SUMIFS([2]Table_Reporting!$E:$E,[2]Table_Reporting!$D:$D,D$7,[2]Table_Reporting!$C:$C,$A35)</f>
        <v>#VALUE!</v>
      </c>
      <c r="E35" s="169" t="e">
        <f>SUMIFS([2]Table_Reporting!$E:$E,[2]Table_Reporting!$D:$D,E$7,[2]Table_Reporting!$C:$C,$A35)</f>
        <v>#VALUE!</v>
      </c>
      <c r="F35" s="169" t="e">
        <f>SUMIFS([2]Table_Reporting!$E:$E,[2]Table_Reporting!$D:$D,F$7,[2]Table_Reporting!$C:$C,$A35)</f>
        <v>#VALUE!</v>
      </c>
      <c r="G35" s="169" t="e">
        <f>SUMIFS([2]Table_Reporting!$E:$E,[2]Table_Reporting!$D:$D,G$7,[2]Table_Reporting!$C:$C,$A35)</f>
        <v>#VALUE!</v>
      </c>
      <c r="H35" s="169" t="e">
        <f>SUMIFS([2]Table_Reporting!$E:$E,[2]Table_Reporting!$D:$D,H$7,[2]Table_Reporting!$C:$C,$A35)</f>
        <v>#VALUE!</v>
      </c>
      <c r="I35" s="169" t="e">
        <f>SUMIFS([2]Table_Reporting!$E:$E,[2]Table_Reporting!$D:$D,I$7,[2]Table_Reporting!$C:$C,$A35)</f>
        <v>#VALUE!</v>
      </c>
      <c r="J35" s="169" t="e">
        <f>SUMIFS([2]Table_Reporting!$E:$E,[2]Table_Reporting!$D:$D,J$7,[2]Table_Reporting!$C:$C,$A35)</f>
        <v>#VALUE!</v>
      </c>
      <c r="K35" s="169" t="e">
        <f>SUMIFS([2]Table_Reporting!$E:$E,[2]Table_Reporting!$D:$D,K$7,[2]Table_Reporting!$C:$C,$A35)</f>
        <v>#VALUE!</v>
      </c>
      <c r="L35" s="169" t="e">
        <f>SUMIFS([2]Table_Reporting!$E:$E,[2]Table_Reporting!$D:$D,L$7,[2]Table_Reporting!$C:$C,$A35)</f>
        <v>#VALUE!</v>
      </c>
      <c r="M35" s="169" t="e">
        <f>SUMIFS([2]Table_Reporting!$E:$E,[2]Table_Reporting!$D:$D,M$7,[2]Table_Reporting!$C:$C,$A35)</f>
        <v>#VALUE!</v>
      </c>
      <c r="N35" s="169" t="e">
        <f>SUMIFS([2]Table_Reporting!$E:$E,[2]Table_Reporting!$D:$D,N$7,[2]Table_Reporting!$C:$C,$A35)</f>
        <v>#VALUE!</v>
      </c>
      <c r="O35" s="169" t="e">
        <f>SUMIFS([2]Table_Reporting!$E:$E,[2]Table_Reporting!$D:$D,O$7,[2]Table_Reporting!$C:$C,$A35)</f>
        <v>#VALUE!</v>
      </c>
      <c r="P35" s="169" t="e">
        <f>SUMIFS([2]Table_Reporting!$E:$E,[2]Table_Reporting!$D:$D,P$7,[2]Table_Reporting!$C:$C,$A35)</f>
        <v>#VALUE!</v>
      </c>
      <c r="Q35" s="169" t="e">
        <f>SUMIFS([2]Table_Reporting!$E:$E,[2]Table_Reporting!$D:$D,Q$7,[2]Table_Reporting!$C:$C,$A35)</f>
        <v>#VALUE!</v>
      </c>
      <c r="R35" s="169" t="e">
        <f>SUMIFS([2]Table_Reporting!$E:$E,[2]Table_Reporting!$D:$D,R$7,[2]Table_Reporting!$C:$C,$A35)</f>
        <v>#VALUE!</v>
      </c>
      <c r="S35" s="169" t="e">
        <f>SUMIFS([2]Table_Reporting!$E:$E,[2]Table_Reporting!$D:$D,S$7,[2]Table_Reporting!$C:$C,$A35)</f>
        <v>#VALUE!</v>
      </c>
      <c r="T35" s="169" t="e">
        <f>SUMIFS([2]Table_Reporting!$E:$E,[2]Table_Reporting!$D:$D,T$7,[2]Table_Reporting!$C:$C,$A35)</f>
        <v>#VALUE!</v>
      </c>
      <c r="U35" s="169" t="e">
        <f>SUMIFS([2]Table_Reporting!$E:$E,[2]Table_Reporting!$D:$D,U$7,[2]Table_Reporting!$C:$C,$A35)</f>
        <v>#VALUE!</v>
      </c>
      <c r="V35" s="169" t="e">
        <f>SUMIFS([2]Table_Reporting!$E:$E,[2]Table_Reporting!$D:$D,V$7,[2]Table_Reporting!$C:$C,$A35)</f>
        <v>#VALUE!</v>
      </c>
      <c r="W35" s="169" t="e">
        <f>SUMIFS([2]Table_Reporting!$E:$E,[2]Table_Reporting!$D:$D,W$7,[2]Table_Reporting!$C:$C,$A35)</f>
        <v>#VALUE!</v>
      </c>
      <c r="X35" s="169" t="e">
        <f>SUMIFS([2]Table_Reporting!$E:$E,[2]Table_Reporting!$D:$D,X$7,[2]Table_Reporting!$C:$C,$A35)</f>
        <v>#VALUE!</v>
      </c>
      <c r="Y35" s="169" t="e">
        <f>SUMIFS([2]Table_Reporting!$E:$E,[2]Table_Reporting!$D:$D,Y$7,[2]Table_Reporting!$C:$C,$A35)</f>
        <v>#VALUE!</v>
      </c>
      <c r="Z35" s="169" t="e">
        <f>SUMIFS([2]Table_Reporting!$E:$E,[2]Table_Reporting!$D:$D,Z$7,[2]Table_Reporting!$C:$C,$A35)</f>
        <v>#VALUE!</v>
      </c>
      <c r="AA35" s="169" t="e">
        <f>SUMIFS([2]Table_Reporting!$E:$E,[2]Table_Reporting!$D:$D,AA$7,[2]Table_Reporting!$C:$C,$A35)</f>
        <v>#VALUE!</v>
      </c>
      <c r="AB35" s="169" t="e">
        <f>SUMIFS([2]Table_Reporting!$E:$E,[2]Table_Reporting!$D:$D,AB$7,[2]Table_Reporting!$C:$C,$A35)</f>
        <v>#VALUE!</v>
      </c>
      <c r="AC35" s="169" t="e">
        <f>SUMIFS([2]Table_Reporting!$E:$E,[2]Table_Reporting!$D:$D,AC$7,[2]Table_Reporting!$C:$C,$A35)</f>
        <v>#VALUE!</v>
      </c>
      <c r="AD35" s="169" t="e">
        <f>SUMIFS([2]Table_Reporting!$E:$E,[2]Table_Reporting!$D:$D,AD$7,[2]Table_Reporting!$C:$C,$A35)</f>
        <v>#VALUE!</v>
      </c>
      <c r="AE35" s="169" t="e">
        <f>SUMIFS([2]Table_Reporting!$E:$E,[2]Table_Reporting!$D:$D,AE$7,[2]Table_Reporting!$C:$C,$A35)</f>
        <v>#VALUE!</v>
      </c>
      <c r="AF35" s="169" t="e">
        <f>SUMIFS([2]Table_Reporting!$E:$E,[2]Table_Reporting!$D:$D,AF$7,[2]Table_Reporting!$C:$C,$A35)</f>
        <v>#VALUE!</v>
      </c>
      <c r="AG35" s="169" t="e">
        <f>SUMIFS([2]Table_Reporting!$E:$E,[2]Table_Reporting!$D:$D,AG$7,[2]Table_Reporting!$C:$C,$A35)</f>
        <v>#VALUE!</v>
      </c>
      <c r="AH35" s="171"/>
      <c r="AI35" s="171"/>
      <c r="AJ35" s="171"/>
      <c r="AK35" s="171"/>
      <c r="AL35" s="171"/>
      <c r="AM35" s="171"/>
      <c r="AN35" s="171"/>
      <c r="AO35" s="171"/>
      <c r="AP35" s="171"/>
      <c r="AQ35" s="171"/>
      <c r="AR35" s="171"/>
      <c r="AS35" s="171"/>
      <c r="AT35" s="171"/>
      <c r="AU35" s="171"/>
      <c r="AV35" s="171"/>
      <c r="AW35" s="171"/>
      <c r="AX35" s="171"/>
      <c r="AY35" s="171"/>
      <c r="AZ35" s="171"/>
      <c r="BA35" s="171"/>
      <c r="BB35" s="171"/>
      <c r="BC35" s="171"/>
      <c r="BD35" s="171"/>
      <c r="BE35" s="171"/>
      <c r="BF35" s="171"/>
      <c r="BG35" s="171"/>
      <c r="BH35" s="171"/>
      <c r="BI35" s="171"/>
      <c r="BJ35" s="171"/>
      <c r="BK35" s="171"/>
      <c r="BL35" s="172">
        <f t="shared" si="10"/>
        <v>0</v>
      </c>
      <c r="BM35" s="172">
        <f t="shared" si="11"/>
        <v>0</v>
      </c>
      <c r="BN35" s="172">
        <f t="shared" si="12"/>
        <v>0</v>
      </c>
    </row>
    <row r="36" spans="1:66" x14ac:dyDescent="0.2">
      <c r="A36" s="185" t="s">
        <v>984</v>
      </c>
      <c r="B36" s="186"/>
      <c r="C36" s="187">
        <v>615</v>
      </c>
      <c r="D36" s="169" t="e">
        <f>SUMIFS([2]Table_Reporting!$E:$E,[2]Table_Reporting!$D:$D,D$7,[2]Table_Reporting!$C:$C,$A36)</f>
        <v>#VALUE!</v>
      </c>
      <c r="E36" s="169" t="e">
        <f>SUMIFS([2]Table_Reporting!$E:$E,[2]Table_Reporting!$D:$D,E$7,[2]Table_Reporting!$C:$C,$A36)</f>
        <v>#VALUE!</v>
      </c>
      <c r="F36" s="169" t="e">
        <f>SUMIFS([2]Table_Reporting!$E:$E,[2]Table_Reporting!$D:$D,F$7,[2]Table_Reporting!$C:$C,$A36)</f>
        <v>#VALUE!</v>
      </c>
      <c r="G36" s="169" t="e">
        <f>SUMIFS([2]Table_Reporting!$E:$E,[2]Table_Reporting!$D:$D,G$7,[2]Table_Reporting!$C:$C,$A36)</f>
        <v>#VALUE!</v>
      </c>
      <c r="H36" s="169" t="e">
        <f>SUMIFS([2]Table_Reporting!$E:$E,[2]Table_Reporting!$D:$D,H$7,[2]Table_Reporting!$C:$C,$A36)</f>
        <v>#VALUE!</v>
      </c>
      <c r="I36" s="169" t="e">
        <f>SUMIFS([2]Table_Reporting!$E:$E,[2]Table_Reporting!$D:$D,I$7,[2]Table_Reporting!$C:$C,$A36)</f>
        <v>#VALUE!</v>
      </c>
      <c r="J36" s="169" t="e">
        <f>SUMIFS([2]Table_Reporting!$E:$E,[2]Table_Reporting!$D:$D,J$7,[2]Table_Reporting!$C:$C,$A36)</f>
        <v>#VALUE!</v>
      </c>
      <c r="K36" s="169" t="e">
        <f>SUMIFS([2]Table_Reporting!$E:$E,[2]Table_Reporting!$D:$D,K$7,[2]Table_Reporting!$C:$C,$A36)</f>
        <v>#VALUE!</v>
      </c>
      <c r="L36" s="169" t="e">
        <f>SUMIFS([2]Table_Reporting!$E:$E,[2]Table_Reporting!$D:$D,L$7,[2]Table_Reporting!$C:$C,$A36)</f>
        <v>#VALUE!</v>
      </c>
      <c r="M36" s="169" t="e">
        <f>SUMIFS([2]Table_Reporting!$E:$E,[2]Table_Reporting!$D:$D,M$7,[2]Table_Reporting!$C:$C,$A36)</f>
        <v>#VALUE!</v>
      </c>
      <c r="N36" s="169" t="e">
        <f>SUMIFS([2]Table_Reporting!$E:$E,[2]Table_Reporting!$D:$D,N$7,[2]Table_Reporting!$C:$C,$A36)</f>
        <v>#VALUE!</v>
      </c>
      <c r="O36" s="169" t="e">
        <f>SUMIFS([2]Table_Reporting!$E:$E,[2]Table_Reporting!$D:$D,O$7,[2]Table_Reporting!$C:$C,$A36)</f>
        <v>#VALUE!</v>
      </c>
      <c r="P36" s="169" t="e">
        <f>SUMIFS([2]Table_Reporting!$E:$E,[2]Table_Reporting!$D:$D,P$7,[2]Table_Reporting!$C:$C,$A36)</f>
        <v>#VALUE!</v>
      </c>
      <c r="Q36" s="169" t="e">
        <f>SUMIFS([2]Table_Reporting!$E:$E,[2]Table_Reporting!$D:$D,Q$7,[2]Table_Reporting!$C:$C,$A36)</f>
        <v>#VALUE!</v>
      </c>
      <c r="R36" s="169" t="e">
        <f>SUMIFS([2]Table_Reporting!$E:$E,[2]Table_Reporting!$D:$D,R$7,[2]Table_Reporting!$C:$C,$A36)</f>
        <v>#VALUE!</v>
      </c>
      <c r="S36" s="169" t="e">
        <f>SUMIFS([2]Table_Reporting!$E:$E,[2]Table_Reporting!$D:$D,S$7,[2]Table_Reporting!$C:$C,$A36)</f>
        <v>#VALUE!</v>
      </c>
      <c r="T36" s="169" t="e">
        <f>SUMIFS([2]Table_Reporting!$E:$E,[2]Table_Reporting!$D:$D,T$7,[2]Table_Reporting!$C:$C,$A36)</f>
        <v>#VALUE!</v>
      </c>
      <c r="U36" s="169" t="e">
        <f>SUMIFS([2]Table_Reporting!$E:$E,[2]Table_Reporting!$D:$D,U$7,[2]Table_Reporting!$C:$C,$A36)</f>
        <v>#VALUE!</v>
      </c>
      <c r="V36" s="169" t="e">
        <f>SUMIFS([2]Table_Reporting!$E:$E,[2]Table_Reporting!$D:$D,V$7,[2]Table_Reporting!$C:$C,$A36)</f>
        <v>#VALUE!</v>
      </c>
      <c r="W36" s="169" t="e">
        <f>SUMIFS([2]Table_Reporting!$E:$E,[2]Table_Reporting!$D:$D,W$7,[2]Table_Reporting!$C:$C,$A36)</f>
        <v>#VALUE!</v>
      </c>
      <c r="X36" s="169" t="e">
        <f>SUMIFS([2]Table_Reporting!$E:$E,[2]Table_Reporting!$D:$D,X$7,[2]Table_Reporting!$C:$C,$A36)</f>
        <v>#VALUE!</v>
      </c>
      <c r="Y36" s="169" t="e">
        <f>SUMIFS([2]Table_Reporting!$E:$E,[2]Table_Reporting!$D:$D,Y$7,[2]Table_Reporting!$C:$C,$A36)</f>
        <v>#VALUE!</v>
      </c>
      <c r="Z36" s="169" t="e">
        <f>SUMIFS([2]Table_Reporting!$E:$E,[2]Table_Reporting!$D:$D,Z$7,[2]Table_Reporting!$C:$C,$A36)</f>
        <v>#VALUE!</v>
      </c>
      <c r="AA36" s="169" t="e">
        <f>SUMIFS([2]Table_Reporting!$E:$E,[2]Table_Reporting!$D:$D,AA$7,[2]Table_Reporting!$C:$C,$A36)</f>
        <v>#VALUE!</v>
      </c>
      <c r="AB36" s="169" t="e">
        <f>SUMIFS([2]Table_Reporting!$E:$E,[2]Table_Reporting!$D:$D,AB$7,[2]Table_Reporting!$C:$C,$A36)</f>
        <v>#VALUE!</v>
      </c>
      <c r="AC36" s="169" t="e">
        <f>SUMIFS([2]Table_Reporting!$E:$E,[2]Table_Reporting!$D:$D,AC$7,[2]Table_Reporting!$C:$C,$A36)</f>
        <v>#VALUE!</v>
      </c>
      <c r="AD36" s="169" t="e">
        <f>SUMIFS([2]Table_Reporting!$E:$E,[2]Table_Reporting!$D:$D,AD$7,[2]Table_Reporting!$C:$C,$A36)</f>
        <v>#VALUE!</v>
      </c>
      <c r="AE36" s="169" t="e">
        <f>SUMIFS([2]Table_Reporting!$E:$E,[2]Table_Reporting!$D:$D,AE$7,[2]Table_Reporting!$C:$C,$A36)</f>
        <v>#VALUE!</v>
      </c>
      <c r="AF36" s="169" t="e">
        <f>SUMIFS([2]Table_Reporting!$E:$E,[2]Table_Reporting!$D:$D,AF$7,[2]Table_Reporting!$C:$C,$A36)</f>
        <v>#VALUE!</v>
      </c>
      <c r="AG36" s="169" t="e">
        <f>SUMIFS([2]Table_Reporting!$E:$E,[2]Table_Reporting!$D:$D,AG$7,[2]Table_Reporting!$C:$C,$A36)</f>
        <v>#VALUE!</v>
      </c>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171"/>
      <c r="BG36" s="171"/>
      <c r="BH36" s="171"/>
      <c r="BI36" s="171"/>
      <c r="BJ36" s="171"/>
      <c r="BK36" s="171"/>
      <c r="BL36" s="172">
        <f t="shared" si="10"/>
        <v>0</v>
      </c>
      <c r="BM36" s="172">
        <f t="shared" si="11"/>
        <v>0</v>
      </c>
      <c r="BN36" s="172">
        <f t="shared" si="12"/>
        <v>0</v>
      </c>
    </row>
    <row r="37" spans="1:66" x14ac:dyDescent="0.2">
      <c r="A37" s="185" t="s">
        <v>985</v>
      </c>
      <c r="B37" s="186"/>
      <c r="C37" s="187">
        <v>616</v>
      </c>
      <c r="D37" s="169" t="e">
        <f>SUMIFS([2]Table_Reporting!$E:$E,[2]Table_Reporting!$D:$D,D$7,[2]Table_Reporting!$C:$C,$A37)</f>
        <v>#VALUE!</v>
      </c>
      <c r="E37" s="169" t="e">
        <f>SUMIFS([2]Table_Reporting!$E:$E,[2]Table_Reporting!$D:$D,E$7,[2]Table_Reporting!$C:$C,$A37)</f>
        <v>#VALUE!</v>
      </c>
      <c r="F37" s="169" t="e">
        <f>SUMIFS([2]Table_Reporting!$E:$E,[2]Table_Reporting!$D:$D,F$7,[2]Table_Reporting!$C:$C,$A37)</f>
        <v>#VALUE!</v>
      </c>
      <c r="G37" s="169" t="e">
        <f>SUMIFS([2]Table_Reporting!$E:$E,[2]Table_Reporting!$D:$D,G$7,[2]Table_Reporting!$C:$C,$A37)</f>
        <v>#VALUE!</v>
      </c>
      <c r="H37" s="169" t="e">
        <f>SUMIFS([2]Table_Reporting!$E:$E,[2]Table_Reporting!$D:$D,H$7,[2]Table_Reporting!$C:$C,$A37)</f>
        <v>#VALUE!</v>
      </c>
      <c r="I37" s="169" t="e">
        <f>SUMIFS([2]Table_Reporting!$E:$E,[2]Table_Reporting!$D:$D,I$7,[2]Table_Reporting!$C:$C,$A37)</f>
        <v>#VALUE!</v>
      </c>
      <c r="J37" s="169" t="e">
        <f>SUMIFS([2]Table_Reporting!$E:$E,[2]Table_Reporting!$D:$D,J$7,[2]Table_Reporting!$C:$C,$A37)</f>
        <v>#VALUE!</v>
      </c>
      <c r="K37" s="169" t="e">
        <f>SUMIFS([2]Table_Reporting!$E:$E,[2]Table_Reporting!$D:$D,K$7,[2]Table_Reporting!$C:$C,$A37)</f>
        <v>#VALUE!</v>
      </c>
      <c r="L37" s="169" t="e">
        <f>SUMIFS([2]Table_Reporting!$E:$E,[2]Table_Reporting!$D:$D,L$7,[2]Table_Reporting!$C:$C,$A37)</f>
        <v>#VALUE!</v>
      </c>
      <c r="M37" s="169" t="e">
        <f>SUMIFS([2]Table_Reporting!$E:$E,[2]Table_Reporting!$D:$D,M$7,[2]Table_Reporting!$C:$C,$A37)</f>
        <v>#VALUE!</v>
      </c>
      <c r="N37" s="169" t="e">
        <f>SUMIFS([2]Table_Reporting!$E:$E,[2]Table_Reporting!$D:$D,N$7,[2]Table_Reporting!$C:$C,$A37)</f>
        <v>#VALUE!</v>
      </c>
      <c r="O37" s="169" t="e">
        <f>SUMIFS([2]Table_Reporting!$E:$E,[2]Table_Reporting!$D:$D,O$7,[2]Table_Reporting!$C:$C,$A37)</f>
        <v>#VALUE!</v>
      </c>
      <c r="P37" s="169" t="e">
        <f>SUMIFS([2]Table_Reporting!$E:$E,[2]Table_Reporting!$D:$D,P$7,[2]Table_Reporting!$C:$C,$A37)</f>
        <v>#VALUE!</v>
      </c>
      <c r="Q37" s="169" t="e">
        <f>SUMIFS([2]Table_Reporting!$E:$E,[2]Table_Reporting!$D:$D,Q$7,[2]Table_Reporting!$C:$C,$A37)</f>
        <v>#VALUE!</v>
      </c>
      <c r="R37" s="169" t="e">
        <f>SUMIFS([2]Table_Reporting!$E:$E,[2]Table_Reporting!$D:$D,R$7,[2]Table_Reporting!$C:$C,$A37)</f>
        <v>#VALUE!</v>
      </c>
      <c r="S37" s="169" t="e">
        <f>SUMIFS([2]Table_Reporting!$E:$E,[2]Table_Reporting!$D:$D,S$7,[2]Table_Reporting!$C:$C,$A37)</f>
        <v>#VALUE!</v>
      </c>
      <c r="T37" s="169" t="e">
        <f>SUMIFS([2]Table_Reporting!$E:$E,[2]Table_Reporting!$D:$D,T$7,[2]Table_Reporting!$C:$C,$A37)</f>
        <v>#VALUE!</v>
      </c>
      <c r="U37" s="169" t="e">
        <f>SUMIFS([2]Table_Reporting!$E:$E,[2]Table_Reporting!$D:$D,U$7,[2]Table_Reporting!$C:$C,$A37)</f>
        <v>#VALUE!</v>
      </c>
      <c r="V37" s="169" t="e">
        <f>SUMIFS([2]Table_Reporting!$E:$E,[2]Table_Reporting!$D:$D,V$7,[2]Table_Reporting!$C:$C,$A37)</f>
        <v>#VALUE!</v>
      </c>
      <c r="W37" s="169" t="e">
        <f>SUMIFS([2]Table_Reporting!$E:$E,[2]Table_Reporting!$D:$D,W$7,[2]Table_Reporting!$C:$C,$A37)</f>
        <v>#VALUE!</v>
      </c>
      <c r="X37" s="169" t="e">
        <f>SUMIFS([2]Table_Reporting!$E:$E,[2]Table_Reporting!$D:$D,X$7,[2]Table_Reporting!$C:$C,$A37)</f>
        <v>#VALUE!</v>
      </c>
      <c r="Y37" s="169" t="e">
        <f>SUMIFS([2]Table_Reporting!$E:$E,[2]Table_Reporting!$D:$D,Y$7,[2]Table_Reporting!$C:$C,$A37)</f>
        <v>#VALUE!</v>
      </c>
      <c r="Z37" s="169" t="e">
        <f>SUMIFS([2]Table_Reporting!$E:$E,[2]Table_Reporting!$D:$D,Z$7,[2]Table_Reporting!$C:$C,$A37)</f>
        <v>#VALUE!</v>
      </c>
      <c r="AA37" s="169" t="e">
        <f>SUMIFS([2]Table_Reporting!$E:$E,[2]Table_Reporting!$D:$D,AA$7,[2]Table_Reporting!$C:$C,$A37)</f>
        <v>#VALUE!</v>
      </c>
      <c r="AB37" s="169" t="e">
        <f>SUMIFS([2]Table_Reporting!$E:$E,[2]Table_Reporting!$D:$D,AB$7,[2]Table_Reporting!$C:$C,$A37)</f>
        <v>#VALUE!</v>
      </c>
      <c r="AC37" s="169" t="e">
        <f>SUMIFS([2]Table_Reporting!$E:$E,[2]Table_Reporting!$D:$D,AC$7,[2]Table_Reporting!$C:$C,$A37)</f>
        <v>#VALUE!</v>
      </c>
      <c r="AD37" s="169" t="e">
        <f>SUMIFS([2]Table_Reporting!$E:$E,[2]Table_Reporting!$D:$D,AD$7,[2]Table_Reporting!$C:$C,$A37)</f>
        <v>#VALUE!</v>
      </c>
      <c r="AE37" s="169" t="e">
        <f>SUMIFS([2]Table_Reporting!$E:$E,[2]Table_Reporting!$D:$D,AE$7,[2]Table_Reporting!$C:$C,$A37)</f>
        <v>#VALUE!</v>
      </c>
      <c r="AF37" s="169" t="e">
        <f>SUMIFS([2]Table_Reporting!$E:$E,[2]Table_Reporting!$D:$D,AF$7,[2]Table_Reporting!$C:$C,$A37)</f>
        <v>#VALUE!</v>
      </c>
      <c r="AG37" s="169" t="e">
        <f>SUMIFS([2]Table_Reporting!$E:$E,[2]Table_Reporting!$D:$D,AG$7,[2]Table_Reporting!$C:$C,$A37)</f>
        <v>#VALUE!</v>
      </c>
      <c r="AH37" s="171"/>
      <c r="AI37" s="171"/>
      <c r="AJ37" s="171"/>
      <c r="AK37" s="171"/>
      <c r="AL37" s="171"/>
      <c r="AM37" s="171"/>
      <c r="AN37" s="171"/>
      <c r="AO37" s="171"/>
      <c r="AP37" s="171"/>
      <c r="AQ37" s="171"/>
      <c r="AR37" s="171"/>
      <c r="AS37" s="171"/>
      <c r="AT37" s="171"/>
      <c r="AU37" s="171"/>
      <c r="AV37" s="171"/>
      <c r="AW37" s="171"/>
      <c r="AX37" s="171"/>
      <c r="AY37" s="171"/>
      <c r="AZ37" s="171"/>
      <c r="BA37" s="171"/>
      <c r="BB37" s="171"/>
      <c r="BC37" s="171"/>
      <c r="BD37" s="171"/>
      <c r="BE37" s="171"/>
      <c r="BF37" s="171"/>
      <c r="BG37" s="171"/>
      <c r="BH37" s="171"/>
      <c r="BI37" s="171"/>
      <c r="BJ37" s="171"/>
      <c r="BK37" s="171"/>
      <c r="BL37" s="172">
        <f t="shared" si="10"/>
        <v>0</v>
      </c>
      <c r="BM37" s="172">
        <f t="shared" si="11"/>
        <v>0</v>
      </c>
      <c r="BN37" s="172">
        <f t="shared" si="12"/>
        <v>0</v>
      </c>
    </row>
    <row r="38" spans="1:66" x14ac:dyDescent="0.2">
      <c r="A38" s="185" t="s">
        <v>986</v>
      </c>
      <c r="B38" s="186"/>
      <c r="C38" s="187">
        <v>617</v>
      </c>
      <c r="D38" s="169" t="e">
        <f>SUMIFS([2]Table_Reporting!$E:$E,[2]Table_Reporting!$D:$D,D$7,[2]Table_Reporting!$C:$C,$A38)</f>
        <v>#VALUE!</v>
      </c>
      <c r="E38" s="169" t="e">
        <f>SUMIFS([2]Table_Reporting!$E:$E,[2]Table_Reporting!$D:$D,E$7,[2]Table_Reporting!$C:$C,$A38)</f>
        <v>#VALUE!</v>
      </c>
      <c r="F38" s="169" t="e">
        <f>SUMIFS([2]Table_Reporting!$E:$E,[2]Table_Reporting!$D:$D,F$7,[2]Table_Reporting!$C:$C,$A38)</f>
        <v>#VALUE!</v>
      </c>
      <c r="G38" s="169" t="e">
        <f>SUMIFS([2]Table_Reporting!$E:$E,[2]Table_Reporting!$D:$D,G$7,[2]Table_Reporting!$C:$C,$A38)</f>
        <v>#VALUE!</v>
      </c>
      <c r="H38" s="169" t="e">
        <f>SUMIFS([2]Table_Reporting!$E:$E,[2]Table_Reporting!$D:$D,H$7,[2]Table_Reporting!$C:$C,$A38)</f>
        <v>#VALUE!</v>
      </c>
      <c r="I38" s="169" t="e">
        <f>SUMIFS([2]Table_Reporting!$E:$E,[2]Table_Reporting!$D:$D,I$7,[2]Table_Reporting!$C:$C,$A38)</f>
        <v>#VALUE!</v>
      </c>
      <c r="J38" s="169" t="e">
        <f>SUMIFS([2]Table_Reporting!$E:$E,[2]Table_Reporting!$D:$D,J$7,[2]Table_Reporting!$C:$C,$A38)</f>
        <v>#VALUE!</v>
      </c>
      <c r="K38" s="169" t="e">
        <f>SUMIFS([2]Table_Reporting!$E:$E,[2]Table_Reporting!$D:$D,K$7,[2]Table_Reporting!$C:$C,$A38)</f>
        <v>#VALUE!</v>
      </c>
      <c r="L38" s="169" t="e">
        <f>SUMIFS([2]Table_Reporting!$E:$E,[2]Table_Reporting!$D:$D,L$7,[2]Table_Reporting!$C:$C,$A38)</f>
        <v>#VALUE!</v>
      </c>
      <c r="M38" s="169" t="e">
        <f>SUMIFS([2]Table_Reporting!$E:$E,[2]Table_Reporting!$D:$D,M$7,[2]Table_Reporting!$C:$C,$A38)</f>
        <v>#VALUE!</v>
      </c>
      <c r="N38" s="169" t="e">
        <f>SUMIFS([2]Table_Reporting!$E:$E,[2]Table_Reporting!$D:$D,N$7,[2]Table_Reporting!$C:$C,$A38)</f>
        <v>#VALUE!</v>
      </c>
      <c r="O38" s="169" t="e">
        <f>SUMIFS([2]Table_Reporting!$E:$E,[2]Table_Reporting!$D:$D,O$7,[2]Table_Reporting!$C:$C,$A38)</f>
        <v>#VALUE!</v>
      </c>
      <c r="P38" s="169" t="e">
        <f>SUMIFS([2]Table_Reporting!$E:$E,[2]Table_Reporting!$D:$D,P$7,[2]Table_Reporting!$C:$C,$A38)</f>
        <v>#VALUE!</v>
      </c>
      <c r="Q38" s="169" t="e">
        <f>SUMIFS([2]Table_Reporting!$E:$E,[2]Table_Reporting!$D:$D,Q$7,[2]Table_Reporting!$C:$C,$A38)</f>
        <v>#VALUE!</v>
      </c>
      <c r="R38" s="169" t="e">
        <f>SUMIFS([2]Table_Reporting!$E:$E,[2]Table_Reporting!$D:$D,R$7,[2]Table_Reporting!$C:$C,$A38)</f>
        <v>#VALUE!</v>
      </c>
      <c r="S38" s="169" t="e">
        <f>SUMIFS([2]Table_Reporting!$E:$E,[2]Table_Reporting!$D:$D,S$7,[2]Table_Reporting!$C:$C,$A38)</f>
        <v>#VALUE!</v>
      </c>
      <c r="T38" s="169" t="e">
        <f>SUMIFS([2]Table_Reporting!$E:$E,[2]Table_Reporting!$D:$D,T$7,[2]Table_Reporting!$C:$C,$A38)</f>
        <v>#VALUE!</v>
      </c>
      <c r="U38" s="169" t="e">
        <f>SUMIFS([2]Table_Reporting!$E:$E,[2]Table_Reporting!$D:$D,U$7,[2]Table_Reporting!$C:$C,$A38)</f>
        <v>#VALUE!</v>
      </c>
      <c r="V38" s="169" t="e">
        <f>SUMIFS([2]Table_Reporting!$E:$E,[2]Table_Reporting!$D:$D,V$7,[2]Table_Reporting!$C:$C,$A38)</f>
        <v>#VALUE!</v>
      </c>
      <c r="W38" s="169" t="e">
        <f>SUMIFS([2]Table_Reporting!$E:$E,[2]Table_Reporting!$D:$D,W$7,[2]Table_Reporting!$C:$C,$A38)</f>
        <v>#VALUE!</v>
      </c>
      <c r="X38" s="169" t="e">
        <f>SUMIFS([2]Table_Reporting!$E:$E,[2]Table_Reporting!$D:$D,X$7,[2]Table_Reporting!$C:$C,$A38)</f>
        <v>#VALUE!</v>
      </c>
      <c r="Y38" s="169" t="e">
        <f>SUMIFS([2]Table_Reporting!$E:$E,[2]Table_Reporting!$D:$D,Y$7,[2]Table_Reporting!$C:$C,$A38)</f>
        <v>#VALUE!</v>
      </c>
      <c r="Z38" s="169" t="e">
        <f>SUMIFS([2]Table_Reporting!$E:$E,[2]Table_Reporting!$D:$D,Z$7,[2]Table_Reporting!$C:$C,$A38)</f>
        <v>#VALUE!</v>
      </c>
      <c r="AA38" s="169" t="e">
        <f>SUMIFS([2]Table_Reporting!$E:$E,[2]Table_Reporting!$D:$D,AA$7,[2]Table_Reporting!$C:$C,$A38)</f>
        <v>#VALUE!</v>
      </c>
      <c r="AB38" s="169" t="e">
        <f>SUMIFS([2]Table_Reporting!$E:$E,[2]Table_Reporting!$D:$D,AB$7,[2]Table_Reporting!$C:$C,$A38)</f>
        <v>#VALUE!</v>
      </c>
      <c r="AC38" s="169" t="e">
        <f>SUMIFS([2]Table_Reporting!$E:$E,[2]Table_Reporting!$D:$D,AC$7,[2]Table_Reporting!$C:$C,$A38)</f>
        <v>#VALUE!</v>
      </c>
      <c r="AD38" s="169" t="e">
        <f>SUMIFS([2]Table_Reporting!$E:$E,[2]Table_Reporting!$D:$D,AD$7,[2]Table_Reporting!$C:$C,$A38)</f>
        <v>#VALUE!</v>
      </c>
      <c r="AE38" s="169" t="e">
        <f>SUMIFS([2]Table_Reporting!$E:$E,[2]Table_Reporting!$D:$D,AE$7,[2]Table_Reporting!$C:$C,$A38)</f>
        <v>#VALUE!</v>
      </c>
      <c r="AF38" s="169" t="e">
        <f>SUMIFS([2]Table_Reporting!$E:$E,[2]Table_Reporting!$D:$D,AF$7,[2]Table_Reporting!$C:$C,$A38)</f>
        <v>#VALUE!</v>
      </c>
      <c r="AG38" s="169" t="e">
        <f>SUMIFS([2]Table_Reporting!$E:$E,[2]Table_Reporting!$D:$D,AG$7,[2]Table_Reporting!$C:$C,$A38)</f>
        <v>#VALUE!</v>
      </c>
      <c r="AH38" s="171"/>
      <c r="AI38" s="171"/>
      <c r="AJ38" s="171"/>
      <c r="AK38" s="171"/>
      <c r="AL38" s="171"/>
      <c r="AM38" s="171"/>
      <c r="AN38" s="171"/>
      <c r="AO38" s="171"/>
      <c r="AP38" s="171"/>
      <c r="AQ38" s="171"/>
      <c r="AR38" s="171"/>
      <c r="AS38" s="171"/>
      <c r="AT38" s="171"/>
      <c r="AU38" s="171"/>
      <c r="AV38" s="171"/>
      <c r="AW38" s="171"/>
      <c r="AX38" s="171"/>
      <c r="AY38" s="171"/>
      <c r="AZ38" s="171"/>
      <c r="BA38" s="171"/>
      <c r="BB38" s="171"/>
      <c r="BC38" s="171"/>
      <c r="BD38" s="171"/>
      <c r="BE38" s="171"/>
      <c r="BF38" s="171"/>
      <c r="BG38" s="171"/>
      <c r="BH38" s="171"/>
      <c r="BI38" s="171"/>
      <c r="BJ38" s="171"/>
      <c r="BK38" s="171"/>
      <c r="BL38" s="172">
        <f t="shared" si="10"/>
        <v>0</v>
      </c>
      <c r="BM38" s="172">
        <f t="shared" si="11"/>
        <v>0</v>
      </c>
      <c r="BN38" s="172">
        <f t="shared" si="12"/>
        <v>0</v>
      </c>
    </row>
    <row r="39" spans="1:66" x14ac:dyDescent="0.2">
      <c r="A39" s="188" t="s">
        <v>987</v>
      </c>
      <c r="B39" s="186"/>
      <c r="C39" s="187">
        <v>618</v>
      </c>
      <c r="D39" s="169" t="e">
        <f>SUMIFS([2]Table_Reporting!$E:$E,[2]Table_Reporting!$D:$D,D$7,[2]Table_Reporting!$C:$C,$A39)</f>
        <v>#VALUE!</v>
      </c>
      <c r="E39" s="169" t="e">
        <f>SUMIFS([2]Table_Reporting!$E:$E,[2]Table_Reporting!$D:$D,E$7,[2]Table_Reporting!$C:$C,$A39)</f>
        <v>#VALUE!</v>
      </c>
      <c r="F39" s="169" t="e">
        <f>SUMIFS([2]Table_Reporting!$E:$E,[2]Table_Reporting!$D:$D,F$7,[2]Table_Reporting!$C:$C,$A39)</f>
        <v>#VALUE!</v>
      </c>
      <c r="G39" s="169" t="e">
        <f>SUMIFS([2]Table_Reporting!$E:$E,[2]Table_Reporting!$D:$D,G$7,[2]Table_Reporting!$C:$C,$A39)</f>
        <v>#VALUE!</v>
      </c>
      <c r="H39" s="169" t="e">
        <f>SUMIFS([2]Table_Reporting!$E:$E,[2]Table_Reporting!$D:$D,H$7,[2]Table_Reporting!$C:$C,$A39)</f>
        <v>#VALUE!</v>
      </c>
      <c r="I39" s="169" t="e">
        <f>SUMIFS([2]Table_Reporting!$E:$E,[2]Table_Reporting!$D:$D,I$7,[2]Table_Reporting!$C:$C,$A39)</f>
        <v>#VALUE!</v>
      </c>
      <c r="J39" s="169" t="e">
        <f>SUMIFS([2]Table_Reporting!$E:$E,[2]Table_Reporting!$D:$D,J$7,[2]Table_Reporting!$C:$C,$A39)</f>
        <v>#VALUE!</v>
      </c>
      <c r="K39" s="169" t="e">
        <f>SUMIFS([2]Table_Reporting!$E:$E,[2]Table_Reporting!$D:$D,K$7,[2]Table_Reporting!$C:$C,$A39)</f>
        <v>#VALUE!</v>
      </c>
      <c r="L39" s="169" t="e">
        <f>SUMIFS([2]Table_Reporting!$E:$E,[2]Table_Reporting!$D:$D,L$7,[2]Table_Reporting!$C:$C,$A39)</f>
        <v>#VALUE!</v>
      </c>
      <c r="M39" s="169" t="e">
        <f>SUMIFS([2]Table_Reporting!$E:$E,[2]Table_Reporting!$D:$D,M$7,[2]Table_Reporting!$C:$C,$A39)</f>
        <v>#VALUE!</v>
      </c>
      <c r="N39" s="169" t="e">
        <f>SUMIFS([2]Table_Reporting!$E:$E,[2]Table_Reporting!$D:$D,N$7,[2]Table_Reporting!$C:$C,$A39)</f>
        <v>#VALUE!</v>
      </c>
      <c r="O39" s="169" t="e">
        <f>SUMIFS([2]Table_Reporting!$E:$E,[2]Table_Reporting!$D:$D,O$7,[2]Table_Reporting!$C:$C,$A39)</f>
        <v>#VALUE!</v>
      </c>
      <c r="P39" s="169" t="e">
        <f>SUMIFS([2]Table_Reporting!$E:$E,[2]Table_Reporting!$D:$D,P$7,[2]Table_Reporting!$C:$C,$A39)</f>
        <v>#VALUE!</v>
      </c>
      <c r="Q39" s="169" t="e">
        <f>SUMIFS([2]Table_Reporting!$E:$E,[2]Table_Reporting!$D:$D,Q$7,[2]Table_Reporting!$C:$C,$A39)</f>
        <v>#VALUE!</v>
      </c>
      <c r="R39" s="169" t="e">
        <f>SUMIFS([2]Table_Reporting!$E:$E,[2]Table_Reporting!$D:$D,R$7,[2]Table_Reporting!$C:$C,$A39)</f>
        <v>#VALUE!</v>
      </c>
      <c r="S39" s="169" t="e">
        <f>SUMIFS([2]Table_Reporting!$E:$E,[2]Table_Reporting!$D:$D,S$7,[2]Table_Reporting!$C:$C,$A39)</f>
        <v>#VALUE!</v>
      </c>
      <c r="T39" s="169" t="e">
        <f>SUMIFS([2]Table_Reporting!$E:$E,[2]Table_Reporting!$D:$D,T$7,[2]Table_Reporting!$C:$C,$A39)</f>
        <v>#VALUE!</v>
      </c>
      <c r="U39" s="169" t="e">
        <f>SUMIFS([2]Table_Reporting!$E:$E,[2]Table_Reporting!$D:$D,U$7,[2]Table_Reporting!$C:$C,$A39)</f>
        <v>#VALUE!</v>
      </c>
      <c r="V39" s="169" t="e">
        <f>SUMIFS([2]Table_Reporting!$E:$E,[2]Table_Reporting!$D:$D,V$7,[2]Table_Reporting!$C:$C,$A39)</f>
        <v>#VALUE!</v>
      </c>
      <c r="W39" s="169" t="e">
        <f>SUMIFS([2]Table_Reporting!$E:$E,[2]Table_Reporting!$D:$D,W$7,[2]Table_Reporting!$C:$C,$A39)</f>
        <v>#VALUE!</v>
      </c>
      <c r="X39" s="169" t="e">
        <f>SUMIFS([2]Table_Reporting!$E:$E,[2]Table_Reporting!$D:$D,X$7,[2]Table_Reporting!$C:$C,$A39)</f>
        <v>#VALUE!</v>
      </c>
      <c r="Y39" s="169" t="e">
        <f>SUMIFS([2]Table_Reporting!$E:$E,[2]Table_Reporting!$D:$D,Y$7,[2]Table_Reporting!$C:$C,$A39)</f>
        <v>#VALUE!</v>
      </c>
      <c r="Z39" s="169" t="e">
        <f>SUMIFS([2]Table_Reporting!$E:$E,[2]Table_Reporting!$D:$D,Z$7,[2]Table_Reporting!$C:$C,$A39)</f>
        <v>#VALUE!</v>
      </c>
      <c r="AA39" s="169" t="e">
        <f>SUMIFS([2]Table_Reporting!$E:$E,[2]Table_Reporting!$D:$D,AA$7,[2]Table_Reporting!$C:$C,$A39)</f>
        <v>#VALUE!</v>
      </c>
      <c r="AB39" s="169" t="e">
        <f>SUMIFS([2]Table_Reporting!$E:$E,[2]Table_Reporting!$D:$D,AB$7,[2]Table_Reporting!$C:$C,$A39)</f>
        <v>#VALUE!</v>
      </c>
      <c r="AC39" s="169" t="e">
        <f>SUMIFS([2]Table_Reporting!$E:$E,[2]Table_Reporting!$D:$D,AC$7,[2]Table_Reporting!$C:$C,$A39)</f>
        <v>#VALUE!</v>
      </c>
      <c r="AD39" s="169" t="e">
        <f>SUMIFS([2]Table_Reporting!$E:$E,[2]Table_Reporting!$D:$D,AD$7,[2]Table_Reporting!$C:$C,$A39)</f>
        <v>#VALUE!</v>
      </c>
      <c r="AE39" s="169" t="e">
        <f>SUMIFS([2]Table_Reporting!$E:$E,[2]Table_Reporting!$D:$D,AE$7,[2]Table_Reporting!$C:$C,$A39)</f>
        <v>#VALUE!</v>
      </c>
      <c r="AF39" s="169" t="e">
        <f>SUMIFS([2]Table_Reporting!$E:$E,[2]Table_Reporting!$D:$D,AF$7,[2]Table_Reporting!$C:$C,$A39)</f>
        <v>#VALUE!</v>
      </c>
      <c r="AG39" s="169" t="e">
        <f>SUMIFS([2]Table_Reporting!$E:$E,[2]Table_Reporting!$D:$D,AG$7,[2]Table_Reporting!$C:$C,$A39)</f>
        <v>#VALUE!</v>
      </c>
      <c r="AH39" s="171"/>
      <c r="AI39" s="171"/>
      <c r="AJ39" s="171"/>
      <c r="AK39" s="171"/>
      <c r="AL39" s="171"/>
      <c r="AM39" s="171"/>
      <c r="AN39" s="171"/>
      <c r="AO39" s="171"/>
      <c r="AP39" s="171"/>
      <c r="AQ39" s="171"/>
      <c r="AR39" s="171"/>
      <c r="AS39" s="171"/>
      <c r="AT39" s="171"/>
      <c r="AU39" s="171"/>
      <c r="AV39" s="171"/>
      <c r="AW39" s="171"/>
      <c r="AX39" s="171"/>
      <c r="AY39" s="171"/>
      <c r="AZ39" s="171"/>
      <c r="BA39" s="171"/>
      <c r="BB39" s="171"/>
      <c r="BC39" s="171"/>
      <c r="BD39" s="171"/>
      <c r="BE39" s="171"/>
      <c r="BF39" s="171"/>
      <c r="BG39" s="171"/>
      <c r="BH39" s="171"/>
      <c r="BI39" s="171"/>
      <c r="BJ39" s="171"/>
      <c r="BK39" s="171"/>
      <c r="BL39" s="172">
        <f t="shared" si="10"/>
        <v>0</v>
      </c>
      <c r="BM39" s="172">
        <f t="shared" si="11"/>
        <v>0</v>
      </c>
      <c r="BN39" s="172">
        <f t="shared" si="12"/>
        <v>0</v>
      </c>
    </row>
    <row r="40" spans="1:66" x14ac:dyDescent="0.2">
      <c r="A40" s="188" t="s">
        <v>988</v>
      </c>
      <c r="B40" s="186"/>
      <c r="C40" s="187">
        <v>619</v>
      </c>
      <c r="D40" s="169" t="e">
        <f>SUMIFS([2]Table_Reporting!$E:$E,[2]Table_Reporting!$D:$D,D$7,[2]Table_Reporting!$C:$C,$A40)</f>
        <v>#VALUE!</v>
      </c>
      <c r="E40" s="169" t="e">
        <f>SUMIFS([2]Table_Reporting!$E:$E,[2]Table_Reporting!$D:$D,E$7,[2]Table_Reporting!$C:$C,$A40)</f>
        <v>#VALUE!</v>
      </c>
      <c r="F40" s="169" t="e">
        <f>SUMIFS([2]Table_Reporting!$E:$E,[2]Table_Reporting!$D:$D,F$7,[2]Table_Reporting!$C:$C,$A40)</f>
        <v>#VALUE!</v>
      </c>
      <c r="G40" s="169" t="e">
        <f>SUMIFS([2]Table_Reporting!$E:$E,[2]Table_Reporting!$D:$D,G$7,[2]Table_Reporting!$C:$C,$A40)</f>
        <v>#VALUE!</v>
      </c>
      <c r="H40" s="169" t="e">
        <f>SUMIFS([2]Table_Reporting!$E:$E,[2]Table_Reporting!$D:$D,H$7,[2]Table_Reporting!$C:$C,$A40)</f>
        <v>#VALUE!</v>
      </c>
      <c r="I40" s="169" t="e">
        <f>SUMIFS([2]Table_Reporting!$E:$E,[2]Table_Reporting!$D:$D,I$7,[2]Table_Reporting!$C:$C,$A40)</f>
        <v>#VALUE!</v>
      </c>
      <c r="J40" s="169" t="e">
        <f>SUMIFS([2]Table_Reporting!$E:$E,[2]Table_Reporting!$D:$D,J$7,[2]Table_Reporting!$C:$C,$A40)</f>
        <v>#VALUE!</v>
      </c>
      <c r="K40" s="169" t="e">
        <f>SUMIFS([2]Table_Reporting!$E:$E,[2]Table_Reporting!$D:$D,K$7,[2]Table_Reporting!$C:$C,$A40)</f>
        <v>#VALUE!</v>
      </c>
      <c r="L40" s="169" t="e">
        <f>SUMIFS([2]Table_Reporting!$E:$E,[2]Table_Reporting!$D:$D,L$7,[2]Table_Reporting!$C:$C,$A40)</f>
        <v>#VALUE!</v>
      </c>
      <c r="M40" s="169" t="e">
        <f>SUMIFS([2]Table_Reporting!$E:$E,[2]Table_Reporting!$D:$D,M$7,[2]Table_Reporting!$C:$C,$A40)</f>
        <v>#VALUE!</v>
      </c>
      <c r="N40" s="169" t="e">
        <f>SUMIFS([2]Table_Reporting!$E:$E,[2]Table_Reporting!$D:$D,N$7,[2]Table_Reporting!$C:$C,$A40)</f>
        <v>#VALUE!</v>
      </c>
      <c r="O40" s="169" t="e">
        <f>SUMIFS([2]Table_Reporting!$E:$E,[2]Table_Reporting!$D:$D,O$7,[2]Table_Reporting!$C:$C,$A40)</f>
        <v>#VALUE!</v>
      </c>
      <c r="P40" s="169" t="e">
        <f>SUMIFS([2]Table_Reporting!$E:$E,[2]Table_Reporting!$D:$D,P$7,[2]Table_Reporting!$C:$C,$A40)</f>
        <v>#VALUE!</v>
      </c>
      <c r="Q40" s="169" t="e">
        <f>SUMIFS([2]Table_Reporting!$E:$E,[2]Table_Reporting!$D:$D,Q$7,[2]Table_Reporting!$C:$C,$A40)</f>
        <v>#VALUE!</v>
      </c>
      <c r="R40" s="169" t="e">
        <f>SUMIFS([2]Table_Reporting!$E:$E,[2]Table_Reporting!$D:$D,R$7,[2]Table_Reporting!$C:$C,$A40)</f>
        <v>#VALUE!</v>
      </c>
      <c r="S40" s="169" t="e">
        <f>SUMIFS([2]Table_Reporting!$E:$E,[2]Table_Reporting!$D:$D,S$7,[2]Table_Reporting!$C:$C,$A40)</f>
        <v>#VALUE!</v>
      </c>
      <c r="T40" s="169" t="e">
        <f>SUMIFS([2]Table_Reporting!$E:$E,[2]Table_Reporting!$D:$D,T$7,[2]Table_Reporting!$C:$C,$A40)</f>
        <v>#VALUE!</v>
      </c>
      <c r="U40" s="169" t="e">
        <f>SUMIFS([2]Table_Reporting!$E:$E,[2]Table_Reporting!$D:$D,U$7,[2]Table_Reporting!$C:$C,$A40)</f>
        <v>#VALUE!</v>
      </c>
      <c r="V40" s="169" t="e">
        <f>SUMIFS([2]Table_Reporting!$E:$E,[2]Table_Reporting!$D:$D,V$7,[2]Table_Reporting!$C:$C,$A40)</f>
        <v>#VALUE!</v>
      </c>
      <c r="W40" s="169" t="e">
        <f>SUMIFS([2]Table_Reporting!$E:$E,[2]Table_Reporting!$D:$D,W$7,[2]Table_Reporting!$C:$C,$A40)</f>
        <v>#VALUE!</v>
      </c>
      <c r="X40" s="169" t="e">
        <f>SUMIFS([2]Table_Reporting!$E:$E,[2]Table_Reporting!$D:$D,X$7,[2]Table_Reporting!$C:$C,$A40)</f>
        <v>#VALUE!</v>
      </c>
      <c r="Y40" s="169" t="e">
        <f>SUMIFS([2]Table_Reporting!$E:$E,[2]Table_Reporting!$D:$D,Y$7,[2]Table_Reporting!$C:$C,$A40)</f>
        <v>#VALUE!</v>
      </c>
      <c r="Z40" s="169" t="e">
        <f>SUMIFS([2]Table_Reporting!$E:$E,[2]Table_Reporting!$D:$D,Z$7,[2]Table_Reporting!$C:$C,$A40)</f>
        <v>#VALUE!</v>
      </c>
      <c r="AA40" s="169" t="e">
        <f>SUMIFS([2]Table_Reporting!$E:$E,[2]Table_Reporting!$D:$D,AA$7,[2]Table_Reporting!$C:$C,$A40)</f>
        <v>#VALUE!</v>
      </c>
      <c r="AB40" s="169" t="e">
        <f>SUMIFS([2]Table_Reporting!$E:$E,[2]Table_Reporting!$D:$D,AB$7,[2]Table_Reporting!$C:$C,$A40)</f>
        <v>#VALUE!</v>
      </c>
      <c r="AC40" s="169" t="e">
        <f>SUMIFS([2]Table_Reporting!$E:$E,[2]Table_Reporting!$D:$D,AC$7,[2]Table_Reporting!$C:$C,$A40)</f>
        <v>#VALUE!</v>
      </c>
      <c r="AD40" s="169" t="e">
        <f>SUMIFS([2]Table_Reporting!$E:$E,[2]Table_Reporting!$D:$D,AD$7,[2]Table_Reporting!$C:$C,$A40)</f>
        <v>#VALUE!</v>
      </c>
      <c r="AE40" s="169" t="e">
        <f>SUMIFS([2]Table_Reporting!$E:$E,[2]Table_Reporting!$D:$D,AE$7,[2]Table_Reporting!$C:$C,$A40)</f>
        <v>#VALUE!</v>
      </c>
      <c r="AF40" s="169" t="e">
        <f>SUMIFS([2]Table_Reporting!$E:$E,[2]Table_Reporting!$D:$D,AF$7,[2]Table_Reporting!$C:$C,$A40)</f>
        <v>#VALUE!</v>
      </c>
      <c r="AG40" s="169" t="e">
        <f>SUMIFS([2]Table_Reporting!$E:$E,[2]Table_Reporting!$D:$D,AG$7,[2]Table_Reporting!$C:$C,$A40)</f>
        <v>#VALUE!</v>
      </c>
      <c r="AH40" s="171"/>
      <c r="AI40" s="171"/>
      <c r="AJ40" s="171"/>
      <c r="AK40" s="171"/>
      <c r="AL40" s="171"/>
      <c r="AM40" s="171"/>
      <c r="AN40" s="171"/>
      <c r="AO40" s="171"/>
      <c r="AP40" s="171"/>
      <c r="AQ40" s="171"/>
      <c r="AR40" s="171"/>
      <c r="AS40" s="171"/>
      <c r="AT40" s="171"/>
      <c r="AU40" s="171"/>
      <c r="AV40" s="171"/>
      <c r="AW40" s="171"/>
      <c r="AX40" s="171"/>
      <c r="AY40" s="171"/>
      <c r="AZ40" s="171"/>
      <c r="BA40" s="171"/>
      <c r="BB40" s="171"/>
      <c r="BC40" s="171"/>
      <c r="BD40" s="171"/>
      <c r="BE40" s="171"/>
      <c r="BF40" s="171"/>
      <c r="BG40" s="171"/>
      <c r="BH40" s="171"/>
      <c r="BI40" s="171"/>
      <c r="BJ40" s="171"/>
      <c r="BK40" s="171"/>
      <c r="BL40" s="172">
        <f t="shared" si="10"/>
        <v>0</v>
      </c>
      <c r="BM40" s="172">
        <f t="shared" si="11"/>
        <v>0</v>
      </c>
      <c r="BN40" s="172">
        <f t="shared" si="12"/>
        <v>0</v>
      </c>
    </row>
    <row r="41" spans="1:66" x14ac:dyDescent="0.2">
      <c r="A41" s="185" t="s">
        <v>989</v>
      </c>
      <c r="B41" s="186"/>
      <c r="C41" s="187">
        <v>621</v>
      </c>
      <c r="D41" s="169" t="e">
        <f>SUMIFS([2]Table_Reporting!$E:$E,[2]Table_Reporting!$D:$D,D$7,[2]Table_Reporting!$C:$C,$A41)</f>
        <v>#VALUE!</v>
      </c>
      <c r="E41" s="169" t="e">
        <f>SUMIFS([2]Table_Reporting!$E:$E,[2]Table_Reporting!$D:$D,E$7,[2]Table_Reporting!$C:$C,$A41)</f>
        <v>#VALUE!</v>
      </c>
      <c r="F41" s="169" t="e">
        <f>SUMIFS([2]Table_Reporting!$E:$E,[2]Table_Reporting!$D:$D,F$7,[2]Table_Reporting!$C:$C,$A41)</f>
        <v>#VALUE!</v>
      </c>
      <c r="G41" s="169" t="e">
        <f>SUMIFS([2]Table_Reporting!$E:$E,[2]Table_Reporting!$D:$D,G$7,[2]Table_Reporting!$C:$C,$A41)</f>
        <v>#VALUE!</v>
      </c>
      <c r="H41" s="169" t="e">
        <f>SUMIFS([2]Table_Reporting!$E:$E,[2]Table_Reporting!$D:$D,H$7,[2]Table_Reporting!$C:$C,$A41)</f>
        <v>#VALUE!</v>
      </c>
      <c r="I41" s="169" t="e">
        <f>SUMIFS([2]Table_Reporting!$E:$E,[2]Table_Reporting!$D:$D,I$7,[2]Table_Reporting!$C:$C,$A41)</f>
        <v>#VALUE!</v>
      </c>
      <c r="J41" s="169" t="e">
        <f>SUMIFS([2]Table_Reporting!$E:$E,[2]Table_Reporting!$D:$D,J$7,[2]Table_Reporting!$C:$C,$A41)</f>
        <v>#VALUE!</v>
      </c>
      <c r="K41" s="169" t="e">
        <f>SUMIFS([2]Table_Reporting!$E:$E,[2]Table_Reporting!$D:$D,K$7,[2]Table_Reporting!$C:$C,$A41)</f>
        <v>#VALUE!</v>
      </c>
      <c r="L41" s="169" t="e">
        <f>SUMIFS([2]Table_Reporting!$E:$E,[2]Table_Reporting!$D:$D,L$7,[2]Table_Reporting!$C:$C,$A41)</f>
        <v>#VALUE!</v>
      </c>
      <c r="M41" s="169" t="e">
        <f>SUMIFS([2]Table_Reporting!$E:$E,[2]Table_Reporting!$D:$D,M$7,[2]Table_Reporting!$C:$C,$A41)</f>
        <v>#VALUE!</v>
      </c>
      <c r="N41" s="169" t="e">
        <f>SUMIFS([2]Table_Reporting!$E:$E,[2]Table_Reporting!$D:$D,N$7,[2]Table_Reporting!$C:$C,$A41)</f>
        <v>#VALUE!</v>
      </c>
      <c r="O41" s="169" t="e">
        <f>SUMIFS([2]Table_Reporting!$E:$E,[2]Table_Reporting!$D:$D,O$7,[2]Table_Reporting!$C:$C,$A41)</f>
        <v>#VALUE!</v>
      </c>
      <c r="P41" s="169" t="e">
        <f>SUMIFS([2]Table_Reporting!$E:$E,[2]Table_Reporting!$D:$D,P$7,[2]Table_Reporting!$C:$C,$A41)</f>
        <v>#VALUE!</v>
      </c>
      <c r="Q41" s="169" t="e">
        <f>SUMIFS([2]Table_Reporting!$E:$E,[2]Table_Reporting!$D:$D,Q$7,[2]Table_Reporting!$C:$C,$A41)</f>
        <v>#VALUE!</v>
      </c>
      <c r="R41" s="169" t="e">
        <f>SUMIFS([2]Table_Reporting!$E:$E,[2]Table_Reporting!$D:$D,R$7,[2]Table_Reporting!$C:$C,$A41)</f>
        <v>#VALUE!</v>
      </c>
      <c r="S41" s="169" t="e">
        <f>SUMIFS([2]Table_Reporting!$E:$E,[2]Table_Reporting!$D:$D,S$7,[2]Table_Reporting!$C:$C,$A41)</f>
        <v>#VALUE!</v>
      </c>
      <c r="T41" s="169" t="e">
        <f>SUMIFS([2]Table_Reporting!$E:$E,[2]Table_Reporting!$D:$D,T$7,[2]Table_Reporting!$C:$C,$A41)</f>
        <v>#VALUE!</v>
      </c>
      <c r="U41" s="169" t="e">
        <f>SUMIFS([2]Table_Reporting!$E:$E,[2]Table_Reporting!$D:$D,U$7,[2]Table_Reporting!$C:$C,$A41)</f>
        <v>#VALUE!</v>
      </c>
      <c r="V41" s="169" t="e">
        <f>SUMIFS([2]Table_Reporting!$E:$E,[2]Table_Reporting!$D:$D,V$7,[2]Table_Reporting!$C:$C,$A41)</f>
        <v>#VALUE!</v>
      </c>
      <c r="W41" s="169" t="e">
        <f>SUMIFS([2]Table_Reporting!$E:$E,[2]Table_Reporting!$D:$D,W$7,[2]Table_Reporting!$C:$C,$A41)</f>
        <v>#VALUE!</v>
      </c>
      <c r="X41" s="169" t="e">
        <f>SUMIFS([2]Table_Reporting!$E:$E,[2]Table_Reporting!$D:$D,X$7,[2]Table_Reporting!$C:$C,$A41)</f>
        <v>#VALUE!</v>
      </c>
      <c r="Y41" s="169" t="e">
        <f>SUMIFS([2]Table_Reporting!$E:$E,[2]Table_Reporting!$D:$D,Y$7,[2]Table_Reporting!$C:$C,$A41)</f>
        <v>#VALUE!</v>
      </c>
      <c r="Z41" s="169" t="e">
        <f>SUMIFS([2]Table_Reporting!$E:$E,[2]Table_Reporting!$D:$D,Z$7,[2]Table_Reporting!$C:$C,$A41)</f>
        <v>#VALUE!</v>
      </c>
      <c r="AA41" s="169" t="e">
        <f>SUMIFS([2]Table_Reporting!$E:$E,[2]Table_Reporting!$D:$D,AA$7,[2]Table_Reporting!$C:$C,$A41)</f>
        <v>#VALUE!</v>
      </c>
      <c r="AB41" s="169" t="e">
        <f>SUMIFS([2]Table_Reporting!$E:$E,[2]Table_Reporting!$D:$D,AB$7,[2]Table_Reporting!$C:$C,$A41)</f>
        <v>#VALUE!</v>
      </c>
      <c r="AC41" s="169" t="e">
        <f>SUMIFS([2]Table_Reporting!$E:$E,[2]Table_Reporting!$D:$D,AC$7,[2]Table_Reporting!$C:$C,$A41)</f>
        <v>#VALUE!</v>
      </c>
      <c r="AD41" s="169" t="e">
        <f>SUMIFS([2]Table_Reporting!$E:$E,[2]Table_Reporting!$D:$D,AD$7,[2]Table_Reporting!$C:$C,$A41)</f>
        <v>#VALUE!</v>
      </c>
      <c r="AE41" s="169" t="e">
        <f>SUMIFS([2]Table_Reporting!$E:$E,[2]Table_Reporting!$D:$D,AE$7,[2]Table_Reporting!$C:$C,$A41)</f>
        <v>#VALUE!</v>
      </c>
      <c r="AF41" s="169" t="e">
        <f>SUMIFS([2]Table_Reporting!$E:$E,[2]Table_Reporting!$D:$D,AF$7,[2]Table_Reporting!$C:$C,$A41)</f>
        <v>#VALUE!</v>
      </c>
      <c r="AG41" s="169" t="e">
        <f>SUMIFS([2]Table_Reporting!$E:$E,[2]Table_Reporting!$D:$D,AG$7,[2]Table_Reporting!$C:$C,$A41)</f>
        <v>#VALUE!</v>
      </c>
      <c r="AH41" s="171"/>
      <c r="AI41" s="171"/>
      <c r="AJ41" s="171"/>
      <c r="AK41" s="171"/>
      <c r="AL41" s="171"/>
      <c r="AM41" s="171"/>
      <c r="AN41" s="171"/>
      <c r="AO41" s="171"/>
      <c r="AP41" s="171"/>
      <c r="AQ41" s="171"/>
      <c r="AR41" s="171"/>
      <c r="AS41" s="171"/>
      <c r="AT41" s="171"/>
      <c r="AU41" s="171"/>
      <c r="AV41" s="171"/>
      <c r="AW41" s="171"/>
      <c r="AX41" s="171"/>
      <c r="AY41" s="171"/>
      <c r="AZ41" s="171"/>
      <c r="BA41" s="171"/>
      <c r="BB41" s="171"/>
      <c r="BC41" s="171"/>
      <c r="BD41" s="171"/>
      <c r="BE41" s="171"/>
      <c r="BF41" s="171"/>
      <c r="BG41" s="171"/>
      <c r="BH41" s="171"/>
      <c r="BI41" s="171"/>
      <c r="BJ41" s="171"/>
      <c r="BK41" s="171"/>
      <c r="BL41" s="172">
        <f t="shared" si="10"/>
        <v>0</v>
      </c>
      <c r="BM41" s="172">
        <f t="shared" si="11"/>
        <v>0</v>
      </c>
      <c r="BN41" s="172">
        <f t="shared" si="12"/>
        <v>0</v>
      </c>
    </row>
    <row r="42" spans="1:66" x14ac:dyDescent="0.2">
      <c r="A42" s="185" t="s">
        <v>990</v>
      </c>
      <c r="B42" s="186"/>
      <c r="C42" s="187">
        <v>622</v>
      </c>
      <c r="D42" s="169" t="e">
        <f>SUMIFS([2]Table_Reporting!$E:$E,[2]Table_Reporting!$D:$D,D$7,[2]Table_Reporting!$C:$C,$A42)</f>
        <v>#VALUE!</v>
      </c>
      <c r="E42" s="169" t="e">
        <f>SUMIFS([2]Table_Reporting!$E:$E,[2]Table_Reporting!$D:$D,E$7,[2]Table_Reporting!$C:$C,$A42)</f>
        <v>#VALUE!</v>
      </c>
      <c r="F42" s="169" t="e">
        <f>SUMIFS([2]Table_Reporting!$E:$E,[2]Table_Reporting!$D:$D,F$7,[2]Table_Reporting!$C:$C,$A42)</f>
        <v>#VALUE!</v>
      </c>
      <c r="G42" s="169" t="e">
        <f>SUMIFS([2]Table_Reporting!$E:$E,[2]Table_Reporting!$D:$D,G$7,[2]Table_Reporting!$C:$C,$A42)</f>
        <v>#VALUE!</v>
      </c>
      <c r="H42" s="169" t="e">
        <f>SUMIFS([2]Table_Reporting!$E:$E,[2]Table_Reporting!$D:$D,H$7,[2]Table_Reporting!$C:$C,$A42)</f>
        <v>#VALUE!</v>
      </c>
      <c r="I42" s="169" t="e">
        <f>SUMIFS([2]Table_Reporting!$E:$E,[2]Table_Reporting!$D:$D,I$7,[2]Table_Reporting!$C:$C,$A42)</f>
        <v>#VALUE!</v>
      </c>
      <c r="J42" s="169" t="e">
        <f>SUMIFS([2]Table_Reporting!$E:$E,[2]Table_Reporting!$D:$D,J$7,[2]Table_Reporting!$C:$C,$A42)</f>
        <v>#VALUE!</v>
      </c>
      <c r="K42" s="169" t="e">
        <f>SUMIFS([2]Table_Reporting!$E:$E,[2]Table_Reporting!$D:$D,K$7,[2]Table_Reporting!$C:$C,$A42)</f>
        <v>#VALUE!</v>
      </c>
      <c r="L42" s="169" t="e">
        <f>SUMIFS([2]Table_Reporting!$E:$E,[2]Table_Reporting!$D:$D,L$7,[2]Table_Reporting!$C:$C,$A42)</f>
        <v>#VALUE!</v>
      </c>
      <c r="M42" s="169" t="e">
        <f>SUMIFS([2]Table_Reporting!$E:$E,[2]Table_Reporting!$D:$D,M$7,[2]Table_Reporting!$C:$C,$A42)</f>
        <v>#VALUE!</v>
      </c>
      <c r="N42" s="169" t="e">
        <f>SUMIFS([2]Table_Reporting!$E:$E,[2]Table_Reporting!$D:$D,N$7,[2]Table_Reporting!$C:$C,$A42)</f>
        <v>#VALUE!</v>
      </c>
      <c r="O42" s="169" t="e">
        <f>SUMIFS([2]Table_Reporting!$E:$E,[2]Table_Reporting!$D:$D,O$7,[2]Table_Reporting!$C:$C,$A42)</f>
        <v>#VALUE!</v>
      </c>
      <c r="P42" s="169" t="e">
        <f>SUMIFS([2]Table_Reporting!$E:$E,[2]Table_Reporting!$D:$D,P$7,[2]Table_Reporting!$C:$C,$A42)</f>
        <v>#VALUE!</v>
      </c>
      <c r="Q42" s="169" t="e">
        <f>SUMIFS([2]Table_Reporting!$E:$E,[2]Table_Reporting!$D:$D,Q$7,[2]Table_Reporting!$C:$C,$A42)</f>
        <v>#VALUE!</v>
      </c>
      <c r="R42" s="169" t="e">
        <f>SUMIFS([2]Table_Reporting!$E:$E,[2]Table_Reporting!$D:$D,R$7,[2]Table_Reporting!$C:$C,$A42)</f>
        <v>#VALUE!</v>
      </c>
      <c r="S42" s="169" t="e">
        <f>SUMIFS([2]Table_Reporting!$E:$E,[2]Table_Reporting!$D:$D,S$7,[2]Table_Reporting!$C:$C,$A42)</f>
        <v>#VALUE!</v>
      </c>
      <c r="T42" s="169" t="e">
        <f>SUMIFS([2]Table_Reporting!$E:$E,[2]Table_Reporting!$D:$D,T$7,[2]Table_Reporting!$C:$C,$A42)</f>
        <v>#VALUE!</v>
      </c>
      <c r="U42" s="169" t="e">
        <f>SUMIFS([2]Table_Reporting!$E:$E,[2]Table_Reporting!$D:$D,U$7,[2]Table_Reporting!$C:$C,$A42)</f>
        <v>#VALUE!</v>
      </c>
      <c r="V42" s="169" t="e">
        <f>SUMIFS([2]Table_Reporting!$E:$E,[2]Table_Reporting!$D:$D,V$7,[2]Table_Reporting!$C:$C,$A42)</f>
        <v>#VALUE!</v>
      </c>
      <c r="W42" s="169" t="e">
        <f>SUMIFS([2]Table_Reporting!$E:$E,[2]Table_Reporting!$D:$D,W$7,[2]Table_Reporting!$C:$C,$A42)</f>
        <v>#VALUE!</v>
      </c>
      <c r="X42" s="169" t="e">
        <f>SUMIFS([2]Table_Reporting!$E:$E,[2]Table_Reporting!$D:$D,X$7,[2]Table_Reporting!$C:$C,$A42)</f>
        <v>#VALUE!</v>
      </c>
      <c r="Y42" s="169" t="e">
        <f>SUMIFS([2]Table_Reporting!$E:$E,[2]Table_Reporting!$D:$D,Y$7,[2]Table_Reporting!$C:$C,$A42)</f>
        <v>#VALUE!</v>
      </c>
      <c r="Z42" s="169" t="e">
        <f>SUMIFS([2]Table_Reporting!$E:$E,[2]Table_Reporting!$D:$D,Z$7,[2]Table_Reporting!$C:$C,$A42)</f>
        <v>#VALUE!</v>
      </c>
      <c r="AA42" s="169" t="e">
        <f>SUMIFS([2]Table_Reporting!$E:$E,[2]Table_Reporting!$D:$D,AA$7,[2]Table_Reporting!$C:$C,$A42)</f>
        <v>#VALUE!</v>
      </c>
      <c r="AB42" s="169" t="e">
        <f>SUMIFS([2]Table_Reporting!$E:$E,[2]Table_Reporting!$D:$D,AB$7,[2]Table_Reporting!$C:$C,$A42)</f>
        <v>#VALUE!</v>
      </c>
      <c r="AC42" s="169" t="e">
        <f>SUMIFS([2]Table_Reporting!$E:$E,[2]Table_Reporting!$D:$D,AC$7,[2]Table_Reporting!$C:$C,$A42)</f>
        <v>#VALUE!</v>
      </c>
      <c r="AD42" s="169" t="e">
        <f>SUMIFS([2]Table_Reporting!$E:$E,[2]Table_Reporting!$D:$D,AD$7,[2]Table_Reporting!$C:$C,$A42)</f>
        <v>#VALUE!</v>
      </c>
      <c r="AE42" s="169" t="e">
        <f>SUMIFS([2]Table_Reporting!$E:$E,[2]Table_Reporting!$D:$D,AE$7,[2]Table_Reporting!$C:$C,$A42)</f>
        <v>#VALUE!</v>
      </c>
      <c r="AF42" s="169" t="e">
        <f>SUMIFS([2]Table_Reporting!$E:$E,[2]Table_Reporting!$D:$D,AF$7,[2]Table_Reporting!$C:$C,$A42)</f>
        <v>#VALUE!</v>
      </c>
      <c r="AG42" s="169" t="e">
        <f>SUMIFS([2]Table_Reporting!$E:$E,[2]Table_Reporting!$D:$D,AG$7,[2]Table_Reporting!$C:$C,$A42)</f>
        <v>#VALUE!</v>
      </c>
      <c r="AH42" s="171"/>
      <c r="AI42" s="171"/>
      <c r="AJ42" s="171"/>
      <c r="AK42" s="171"/>
      <c r="AL42" s="171"/>
      <c r="AM42" s="171"/>
      <c r="AN42" s="171"/>
      <c r="AO42" s="171"/>
      <c r="AP42" s="171"/>
      <c r="AQ42" s="171"/>
      <c r="AR42" s="171"/>
      <c r="AS42" s="171"/>
      <c r="AT42" s="171"/>
      <c r="AU42" s="171"/>
      <c r="AV42" s="171"/>
      <c r="AW42" s="171"/>
      <c r="AX42" s="171"/>
      <c r="AY42" s="171"/>
      <c r="AZ42" s="171"/>
      <c r="BA42" s="171"/>
      <c r="BB42" s="171"/>
      <c r="BC42" s="171"/>
      <c r="BD42" s="171"/>
      <c r="BE42" s="171"/>
      <c r="BF42" s="171"/>
      <c r="BG42" s="171"/>
      <c r="BH42" s="171"/>
      <c r="BI42" s="171"/>
      <c r="BJ42" s="171"/>
      <c r="BK42" s="171"/>
      <c r="BL42" s="172">
        <f t="shared" si="10"/>
        <v>0</v>
      </c>
      <c r="BM42" s="172">
        <f t="shared" si="11"/>
        <v>0</v>
      </c>
      <c r="BN42" s="172">
        <f t="shared" si="12"/>
        <v>0</v>
      </c>
    </row>
    <row r="43" spans="1:66" x14ac:dyDescent="0.2">
      <c r="A43" t="s">
        <v>991</v>
      </c>
      <c r="B43" s="186"/>
      <c r="C43" s="187">
        <v>623</v>
      </c>
      <c r="D43" s="169" t="e">
        <f>SUMIFS([2]Table_Reporting!$E:$E,[2]Table_Reporting!$D:$D,D$7,[2]Table_Reporting!$C:$C,$A43)</f>
        <v>#VALUE!</v>
      </c>
      <c r="E43" s="169" t="e">
        <f>SUMIFS([2]Table_Reporting!$E:$E,[2]Table_Reporting!$D:$D,E$7,[2]Table_Reporting!$C:$C,$A43)</f>
        <v>#VALUE!</v>
      </c>
      <c r="F43" s="169" t="e">
        <f>SUMIFS([2]Table_Reporting!$E:$E,[2]Table_Reporting!$D:$D,F$7,[2]Table_Reporting!$C:$C,$A43)</f>
        <v>#VALUE!</v>
      </c>
      <c r="G43" s="169" t="e">
        <f>SUMIFS([2]Table_Reporting!$E:$E,[2]Table_Reporting!$D:$D,G$7,[2]Table_Reporting!$C:$C,$A43)</f>
        <v>#VALUE!</v>
      </c>
      <c r="H43" s="169" t="e">
        <f>SUMIFS([2]Table_Reporting!$E:$E,[2]Table_Reporting!$D:$D,H$7,[2]Table_Reporting!$C:$C,$A43)</f>
        <v>#VALUE!</v>
      </c>
      <c r="I43" s="169" t="e">
        <f>SUMIFS([2]Table_Reporting!$E:$E,[2]Table_Reporting!$D:$D,I$7,[2]Table_Reporting!$C:$C,$A43)</f>
        <v>#VALUE!</v>
      </c>
      <c r="J43" s="169" t="e">
        <f>SUMIFS([2]Table_Reporting!$E:$E,[2]Table_Reporting!$D:$D,J$7,[2]Table_Reporting!$C:$C,$A43)</f>
        <v>#VALUE!</v>
      </c>
      <c r="K43" s="169" t="e">
        <f>SUMIFS([2]Table_Reporting!$E:$E,[2]Table_Reporting!$D:$D,K$7,[2]Table_Reporting!$C:$C,$A43)</f>
        <v>#VALUE!</v>
      </c>
      <c r="L43" s="169" t="e">
        <f>SUMIFS([2]Table_Reporting!$E:$E,[2]Table_Reporting!$D:$D,L$7,[2]Table_Reporting!$C:$C,$A43)</f>
        <v>#VALUE!</v>
      </c>
      <c r="M43" s="169" t="e">
        <f>SUMIFS([2]Table_Reporting!$E:$E,[2]Table_Reporting!$D:$D,M$7,[2]Table_Reporting!$C:$C,$A43)</f>
        <v>#VALUE!</v>
      </c>
      <c r="N43" s="169" t="e">
        <f>SUMIFS([2]Table_Reporting!$E:$E,[2]Table_Reporting!$D:$D,N$7,[2]Table_Reporting!$C:$C,$A43)</f>
        <v>#VALUE!</v>
      </c>
      <c r="O43" s="169" t="e">
        <f>SUMIFS([2]Table_Reporting!$E:$E,[2]Table_Reporting!$D:$D,O$7,[2]Table_Reporting!$C:$C,$A43)</f>
        <v>#VALUE!</v>
      </c>
      <c r="P43" s="169" t="e">
        <f>SUMIFS([2]Table_Reporting!$E:$E,[2]Table_Reporting!$D:$D,P$7,[2]Table_Reporting!$C:$C,$A43)</f>
        <v>#VALUE!</v>
      </c>
      <c r="Q43" s="169" t="e">
        <f>SUMIFS([2]Table_Reporting!$E:$E,[2]Table_Reporting!$D:$D,Q$7,[2]Table_Reporting!$C:$C,$A43)</f>
        <v>#VALUE!</v>
      </c>
      <c r="R43" s="169" t="e">
        <f>SUMIFS([2]Table_Reporting!$E:$E,[2]Table_Reporting!$D:$D,R$7,[2]Table_Reporting!$C:$C,$A43)</f>
        <v>#VALUE!</v>
      </c>
      <c r="S43" s="169" t="e">
        <f>SUMIFS([2]Table_Reporting!$E:$E,[2]Table_Reporting!$D:$D,S$7,[2]Table_Reporting!$C:$C,$A43)</f>
        <v>#VALUE!</v>
      </c>
      <c r="T43" s="169" t="e">
        <f>SUMIFS([2]Table_Reporting!$E:$E,[2]Table_Reporting!$D:$D,T$7,[2]Table_Reporting!$C:$C,$A43)</f>
        <v>#VALUE!</v>
      </c>
      <c r="U43" s="169" t="e">
        <f>SUMIFS([2]Table_Reporting!$E:$E,[2]Table_Reporting!$D:$D,U$7,[2]Table_Reporting!$C:$C,$A43)</f>
        <v>#VALUE!</v>
      </c>
      <c r="V43" s="169" t="e">
        <f>SUMIFS([2]Table_Reporting!$E:$E,[2]Table_Reporting!$D:$D,V$7,[2]Table_Reporting!$C:$C,$A43)</f>
        <v>#VALUE!</v>
      </c>
      <c r="W43" s="169" t="e">
        <f>SUMIFS([2]Table_Reporting!$E:$E,[2]Table_Reporting!$D:$D,W$7,[2]Table_Reporting!$C:$C,$A43)</f>
        <v>#VALUE!</v>
      </c>
      <c r="X43" s="169" t="e">
        <f>SUMIFS([2]Table_Reporting!$E:$E,[2]Table_Reporting!$D:$D,X$7,[2]Table_Reporting!$C:$C,$A43)</f>
        <v>#VALUE!</v>
      </c>
      <c r="Y43" s="169" t="e">
        <f>SUMIFS([2]Table_Reporting!$E:$E,[2]Table_Reporting!$D:$D,Y$7,[2]Table_Reporting!$C:$C,$A43)</f>
        <v>#VALUE!</v>
      </c>
      <c r="Z43" s="169" t="e">
        <f>SUMIFS([2]Table_Reporting!$E:$E,[2]Table_Reporting!$D:$D,Z$7,[2]Table_Reporting!$C:$C,$A43)</f>
        <v>#VALUE!</v>
      </c>
      <c r="AA43" s="169" t="e">
        <f>SUMIFS([2]Table_Reporting!$E:$E,[2]Table_Reporting!$D:$D,AA$7,[2]Table_Reporting!$C:$C,$A43)</f>
        <v>#VALUE!</v>
      </c>
      <c r="AB43" s="169" t="e">
        <f>SUMIFS([2]Table_Reporting!$E:$E,[2]Table_Reporting!$D:$D,AB$7,[2]Table_Reporting!$C:$C,$A43)</f>
        <v>#VALUE!</v>
      </c>
      <c r="AC43" s="169" t="e">
        <f>SUMIFS([2]Table_Reporting!$E:$E,[2]Table_Reporting!$D:$D,AC$7,[2]Table_Reporting!$C:$C,$A43)</f>
        <v>#VALUE!</v>
      </c>
      <c r="AD43" s="169" t="e">
        <f>SUMIFS([2]Table_Reporting!$E:$E,[2]Table_Reporting!$D:$D,AD$7,[2]Table_Reporting!$C:$C,$A43)</f>
        <v>#VALUE!</v>
      </c>
      <c r="AE43" s="169" t="e">
        <f>SUMIFS([2]Table_Reporting!$E:$E,[2]Table_Reporting!$D:$D,AE$7,[2]Table_Reporting!$C:$C,$A43)</f>
        <v>#VALUE!</v>
      </c>
      <c r="AF43" s="169" t="e">
        <f>SUMIFS([2]Table_Reporting!$E:$E,[2]Table_Reporting!$D:$D,AF$7,[2]Table_Reporting!$C:$C,$A43)</f>
        <v>#VALUE!</v>
      </c>
      <c r="AG43" s="169" t="e">
        <f>SUMIFS([2]Table_Reporting!$E:$E,[2]Table_Reporting!$D:$D,AG$7,[2]Table_Reporting!$C:$C,$A43)</f>
        <v>#VALUE!</v>
      </c>
      <c r="AH43" s="171"/>
      <c r="AI43" s="171"/>
      <c r="AJ43" s="171"/>
      <c r="AK43" s="171"/>
      <c r="AL43" s="171"/>
      <c r="AM43" s="171"/>
      <c r="AN43" s="171"/>
      <c r="AO43" s="171"/>
      <c r="AP43" s="171"/>
      <c r="AQ43" s="171"/>
      <c r="AR43" s="171"/>
      <c r="AS43" s="171"/>
      <c r="AT43" s="171"/>
      <c r="AU43" s="171"/>
      <c r="AV43" s="171"/>
      <c r="AW43" s="171"/>
      <c r="AX43" s="171"/>
      <c r="AY43" s="171"/>
      <c r="AZ43" s="171"/>
      <c r="BA43" s="171"/>
      <c r="BB43" s="171"/>
      <c r="BC43" s="171"/>
      <c r="BD43" s="171"/>
      <c r="BE43" s="171"/>
      <c r="BF43" s="171"/>
      <c r="BG43" s="171"/>
      <c r="BH43" s="171"/>
      <c r="BI43" s="171"/>
      <c r="BJ43" s="171"/>
      <c r="BK43" s="171"/>
      <c r="BL43" s="172">
        <f t="shared" si="10"/>
        <v>0</v>
      </c>
      <c r="BM43" s="172">
        <f t="shared" si="11"/>
        <v>0</v>
      </c>
      <c r="BN43" s="172">
        <f t="shared" si="12"/>
        <v>0</v>
      </c>
    </row>
    <row r="44" spans="1:66" x14ac:dyDescent="0.2">
      <c r="A44" t="s">
        <v>992</v>
      </c>
      <c r="B44" s="186"/>
      <c r="C44" s="187">
        <v>624</v>
      </c>
      <c r="D44" s="169" t="e">
        <f>SUMIFS([2]Table_Reporting!$E:$E,[2]Table_Reporting!$D:$D,D$7,[2]Table_Reporting!$C:$C,$A44)</f>
        <v>#VALUE!</v>
      </c>
      <c r="E44" s="169" t="e">
        <f>SUMIFS([2]Table_Reporting!$E:$E,[2]Table_Reporting!$D:$D,E$7,[2]Table_Reporting!$C:$C,$A44)</f>
        <v>#VALUE!</v>
      </c>
      <c r="F44" s="169" t="e">
        <f>SUMIFS([2]Table_Reporting!$E:$E,[2]Table_Reporting!$D:$D,F$7,[2]Table_Reporting!$C:$C,$A44)</f>
        <v>#VALUE!</v>
      </c>
      <c r="G44" s="169" t="e">
        <f>SUMIFS([2]Table_Reporting!$E:$E,[2]Table_Reporting!$D:$D,G$7,[2]Table_Reporting!$C:$C,$A44)</f>
        <v>#VALUE!</v>
      </c>
      <c r="H44" s="169" t="e">
        <f>SUMIFS([2]Table_Reporting!$E:$E,[2]Table_Reporting!$D:$D,H$7,[2]Table_Reporting!$C:$C,$A44)</f>
        <v>#VALUE!</v>
      </c>
      <c r="I44" s="169" t="e">
        <f>SUMIFS([2]Table_Reporting!$E:$E,[2]Table_Reporting!$D:$D,I$7,[2]Table_Reporting!$C:$C,$A44)</f>
        <v>#VALUE!</v>
      </c>
      <c r="J44" s="169" t="e">
        <f>SUMIFS([2]Table_Reporting!$E:$E,[2]Table_Reporting!$D:$D,J$7,[2]Table_Reporting!$C:$C,$A44)</f>
        <v>#VALUE!</v>
      </c>
      <c r="K44" s="169" t="e">
        <f>SUMIFS([2]Table_Reporting!$E:$E,[2]Table_Reporting!$D:$D,K$7,[2]Table_Reporting!$C:$C,$A44)</f>
        <v>#VALUE!</v>
      </c>
      <c r="L44" s="169" t="e">
        <f>SUMIFS([2]Table_Reporting!$E:$E,[2]Table_Reporting!$D:$D,L$7,[2]Table_Reporting!$C:$C,$A44)</f>
        <v>#VALUE!</v>
      </c>
      <c r="M44" s="169" t="e">
        <f>SUMIFS([2]Table_Reporting!$E:$E,[2]Table_Reporting!$D:$D,M$7,[2]Table_Reporting!$C:$C,$A44)</f>
        <v>#VALUE!</v>
      </c>
      <c r="N44" s="169" t="e">
        <f>SUMIFS([2]Table_Reporting!$E:$E,[2]Table_Reporting!$D:$D,N$7,[2]Table_Reporting!$C:$C,$A44)</f>
        <v>#VALUE!</v>
      </c>
      <c r="O44" s="169" t="e">
        <f>SUMIFS([2]Table_Reporting!$E:$E,[2]Table_Reporting!$D:$D,O$7,[2]Table_Reporting!$C:$C,$A44)</f>
        <v>#VALUE!</v>
      </c>
      <c r="P44" s="169" t="e">
        <f>SUMIFS([2]Table_Reporting!$E:$E,[2]Table_Reporting!$D:$D,P$7,[2]Table_Reporting!$C:$C,$A44)</f>
        <v>#VALUE!</v>
      </c>
      <c r="Q44" s="169" t="e">
        <f>SUMIFS([2]Table_Reporting!$E:$E,[2]Table_Reporting!$D:$D,Q$7,[2]Table_Reporting!$C:$C,$A44)</f>
        <v>#VALUE!</v>
      </c>
      <c r="R44" s="169" t="e">
        <f>SUMIFS([2]Table_Reporting!$E:$E,[2]Table_Reporting!$D:$D,R$7,[2]Table_Reporting!$C:$C,$A44)</f>
        <v>#VALUE!</v>
      </c>
      <c r="S44" s="169" t="e">
        <f>SUMIFS([2]Table_Reporting!$E:$E,[2]Table_Reporting!$D:$D,S$7,[2]Table_Reporting!$C:$C,$A44)</f>
        <v>#VALUE!</v>
      </c>
      <c r="T44" s="169" t="e">
        <f>SUMIFS([2]Table_Reporting!$E:$E,[2]Table_Reporting!$D:$D,T$7,[2]Table_Reporting!$C:$C,$A44)</f>
        <v>#VALUE!</v>
      </c>
      <c r="U44" s="169" t="e">
        <f>SUMIFS([2]Table_Reporting!$E:$E,[2]Table_Reporting!$D:$D,U$7,[2]Table_Reporting!$C:$C,$A44)</f>
        <v>#VALUE!</v>
      </c>
      <c r="V44" s="169" t="e">
        <f>SUMIFS([2]Table_Reporting!$E:$E,[2]Table_Reporting!$D:$D,V$7,[2]Table_Reporting!$C:$C,$A44)</f>
        <v>#VALUE!</v>
      </c>
      <c r="W44" s="169" t="e">
        <f>SUMIFS([2]Table_Reporting!$E:$E,[2]Table_Reporting!$D:$D,W$7,[2]Table_Reporting!$C:$C,$A44)</f>
        <v>#VALUE!</v>
      </c>
      <c r="X44" s="169" t="e">
        <f>SUMIFS([2]Table_Reporting!$E:$E,[2]Table_Reporting!$D:$D,X$7,[2]Table_Reporting!$C:$C,$A44)</f>
        <v>#VALUE!</v>
      </c>
      <c r="Y44" s="169" t="e">
        <f>SUMIFS([2]Table_Reporting!$E:$E,[2]Table_Reporting!$D:$D,Y$7,[2]Table_Reporting!$C:$C,$A44)</f>
        <v>#VALUE!</v>
      </c>
      <c r="Z44" s="169" t="e">
        <f>SUMIFS([2]Table_Reporting!$E:$E,[2]Table_Reporting!$D:$D,Z$7,[2]Table_Reporting!$C:$C,$A44)</f>
        <v>#VALUE!</v>
      </c>
      <c r="AA44" s="169" t="e">
        <f>SUMIFS([2]Table_Reporting!$E:$E,[2]Table_Reporting!$D:$D,AA$7,[2]Table_Reporting!$C:$C,$A44)</f>
        <v>#VALUE!</v>
      </c>
      <c r="AB44" s="169" t="e">
        <f>SUMIFS([2]Table_Reporting!$E:$E,[2]Table_Reporting!$D:$D,AB$7,[2]Table_Reporting!$C:$C,$A44)</f>
        <v>#VALUE!</v>
      </c>
      <c r="AC44" s="169" t="e">
        <f>SUMIFS([2]Table_Reporting!$E:$E,[2]Table_Reporting!$D:$D,AC$7,[2]Table_Reporting!$C:$C,$A44)</f>
        <v>#VALUE!</v>
      </c>
      <c r="AD44" s="169" t="e">
        <f>SUMIFS([2]Table_Reporting!$E:$E,[2]Table_Reporting!$D:$D,AD$7,[2]Table_Reporting!$C:$C,$A44)</f>
        <v>#VALUE!</v>
      </c>
      <c r="AE44" s="169" t="e">
        <f>SUMIFS([2]Table_Reporting!$E:$E,[2]Table_Reporting!$D:$D,AE$7,[2]Table_Reporting!$C:$C,$A44)</f>
        <v>#VALUE!</v>
      </c>
      <c r="AF44" s="169" t="e">
        <f>SUMIFS([2]Table_Reporting!$E:$E,[2]Table_Reporting!$D:$D,AF$7,[2]Table_Reporting!$C:$C,$A44)</f>
        <v>#VALUE!</v>
      </c>
      <c r="AG44" s="169" t="e">
        <f>SUMIFS([2]Table_Reporting!$E:$E,[2]Table_Reporting!$D:$D,AG$7,[2]Table_Reporting!$C:$C,$A44)</f>
        <v>#VALUE!</v>
      </c>
      <c r="AH44" s="171"/>
      <c r="AI44" s="171"/>
      <c r="AJ44" s="171"/>
      <c r="AK44" s="171"/>
      <c r="AL44" s="171"/>
      <c r="AM44" s="171"/>
      <c r="AN44" s="171"/>
      <c r="AO44" s="171"/>
      <c r="AP44" s="171"/>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2">
        <f t="shared" si="10"/>
        <v>0</v>
      </c>
      <c r="BM44" s="172">
        <f t="shared" si="11"/>
        <v>0</v>
      </c>
      <c r="BN44" s="172">
        <f t="shared" si="12"/>
        <v>0</v>
      </c>
    </row>
    <row r="45" spans="1:66" x14ac:dyDescent="0.2">
      <c r="A45" t="s">
        <v>993</v>
      </c>
      <c r="B45" s="186"/>
      <c r="C45" s="187">
        <v>625</v>
      </c>
      <c r="D45" s="169" t="e">
        <f>SUMIFS([2]Table_Reporting!$E:$E,[2]Table_Reporting!$D:$D,D$7,[2]Table_Reporting!$C:$C,$A45)</f>
        <v>#VALUE!</v>
      </c>
      <c r="E45" s="169" t="e">
        <f>SUMIFS([2]Table_Reporting!$E:$E,[2]Table_Reporting!$D:$D,E$7,[2]Table_Reporting!$C:$C,$A45)</f>
        <v>#VALUE!</v>
      </c>
      <c r="F45" s="169" t="e">
        <f>SUMIFS([2]Table_Reporting!$E:$E,[2]Table_Reporting!$D:$D,F$7,[2]Table_Reporting!$C:$C,$A45)</f>
        <v>#VALUE!</v>
      </c>
      <c r="G45" s="169" t="e">
        <f>SUMIFS([2]Table_Reporting!$E:$E,[2]Table_Reporting!$D:$D,G$7,[2]Table_Reporting!$C:$C,$A45)</f>
        <v>#VALUE!</v>
      </c>
      <c r="H45" s="169" t="e">
        <f>SUMIFS([2]Table_Reporting!$E:$E,[2]Table_Reporting!$D:$D,H$7,[2]Table_Reporting!$C:$C,$A45)</f>
        <v>#VALUE!</v>
      </c>
      <c r="I45" s="169" t="e">
        <f>SUMIFS([2]Table_Reporting!$E:$E,[2]Table_Reporting!$D:$D,I$7,[2]Table_Reporting!$C:$C,$A45)</f>
        <v>#VALUE!</v>
      </c>
      <c r="J45" s="169" t="e">
        <f>SUMIFS([2]Table_Reporting!$E:$E,[2]Table_Reporting!$D:$D,J$7,[2]Table_Reporting!$C:$C,$A45)</f>
        <v>#VALUE!</v>
      </c>
      <c r="K45" s="169" t="e">
        <f>SUMIFS([2]Table_Reporting!$E:$E,[2]Table_Reporting!$D:$D,K$7,[2]Table_Reporting!$C:$C,$A45)</f>
        <v>#VALUE!</v>
      </c>
      <c r="L45" s="169" t="e">
        <f>SUMIFS([2]Table_Reporting!$E:$E,[2]Table_Reporting!$D:$D,L$7,[2]Table_Reporting!$C:$C,$A45)</f>
        <v>#VALUE!</v>
      </c>
      <c r="M45" s="169" t="e">
        <f>SUMIFS([2]Table_Reporting!$E:$E,[2]Table_Reporting!$D:$D,M$7,[2]Table_Reporting!$C:$C,$A45)</f>
        <v>#VALUE!</v>
      </c>
      <c r="N45" s="169" t="e">
        <f>SUMIFS([2]Table_Reporting!$E:$E,[2]Table_Reporting!$D:$D,N$7,[2]Table_Reporting!$C:$C,$A45)</f>
        <v>#VALUE!</v>
      </c>
      <c r="O45" s="169" t="e">
        <f>SUMIFS([2]Table_Reporting!$E:$E,[2]Table_Reporting!$D:$D,O$7,[2]Table_Reporting!$C:$C,$A45)</f>
        <v>#VALUE!</v>
      </c>
      <c r="P45" s="169" t="e">
        <f>SUMIFS([2]Table_Reporting!$E:$E,[2]Table_Reporting!$D:$D,P$7,[2]Table_Reporting!$C:$C,$A45)</f>
        <v>#VALUE!</v>
      </c>
      <c r="Q45" s="169" t="e">
        <f>SUMIFS([2]Table_Reporting!$E:$E,[2]Table_Reporting!$D:$D,Q$7,[2]Table_Reporting!$C:$C,$A45)</f>
        <v>#VALUE!</v>
      </c>
      <c r="R45" s="169" t="e">
        <f>SUMIFS([2]Table_Reporting!$E:$E,[2]Table_Reporting!$D:$D,R$7,[2]Table_Reporting!$C:$C,$A45)</f>
        <v>#VALUE!</v>
      </c>
      <c r="S45" s="169" t="e">
        <f>SUMIFS([2]Table_Reporting!$E:$E,[2]Table_Reporting!$D:$D,S$7,[2]Table_Reporting!$C:$C,$A45)</f>
        <v>#VALUE!</v>
      </c>
      <c r="T45" s="169" t="e">
        <f>SUMIFS([2]Table_Reporting!$E:$E,[2]Table_Reporting!$D:$D,T$7,[2]Table_Reporting!$C:$C,$A45)</f>
        <v>#VALUE!</v>
      </c>
      <c r="U45" s="169" t="e">
        <f>SUMIFS([2]Table_Reporting!$E:$E,[2]Table_Reporting!$D:$D,U$7,[2]Table_Reporting!$C:$C,$A45)</f>
        <v>#VALUE!</v>
      </c>
      <c r="V45" s="169" t="e">
        <f>SUMIFS([2]Table_Reporting!$E:$E,[2]Table_Reporting!$D:$D,V$7,[2]Table_Reporting!$C:$C,$A45)</f>
        <v>#VALUE!</v>
      </c>
      <c r="W45" s="169" t="e">
        <f>SUMIFS([2]Table_Reporting!$E:$E,[2]Table_Reporting!$D:$D,W$7,[2]Table_Reporting!$C:$C,$A45)</f>
        <v>#VALUE!</v>
      </c>
      <c r="X45" s="169" t="e">
        <f>SUMIFS([2]Table_Reporting!$E:$E,[2]Table_Reporting!$D:$D,X$7,[2]Table_Reporting!$C:$C,$A45)</f>
        <v>#VALUE!</v>
      </c>
      <c r="Y45" s="169" t="e">
        <f>SUMIFS([2]Table_Reporting!$E:$E,[2]Table_Reporting!$D:$D,Y$7,[2]Table_Reporting!$C:$C,$A45)</f>
        <v>#VALUE!</v>
      </c>
      <c r="Z45" s="169" t="e">
        <f>SUMIFS([2]Table_Reporting!$E:$E,[2]Table_Reporting!$D:$D,Z$7,[2]Table_Reporting!$C:$C,$A45)</f>
        <v>#VALUE!</v>
      </c>
      <c r="AA45" s="169" t="e">
        <f>SUMIFS([2]Table_Reporting!$E:$E,[2]Table_Reporting!$D:$D,AA$7,[2]Table_Reporting!$C:$C,$A45)</f>
        <v>#VALUE!</v>
      </c>
      <c r="AB45" s="169" t="e">
        <f>SUMIFS([2]Table_Reporting!$E:$E,[2]Table_Reporting!$D:$D,AB$7,[2]Table_Reporting!$C:$C,$A45)</f>
        <v>#VALUE!</v>
      </c>
      <c r="AC45" s="169" t="e">
        <f>SUMIFS([2]Table_Reporting!$E:$E,[2]Table_Reporting!$D:$D,AC$7,[2]Table_Reporting!$C:$C,$A45)</f>
        <v>#VALUE!</v>
      </c>
      <c r="AD45" s="169" t="e">
        <f>SUMIFS([2]Table_Reporting!$E:$E,[2]Table_Reporting!$D:$D,AD$7,[2]Table_Reporting!$C:$C,$A45)</f>
        <v>#VALUE!</v>
      </c>
      <c r="AE45" s="169" t="e">
        <f>SUMIFS([2]Table_Reporting!$E:$E,[2]Table_Reporting!$D:$D,AE$7,[2]Table_Reporting!$C:$C,$A45)</f>
        <v>#VALUE!</v>
      </c>
      <c r="AF45" s="169" t="e">
        <f>SUMIFS([2]Table_Reporting!$E:$E,[2]Table_Reporting!$D:$D,AF$7,[2]Table_Reporting!$C:$C,$A45)</f>
        <v>#VALUE!</v>
      </c>
      <c r="AG45" s="169" t="e">
        <f>SUMIFS([2]Table_Reporting!$E:$E,[2]Table_Reporting!$D:$D,AG$7,[2]Table_Reporting!$C:$C,$A45)</f>
        <v>#VALUE!</v>
      </c>
      <c r="AH45" s="171"/>
      <c r="AI45" s="171"/>
      <c r="AJ45" s="171"/>
      <c r="AK45" s="171"/>
      <c r="AL45" s="171"/>
      <c r="AM45" s="171"/>
      <c r="AN45" s="171"/>
      <c r="AO45" s="171"/>
      <c r="AP45" s="171"/>
      <c r="AQ45" s="171"/>
      <c r="AR45" s="171"/>
      <c r="AS45" s="171"/>
      <c r="AT45" s="171"/>
      <c r="AU45" s="171"/>
      <c r="AV45" s="171"/>
      <c r="AW45" s="171"/>
      <c r="AX45" s="171"/>
      <c r="AY45" s="171"/>
      <c r="AZ45" s="171"/>
      <c r="BA45" s="171"/>
      <c r="BB45" s="171"/>
      <c r="BC45" s="171"/>
      <c r="BD45" s="171"/>
      <c r="BE45" s="171"/>
      <c r="BF45" s="171"/>
      <c r="BG45" s="171"/>
      <c r="BH45" s="171"/>
      <c r="BI45" s="171"/>
      <c r="BJ45" s="171"/>
      <c r="BK45" s="171"/>
      <c r="BL45" s="172">
        <f t="shared" si="10"/>
        <v>0</v>
      </c>
      <c r="BM45" s="172">
        <f t="shared" si="11"/>
        <v>0</v>
      </c>
      <c r="BN45" s="172">
        <f t="shared" si="12"/>
        <v>0</v>
      </c>
    </row>
    <row r="46" spans="1:66" x14ac:dyDescent="0.2">
      <c r="A46" t="s">
        <v>994</v>
      </c>
      <c r="B46" s="186"/>
      <c r="C46" s="187">
        <v>626</v>
      </c>
      <c r="D46" s="169" t="e">
        <f>SUMIFS([2]Table_Reporting!$E:$E,[2]Table_Reporting!$D:$D,D$7,[2]Table_Reporting!$C:$C,$A46)</f>
        <v>#VALUE!</v>
      </c>
      <c r="E46" s="169" t="e">
        <f>SUMIFS([2]Table_Reporting!$E:$E,[2]Table_Reporting!$D:$D,E$7,[2]Table_Reporting!$C:$C,$A46)</f>
        <v>#VALUE!</v>
      </c>
      <c r="F46" s="169" t="e">
        <f>SUMIFS([2]Table_Reporting!$E:$E,[2]Table_Reporting!$D:$D,F$7,[2]Table_Reporting!$C:$C,$A46)</f>
        <v>#VALUE!</v>
      </c>
      <c r="G46" s="169" t="e">
        <f>SUMIFS([2]Table_Reporting!$E:$E,[2]Table_Reporting!$D:$D,G$7,[2]Table_Reporting!$C:$C,$A46)</f>
        <v>#VALUE!</v>
      </c>
      <c r="H46" s="169" t="e">
        <f>SUMIFS([2]Table_Reporting!$E:$E,[2]Table_Reporting!$D:$D,H$7,[2]Table_Reporting!$C:$C,$A46)</f>
        <v>#VALUE!</v>
      </c>
      <c r="I46" s="169" t="e">
        <f>SUMIFS([2]Table_Reporting!$E:$E,[2]Table_Reporting!$D:$D,I$7,[2]Table_Reporting!$C:$C,$A46)</f>
        <v>#VALUE!</v>
      </c>
      <c r="J46" s="169" t="e">
        <f>SUMIFS([2]Table_Reporting!$E:$E,[2]Table_Reporting!$D:$D,J$7,[2]Table_Reporting!$C:$C,$A46)</f>
        <v>#VALUE!</v>
      </c>
      <c r="K46" s="169" t="e">
        <f>SUMIFS([2]Table_Reporting!$E:$E,[2]Table_Reporting!$D:$D,K$7,[2]Table_Reporting!$C:$C,$A46)</f>
        <v>#VALUE!</v>
      </c>
      <c r="L46" s="169" t="e">
        <f>SUMIFS([2]Table_Reporting!$E:$E,[2]Table_Reporting!$D:$D,L$7,[2]Table_Reporting!$C:$C,$A46)</f>
        <v>#VALUE!</v>
      </c>
      <c r="M46" s="169" t="e">
        <f>SUMIFS([2]Table_Reporting!$E:$E,[2]Table_Reporting!$D:$D,M$7,[2]Table_Reporting!$C:$C,$A46)</f>
        <v>#VALUE!</v>
      </c>
      <c r="N46" s="169" t="e">
        <f>SUMIFS([2]Table_Reporting!$E:$E,[2]Table_Reporting!$D:$D,N$7,[2]Table_Reporting!$C:$C,$A46)</f>
        <v>#VALUE!</v>
      </c>
      <c r="O46" s="169" t="e">
        <f>SUMIFS([2]Table_Reporting!$E:$E,[2]Table_Reporting!$D:$D,O$7,[2]Table_Reporting!$C:$C,$A46)</f>
        <v>#VALUE!</v>
      </c>
      <c r="P46" s="169" t="e">
        <f>SUMIFS([2]Table_Reporting!$E:$E,[2]Table_Reporting!$D:$D,P$7,[2]Table_Reporting!$C:$C,$A46)</f>
        <v>#VALUE!</v>
      </c>
      <c r="Q46" s="169" t="e">
        <f>SUMIFS([2]Table_Reporting!$E:$E,[2]Table_Reporting!$D:$D,Q$7,[2]Table_Reporting!$C:$C,$A46)</f>
        <v>#VALUE!</v>
      </c>
      <c r="R46" s="169" t="e">
        <f>SUMIFS([2]Table_Reporting!$E:$E,[2]Table_Reporting!$D:$D,R$7,[2]Table_Reporting!$C:$C,$A46)</f>
        <v>#VALUE!</v>
      </c>
      <c r="S46" s="169" t="e">
        <f>SUMIFS([2]Table_Reporting!$E:$E,[2]Table_Reporting!$D:$D,S$7,[2]Table_Reporting!$C:$C,$A46)</f>
        <v>#VALUE!</v>
      </c>
      <c r="T46" s="169" t="e">
        <f>SUMIFS([2]Table_Reporting!$E:$E,[2]Table_Reporting!$D:$D,T$7,[2]Table_Reporting!$C:$C,$A46)</f>
        <v>#VALUE!</v>
      </c>
      <c r="U46" s="169" t="e">
        <f>SUMIFS([2]Table_Reporting!$E:$E,[2]Table_Reporting!$D:$D,U$7,[2]Table_Reporting!$C:$C,$A46)</f>
        <v>#VALUE!</v>
      </c>
      <c r="V46" s="169" t="e">
        <f>SUMIFS([2]Table_Reporting!$E:$E,[2]Table_Reporting!$D:$D,V$7,[2]Table_Reporting!$C:$C,$A46)</f>
        <v>#VALUE!</v>
      </c>
      <c r="W46" s="169" t="e">
        <f>SUMIFS([2]Table_Reporting!$E:$E,[2]Table_Reporting!$D:$D,W$7,[2]Table_Reporting!$C:$C,$A46)</f>
        <v>#VALUE!</v>
      </c>
      <c r="X46" s="169" t="e">
        <f>SUMIFS([2]Table_Reporting!$E:$E,[2]Table_Reporting!$D:$D,X$7,[2]Table_Reporting!$C:$C,$A46)</f>
        <v>#VALUE!</v>
      </c>
      <c r="Y46" s="169" t="e">
        <f>SUMIFS([2]Table_Reporting!$E:$E,[2]Table_Reporting!$D:$D,Y$7,[2]Table_Reporting!$C:$C,$A46)</f>
        <v>#VALUE!</v>
      </c>
      <c r="Z46" s="169" t="e">
        <f>SUMIFS([2]Table_Reporting!$E:$E,[2]Table_Reporting!$D:$D,Z$7,[2]Table_Reporting!$C:$C,$A46)</f>
        <v>#VALUE!</v>
      </c>
      <c r="AA46" s="169" t="e">
        <f>SUMIFS([2]Table_Reporting!$E:$E,[2]Table_Reporting!$D:$D,AA$7,[2]Table_Reporting!$C:$C,$A46)</f>
        <v>#VALUE!</v>
      </c>
      <c r="AB46" s="169" t="e">
        <f>SUMIFS([2]Table_Reporting!$E:$E,[2]Table_Reporting!$D:$D,AB$7,[2]Table_Reporting!$C:$C,$A46)</f>
        <v>#VALUE!</v>
      </c>
      <c r="AC46" s="169" t="e">
        <f>SUMIFS([2]Table_Reporting!$E:$E,[2]Table_Reporting!$D:$D,AC$7,[2]Table_Reporting!$C:$C,$A46)</f>
        <v>#VALUE!</v>
      </c>
      <c r="AD46" s="169" t="e">
        <f>SUMIFS([2]Table_Reporting!$E:$E,[2]Table_Reporting!$D:$D,AD$7,[2]Table_Reporting!$C:$C,$A46)</f>
        <v>#VALUE!</v>
      </c>
      <c r="AE46" s="169" t="e">
        <f>SUMIFS([2]Table_Reporting!$E:$E,[2]Table_Reporting!$D:$D,AE$7,[2]Table_Reporting!$C:$C,$A46)</f>
        <v>#VALUE!</v>
      </c>
      <c r="AF46" s="169" t="e">
        <f>SUMIFS([2]Table_Reporting!$E:$E,[2]Table_Reporting!$D:$D,AF$7,[2]Table_Reporting!$C:$C,$A46)</f>
        <v>#VALUE!</v>
      </c>
      <c r="AG46" s="169" t="e">
        <f>SUMIFS([2]Table_Reporting!$E:$E,[2]Table_Reporting!$D:$D,AG$7,[2]Table_Reporting!$C:$C,$A46)</f>
        <v>#VALUE!</v>
      </c>
      <c r="AH46" s="171"/>
      <c r="AI46" s="171"/>
      <c r="AJ46" s="171"/>
      <c r="AK46" s="171"/>
      <c r="AL46" s="171"/>
      <c r="AM46" s="171"/>
      <c r="AN46" s="171"/>
      <c r="AO46" s="171"/>
      <c r="AP46" s="171"/>
      <c r="AQ46" s="171"/>
      <c r="AR46" s="171"/>
      <c r="AS46" s="171"/>
      <c r="AT46" s="171"/>
      <c r="AU46" s="171"/>
      <c r="AV46" s="171"/>
      <c r="AW46" s="171"/>
      <c r="AX46" s="171"/>
      <c r="AY46" s="171"/>
      <c r="AZ46" s="171"/>
      <c r="BA46" s="171"/>
      <c r="BB46" s="171"/>
      <c r="BC46" s="171"/>
      <c r="BD46" s="171"/>
      <c r="BE46" s="171"/>
      <c r="BF46" s="171"/>
      <c r="BG46" s="171"/>
      <c r="BH46" s="171"/>
      <c r="BI46" s="171"/>
      <c r="BJ46" s="171"/>
      <c r="BK46" s="171"/>
      <c r="BL46" s="172">
        <f t="shared" si="10"/>
        <v>0</v>
      </c>
      <c r="BM46" s="172">
        <f t="shared" si="11"/>
        <v>0</v>
      </c>
      <c r="BN46" s="172">
        <f t="shared" si="12"/>
        <v>0</v>
      </c>
    </row>
    <row r="47" spans="1:66" x14ac:dyDescent="0.2">
      <c r="A47" t="s">
        <v>995</v>
      </c>
      <c r="B47" s="186"/>
      <c r="C47" s="187">
        <v>627</v>
      </c>
      <c r="D47" s="169" t="e">
        <f>SUMIFS([2]Table_Reporting!$E:$E,[2]Table_Reporting!$D:$D,D$7,[2]Table_Reporting!$C:$C,$A47)</f>
        <v>#VALUE!</v>
      </c>
      <c r="E47" s="169" t="e">
        <f>SUMIFS([2]Table_Reporting!$E:$E,[2]Table_Reporting!$D:$D,E$7,[2]Table_Reporting!$C:$C,$A47)</f>
        <v>#VALUE!</v>
      </c>
      <c r="F47" s="169" t="e">
        <f>SUMIFS([2]Table_Reporting!$E:$E,[2]Table_Reporting!$D:$D,F$7,[2]Table_Reporting!$C:$C,$A47)</f>
        <v>#VALUE!</v>
      </c>
      <c r="G47" s="169" t="e">
        <f>SUMIFS([2]Table_Reporting!$E:$E,[2]Table_Reporting!$D:$D,G$7,[2]Table_Reporting!$C:$C,$A47)</f>
        <v>#VALUE!</v>
      </c>
      <c r="H47" s="169" t="e">
        <f>SUMIFS([2]Table_Reporting!$E:$E,[2]Table_Reporting!$D:$D,H$7,[2]Table_Reporting!$C:$C,$A47)</f>
        <v>#VALUE!</v>
      </c>
      <c r="I47" s="169" t="e">
        <f>SUMIFS([2]Table_Reporting!$E:$E,[2]Table_Reporting!$D:$D,I$7,[2]Table_Reporting!$C:$C,$A47)</f>
        <v>#VALUE!</v>
      </c>
      <c r="J47" s="169" t="e">
        <f>SUMIFS([2]Table_Reporting!$E:$E,[2]Table_Reporting!$D:$D,J$7,[2]Table_Reporting!$C:$C,$A47)</f>
        <v>#VALUE!</v>
      </c>
      <c r="K47" s="169" t="e">
        <f>SUMIFS([2]Table_Reporting!$E:$E,[2]Table_Reporting!$D:$D,K$7,[2]Table_Reporting!$C:$C,$A47)</f>
        <v>#VALUE!</v>
      </c>
      <c r="L47" s="169" t="e">
        <f>SUMIFS([2]Table_Reporting!$E:$E,[2]Table_Reporting!$D:$D,L$7,[2]Table_Reporting!$C:$C,$A47)</f>
        <v>#VALUE!</v>
      </c>
      <c r="M47" s="169" t="e">
        <f>SUMIFS([2]Table_Reporting!$E:$E,[2]Table_Reporting!$D:$D,M$7,[2]Table_Reporting!$C:$C,$A47)</f>
        <v>#VALUE!</v>
      </c>
      <c r="N47" s="169" t="e">
        <f>SUMIFS([2]Table_Reporting!$E:$E,[2]Table_Reporting!$D:$D,N$7,[2]Table_Reporting!$C:$C,$A47)</f>
        <v>#VALUE!</v>
      </c>
      <c r="O47" s="169" t="e">
        <f>SUMIFS([2]Table_Reporting!$E:$E,[2]Table_Reporting!$D:$D,O$7,[2]Table_Reporting!$C:$C,$A47)</f>
        <v>#VALUE!</v>
      </c>
      <c r="P47" s="169" t="e">
        <f>SUMIFS([2]Table_Reporting!$E:$E,[2]Table_Reporting!$D:$D,P$7,[2]Table_Reporting!$C:$C,$A47)</f>
        <v>#VALUE!</v>
      </c>
      <c r="Q47" s="169" t="e">
        <f>SUMIFS([2]Table_Reporting!$E:$E,[2]Table_Reporting!$D:$D,Q$7,[2]Table_Reporting!$C:$C,$A47)</f>
        <v>#VALUE!</v>
      </c>
      <c r="R47" s="169" t="e">
        <f>SUMIFS([2]Table_Reporting!$E:$E,[2]Table_Reporting!$D:$D,R$7,[2]Table_Reporting!$C:$C,$A47)</f>
        <v>#VALUE!</v>
      </c>
      <c r="S47" s="169" t="e">
        <f>SUMIFS([2]Table_Reporting!$E:$E,[2]Table_Reporting!$D:$D,S$7,[2]Table_Reporting!$C:$C,$A47)</f>
        <v>#VALUE!</v>
      </c>
      <c r="T47" s="169" t="e">
        <f>SUMIFS([2]Table_Reporting!$E:$E,[2]Table_Reporting!$D:$D,T$7,[2]Table_Reporting!$C:$C,$A47)</f>
        <v>#VALUE!</v>
      </c>
      <c r="U47" s="169" t="e">
        <f>SUMIFS([2]Table_Reporting!$E:$E,[2]Table_Reporting!$D:$D,U$7,[2]Table_Reporting!$C:$C,$A47)</f>
        <v>#VALUE!</v>
      </c>
      <c r="V47" s="169" t="e">
        <f>SUMIFS([2]Table_Reporting!$E:$E,[2]Table_Reporting!$D:$D,V$7,[2]Table_Reporting!$C:$C,$A47)</f>
        <v>#VALUE!</v>
      </c>
      <c r="W47" s="169" t="e">
        <f>SUMIFS([2]Table_Reporting!$E:$E,[2]Table_Reporting!$D:$D,W$7,[2]Table_Reporting!$C:$C,$A47)</f>
        <v>#VALUE!</v>
      </c>
      <c r="X47" s="169" t="e">
        <f>SUMIFS([2]Table_Reporting!$E:$E,[2]Table_Reporting!$D:$D,X$7,[2]Table_Reporting!$C:$C,$A47)</f>
        <v>#VALUE!</v>
      </c>
      <c r="Y47" s="169" t="e">
        <f>SUMIFS([2]Table_Reporting!$E:$E,[2]Table_Reporting!$D:$D,Y$7,[2]Table_Reporting!$C:$C,$A47)</f>
        <v>#VALUE!</v>
      </c>
      <c r="Z47" s="169" t="e">
        <f>SUMIFS([2]Table_Reporting!$E:$E,[2]Table_Reporting!$D:$D,Z$7,[2]Table_Reporting!$C:$C,$A47)</f>
        <v>#VALUE!</v>
      </c>
      <c r="AA47" s="169" t="e">
        <f>SUMIFS([2]Table_Reporting!$E:$E,[2]Table_Reporting!$D:$D,AA$7,[2]Table_Reporting!$C:$C,$A47)</f>
        <v>#VALUE!</v>
      </c>
      <c r="AB47" s="169" t="e">
        <f>SUMIFS([2]Table_Reporting!$E:$E,[2]Table_Reporting!$D:$D,AB$7,[2]Table_Reporting!$C:$C,$A47)</f>
        <v>#VALUE!</v>
      </c>
      <c r="AC47" s="169" t="e">
        <f>SUMIFS([2]Table_Reporting!$E:$E,[2]Table_Reporting!$D:$D,AC$7,[2]Table_Reporting!$C:$C,$A47)</f>
        <v>#VALUE!</v>
      </c>
      <c r="AD47" s="169" t="e">
        <f>SUMIFS([2]Table_Reporting!$E:$E,[2]Table_Reporting!$D:$D,AD$7,[2]Table_Reporting!$C:$C,$A47)</f>
        <v>#VALUE!</v>
      </c>
      <c r="AE47" s="169" t="e">
        <f>SUMIFS([2]Table_Reporting!$E:$E,[2]Table_Reporting!$D:$D,AE$7,[2]Table_Reporting!$C:$C,$A47)</f>
        <v>#VALUE!</v>
      </c>
      <c r="AF47" s="169" t="e">
        <f>SUMIFS([2]Table_Reporting!$E:$E,[2]Table_Reporting!$D:$D,AF$7,[2]Table_Reporting!$C:$C,$A47)</f>
        <v>#VALUE!</v>
      </c>
      <c r="AG47" s="169" t="e">
        <f>SUMIFS([2]Table_Reporting!$E:$E,[2]Table_Reporting!$D:$D,AG$7,[2]Table_Reporting!$C:$C,$A47)</f>
        <v>#VALUE!</v>
      </c>
      <c r="AH47" s="171"/>
      <c r="AI47" s="171"/>
      <c r="AJ47" s="171"/>
      <c r="AK47" s="171"/>
      <c r="AL47" s="171"/>
      <c r="AM47" s="171"/>
      <c r="AN47" s="171"/>
      <c r="AO47" s="171"/>
      <c r="AP47" s="171"/>
      <c r="AQ47" s="171"/>
      <c r="AR47" s="171"/>
      <c r="AS47" s="171"/>
      <c r="AT47" s="171"/>
      <c r="AU47" s="171"/>
      <c r="AV47" s="171"/>
      <c r="AW47" s="171"/>
      <c r="AX47" s="171"/>
      <c r="AY47" s="171"/>
      <c r="AZ47" s="171"/>
      <c r="BA47" s="171"/>
      <c r="BB47" s="171"/>
      <c r="BC47" s="171"/>
      <c r="BD47" s="171"/>
      <c r="BE47" s="171"/>
      <c r="BF47" s="171"/>
      <c r="BG47" s="171"/>
      <c r="BH47" s="171"/>
      <c r="BI47" s="171"/>
      <c r="BJ47" s="171"/>
      <c r="BK47" s="171"/>
      <c r="BL47" s="172">
        <f t="shared" si="10"/>
        <v>0</v>
      </c>
      <c r="BM47" s="172">
        <f t="shared" si="11"/>
        <v>0</v>
      </c>
      <c r="BN47" s="172">
        <f t="shared" si="12"/>
        <v>0</v>
      </c>
    </row>
    <row r="48" spans="1:66" x14ac:dyDescent="0.2">
      <c r="A48" s="188" t="s">
        <v>987</v>
      </c>
      <c r="B48" s="186"/>
      <c r="C48" s="187">
        <v>628</v>
      </c>
      <c r="D48" s="169" t="e">
        <f>SUMIFS([2]Table_Reporting!$E:$E,[2]Table_Reporting!$D:$D,D$7,[2]Table_Reporting!$C:$C,$A48)</f>
        <v>#VALUE!</v>
      </c>
      <c r="E48" s="169" t="e">
        <f>SUMIFS([2]Table_Reporting!$E:$E,[2]Table_Reporting!$D:$D,E$7,[2]Table_Reporting!$C:$C,$A48)</f>
        <v>#VALUE!</v>
      </c>
      <c r="F48" s="169" t="e">
        <f>SUMIFS([2]Table_Reporting!$E:$E,[2]Table_Reporting!$D:$D,F$7,[2]Table_Reporting!$C:$C,$A48)</f>
        <v>#VALUE!</v>
      </c>
      <c r="G48" s="169" t="e">
        <f>SUMIFS([2]Table_Reporting!$E:$E,[2]Table_Reporting!$D:$D,G$7,[2]Table_Reporting!$C:$C,$A48)</f>
        <v>#VALUE!</v>
      </c>
      <c r="H48" s="169" t="e">
        <f>SUMIFS([2]Table_Reporting!$E:$E,[2]Table_Reporting!$D:$D,H$7,[2]Table_Reporting!$C:$C,$A48)</f>
        <v>#VALUE!</v>
      </c>
      <c r="I48" s="169" t="e">
        <f>SUMIFS([2]Table_Reporting!$E:$E,[2]Table_Reporting!$D:$D,I$7,[2]Table_Reporting!$C:$C,$A48)</f>
        <v>#VALUE!</v>
      </c>
      <c r="J48" s="169" t="e">
        <f>SUMIFS([2]Table_Reporting!$E:$E,[2]Table_Reporting!$D:$D,J$7,[2]Table_Reporting!$C:$C,$A48)</f>
        <v>#VALUE!</v>
      </c>
      <c r="K48" s="169" t="e">
        <f>SUMIFS([2]Table_Reporting!$E:$E,[2]Table_Reporting!$D:$D,K$7,[2]Table_Reporting!$C:$C,$A48)</f>
        <v>#VALUE!</v>
      </c>
      <c r="L48" s="169" t="e">
        <f>SUMIFS([2]Table_Reporting!$E:$E,[2]Table_Reporting!$D:$D,L$7,[2]Table_Reporting!$C:$C,$A48)</f>
        <v>#VALUE!</v>
      </c>
      <c r="M48" s="169" t="e">
        <f>SUMIFS([2]Table_Reporting!$E:$E,[2]Table_Reporting!$D:$D,M$7,[2]Table_Reporting!$C:$C,$A48)</f>
        <v>#VALUE!</v>
      </c>
      <c r="N48" s="169" t="e">
        <f>SUMIFS([2]Table_Reporting!$E:$E,[2]Table_Reporting!$D:$D,N$7,[2]Table_Reporting!$C:$C,$A48)</f>
        <v>#VALUE!</v>
      </c>
      <c r="O48" s="169" t="e">
        <f>SUMIFS([2]Table_Reporting!$E:$E,[2]Table_Reporting!$D:$D,O$7,[2]Table_Reporting!$C:$C,$A48)</f>
        <v>#VALUE!</v>
      </c>
      <c r="P48" s="169" t="e">
        <f>SUMIFS([2]Table_Reporting!$E:$E,[2]Table_Reporting!$D:$D,P$7,[2]Table_Reporting!$C:$C,$A48)</f>
        <v>#VALUE!</v>
      </c>
      <c r="Q48" s="169" t="e">
        <f>SUMIFS([2]Table_Reporting!$E:$E,[2]Table_Reporting!$D:$D,Q$7,[2]Table_Reporting!$C:$C,$A48)</f>
        <v>#VALUE!</v>
      </c>
      <c r="R48" s="169" t="e">
        <f>SUMIFS([2]Table_Reporting!$E:$E,[2]Table_Reporting!$D:$D,R$7,[2]Table_Reporting!$C:$C,$A48)</f>
        <v>#VALUE!</v>
      </c>
      <c r="S48" s="169" t="e">
        <f>SUMIFS([2]Table_Reporting!$E:$E,[2]Table_Reporting!$D:$D,S$7,[2]Table_Reporting!$C:$C,$A48)</f>
        <v>#VALUE!</v>
      </c>
      <c r="T48" s="169" t="e">
        <f>SUMIFS([2]Table_Reporting!$E:$E,[2]Table_Reporting!$D:$D,T$7,[2]Table_Reporting!$C:$C,$A48)</f>
        <v>#VALUE!</v>
      </c>
      <c r="U48" s="169" t="e">
        <f>SUMIFS([2]Table_Reporting!$E:$E,[2]Table_Reporting!$D:$D,U$7,[2]Table_Reporting!$C:$C,$A48)</f>
        <v>#VALUE!</v>
      </c>
      <c r="V48" s="169" t="e">
        <f>SUMIFS([2]Table_Reporting!$E:$E,[2]Table_Reporting!$D:$D,V$7,[2]Table_Reporting!$C:$C,$A48)</f>
        <v>#VALUE!</v>
      </c>
      <c r="W48" s="169" t="e">
        <f>SUMIFS([2]Table_Reporting!$E:$E,[2]Table_Reporting!$D:$D,W$7,[2]Table_Reporting!$C:$C,$A48)</f>
        <v>#VALUE!</v>
      </c>
      <c r="X48" s="169" t="e">
        <f>SUMIFS([2]Table_Reporting!$E:$E,[2]Table_Reporting!$D:$D,X$7,[2]Table_Reporting!$C:$C,$A48)</f>
        <v>#VALUE!</v>
      </c>
      <c r="Y48" s="169" t="e">
        <f>SUMIFS([2]Table_Reporting!$E:$E,[2]Table_Reporting!$D:$D,Y$7,[2]Table_Reporting!$C:$C,$A48)</f>
        <v>#VALUE!</v>
      </c>
      <c r="Z48" s="169" t="e">
        <f>SUMIFS([2]Table_Reporting!$E:$E,[2]Table_Reporting!$D:$D,Z$7,[2]Table_Reporting!$C:$C,$A48)</f>
        <v>#VALUE!</v>
      </c>
      <c r="AA48" s="169" t="e">
        <f>SUMIFS([2]Table_Reporting!$E:$E,[2]Table_Reporting!$D:$D,AA$7,[2]Table_Reporting!$C:$C,$A48)</f>
        <v>#VALUE!</v>
      </c>
      <c r="AB48" s="169" t="e">
        <f>SUMIFS([2]Table_Reporting!$E:$E,[2]Table_Reporting!$D:$D,AB$7,[2]Table_Reporting!$C:$C,$A48)</f>
        <v>#VALUE!</v>
      </c>
      <c r="AC48" s="169" t="e">
        <f>SUMIFS([2]Table_Reporting!$E:$E,[2]Table_Reporting!$D:$D,AC$7,[2]Table_Reporting!$C:$C,$A48)</f>
        <v>#VALUE!</v>
      </c>
      <c r="AD48" s="169" t="e">
        <f>SUMIFS([2]Table_Reporting!$E:$E,[2]Table_Reporting!$D:$D,AD$7,[2]Table_Reporting!$C:$C,$A48)</f>
        <v>#VALUE!</v>
      </c>
      <c r="AE48" s="169" t="e">
        <f>SUMIFS([2]Table_Reporting!$E:$E,[2]Table_Reporting!$D:$D,AE$7,[2]Table_Reporting!$C:$C,$A48)</f>
        <v>#VALUE!</v>
      </c>
      <c r="AF48" s="169" t="e">
        <f>SUMIFS([2]Table_Reporting!$E:$E,[2]Table_Reporting!$D:$D,AF$7,[2]Table_Reporting!$C:$C,$A48)</f>
        <v>#VALUE!</v>
      </c>
      <c r="AG48" s="169" t="e">
        <f>SUMIFS([2]Table_Reporting!$E:$E,[2]Table_Reporting!$D:$D,AG$7,[2]Table_Reporting!$C:$C,$A48)</f>
        <v>#VALUE!</v>
      </c>
      <c r="AH48" s="171"/>
      <c r="AI48" s="171"/>
      <c r="AJ48" s="171"/>
      <c r="AK48" s="171"/>
      <c r="AL48" s="171"/>
      <c r="AM48" s="171"/>
      <c r="AN48" s="171"/>
      <c r="AO48" s="171"/>
      <c r="AP48" s="171"/>
      <c r="AQ48" s="171"/>
      <c r="AR48" s="171"/>
      <c r="AS48" s="171"/>
      <c r="AT48" s="171"/>
      <c r="AU48" s="171"/>
      <c r="AV48" s="171"/>
      <c r="AW48" s="171"/>
      <c r="AX48" s="171"/>
      <c r="AY48" s="171"/>
      <c r="AZ48" s="171"/>
      <c r="BA48" s="171"/>
      <c r="BB48" s="171"/>
      <c r="BC48" s="171"/>
      <c r="BD48" s="171"/>
      <c r="BE48" s="171"/>
      <c r="BF48" s="171"/>
      <c r="BG48" s="171"/>
      <c r="BH48" s="171"/>
      <c r="BI48" s="171"/>
      <c r="BJ48" s="171"/>
      <c r="BK48" s="171"/>
      <c r="BL48" s="172">
        <f t="shared" si="10"/>
        <v>0</v>
      </c>
      <c r="BM48" s="172">
        <f t="shared" si="11"/>
        <v>0</v>
      </c>
      <c r="BN48" s="172">
        <f t="shared" si="12"/>
        <v>0</v>
      </c>
    </row>
    <row r="49" spans="1:66" x14ac:dyDescent="0.2">
      <c r="A49" s="188" t="s">
        <v>988</v>
      </c>
      <c r="B49" s="186"/>
      <c r="C49" s="187">
        <v>629</v>
      </c>
      <c r="D49" s="169" t="e">
        <f>SUMIFS([2]Table_Reporting!$E:$E,[2]Table_Reporting!$D:$D,D$7,[2]Table_Reporting!$C:$C,$A49)</f>
        <v>#VALUE!</v>
      </c>
      <c r="E49" s="169" t="e">
        <f>SUMIFS([2]Table_Reporting!$E:$E,[2]Table_Reporting!$D:$D,E$7,[2]Table_Reporting!$C:$C,$A49)</f>
        <v>#VALUE!</v>
      </c>
      <c r="F49" s="169" t="e">
        <f>SUMIFS([2]Table_Reporting!$E:$E,[2]Table_Reporting!$D:$D,F$7,[2]Table_Reporting!$C:$C,$A49)</f>
        <v>#VALUE!</v>
      </c>
      <c r="G49" s="169" t="e">
        <f>SUMIFS([2]Table_Reporting!$E:$E,[2]Table_Reporting!$D:$D,G$7,[2]Table_Reporting!$C:$C,$A49)</f>
        <v>#VALUE!</v>
      </c>
      <c r="H49" s="169" t="e">
        <f>SUMIFS([2]Table_Reporting!$E:$E,[2]Table_Reporting!$D:$D,H$7,[2]Table_Reporting!$C:$C,$A49)</f>
        <v>#VALUE!</v>
      </c>
      <c r="I49" s="169" t="e">
        <f>SUMIFS([2]Table_Reporting!$E:$E,[2]Table_Reporting!$D:$D,I$7,[2]Table_Reporting!$C:$C,$A49)</f>
        <v>#VALUE!</v>
      </c>
      <c r="J49" s="169" t="e">
        <f>SUMIFS([2]Table_Reporting!$E:$E,[2]Table_Reporting!$D:$D,J$7,[2]Table_Reporting!$C:$C,$A49)</f>
        <v>#VALUE!</v>
      </c>
      <c r="K49" s="169" t="e">
        <f>SUMIFS([2]Table_Reporting!$E:$E,[2]Table_Reporting!$D:$D,K$7,[2]Table_Reporting!$C:$C,$A49)</f>
        <v>#VALUE!</v>
      </c>
      <c r="L49" s="169" t="e">
        <f>SUMIFS([2]Table_Reporting!$E:$E,[2]Table_Reporting!$D:$D,L$7,[2]Table_Reporting!$C:$C,$A49)</f>
        <v>#VALUE!</v>
      </c>
      <c r="M49" s="169" t="e">
        <f>SUMIFS([2]Table_Reporting!$E:$E,[2]Table_Reporting!$D:$D,M$7,[2]Table_Reporting!$C:$C,$A49)</f>
        <v>#VALUE!</v>
      </c>
      <c r="N49" s="169" t="e">
        <f>SUMIFS([2]Table_Reporting!$E:$E,[2]Table_Reporting!$D:$D,N$7,[2]Table_Reporting!$C:$C,$A49)</f>
        <v>#VALUE!</v>
      </c>
      <c r="O49" s="169" t="e">
        <f>SUMIFS([2]Table_Reporting!$E:$E,[2]Table_Reporting!$D:$D,O$7,[2]Table_Reporting!$C:$C,$A49)</f>
        <v>#VALUE!</v>
      </c>
      <c r="P49" s="169" t="e">
        <f>SUMIFS([2]Table_Reporting!$E:$E,[2]Table_Reporting!$D:$D,P$7,[2]Table_Reporting!$C:$C,$A49)</f>
        <v>#VALUE!</v>
      </c>
      <c r="Q49" s="169" t="e">
        <f>SUMIFS([2]Table_Reporting!$E:$E,[2]Table_Reporting!$D:$D,Q$7,[2]Table_Reporting!$C:$C,$A49)</f>
        <v>#VALUE!</v>
      </c>
      <c r="R49" s="169" t="e">
        <f>SUMIFS([2]Table_Reporting!$E:$E,[2]Table_Reporting!$D:$D,R$7,[2]Table_Reporting!$C:$C,$A49)</f>
        <v>#VALUE!</v>
      </c>
      <c r="S49" s="169" t="e">
        <f>SUMIFS([2]Table_Reporting!$E:$E,[2]Table_Reporting!$D:$D,S$7,[2]Table_Reporting!$C:$C,$A49)</f>
        <v>#VALUE!</v>
      </c>
      <c r="T49" s="169" t="e">
        <f>SUMIFS([2]Table_Reporting!$E:$E,[2]Table_Reporting!$D:$D,T$7,[2]Table_Reporting!$C:$C,$A49)</f>
        <v>#VALUE!</v>
      </c>
      <c r="U49" s="169" t="e">
        <f>SUMIFS([2]Table_Reporting!$E:$E,[2]Table_Reporting!$D:$D,U$7,[2]Table_Reporting!$C:$C,$A49)</f>
        <v>#VALUE!</v>
      </c>
      <c r="V49" s="169" t="e">
        <f>SUMIFS([2]Table_Reporting!$E:$E,[2]Table_Reporting!$D:$D,V$7,[2]Table_Reporting!$C:$C,$A49)</f>
        <v>#VALUE!</v>
      </c>
      <c r="W49" s="169" t="e">
        <f>SUMIFS([2]Table_Reporting!$E:$E,[2]Table_Reporting!$D:$D,W$7,[2]Table_Reporting!$C:$C,$A49)</f>
        <v>#VALUE!</v>
      </c>
      <c r="X49" s="169" t="e">
        <f>SUMIFS([2]Table_Reporting!$E:$E,[2]Table_Reporting!$D:$D,X$7,[2]Table_Reporting!$C:$C,$A49)</f>
        <v>#VALUE!</v>
      </c>
      <c r="Y49" s="169" t="e">
        <f>SUMIFS([2]Table_Reporting!$E:$E,[2]Table_Reporting!$D:$D,Y$7,[2]Table_Reporting!$C:$C,$A49)</f>
        <v>#VALUE!</v>
      </c>
      <c r="Z49" s="169" t="e">
        <f>SUMIFS([2]Table_Reporting!$E:$E,[2]Table_Reporting!$D:$D,Z$7,[2]Table_Reporting!$C:$C,$A49)</f>
        <v>#VALUE!</v>
      </c>
      <c r="AA49" s="169" t="e">
        <f>SUMIFS([2]Table_Reporting!$E:$E,[2]Table_Reporting!$D:$D,AA$7,[2]Table_Reporting!$C:$C,$A49)</f>
        <v>#VALUE!</v>
      </c>
      <c r="AB49" s="169" t="e">
        <f>SUMIFS([2]Table_Reporting!$E:$E,[2]Table_Reporting!$D:$D,AB$7,[2]Table_Reporting!$C:$C,$A49)</f>
        <v>#VALUE!</v>
      </c>
      <c r="AC49" s="169" t="e">
        <f>SUMIFS([2]Table_Reporting!$E:$E,[2]Table_Reporting!$D:$D,AC$7,[2]Table_Reporting!$C:$C,$A49)</f>
        <v>#VALUE!</v>
      </c>
      <c r="AD49" s="169" t="e">
        <f>SUMIFS([2]Table_Reporting!$E:$E,[2]Table_Reporting!$D:$D,AD$7,[2]Table_Reporting!$C:$C,$A49)</f>
        <v>#VALUE!</v>
      </c>
      <c r="AE49" s="169" t="e">
        <f>SUMIFS([2]Table_Reporting!$E:$E,[2]Table_Reporting!$D:$D,AE$7,[2]Table_Reporting!$C:$C,$A49)</f>
        <v>#VALUE!</v>
      </c>
      <c r="AF49" s="169" t="e">
        <f>SUMIFS([2]Table_Reporting!$E:$E,[2]Table_Reporting!$D:$D,AF$7,[2]Table_Reporting!$C:$C,$A49)</f>
        <v>#VALUE!</v>
      </c>
      <c r="AG49" s="169" t="e">
        <f>SUMIFS([2]Table_Reporting!$E:$E,[2]Table_Reporting!$D:$D,AG$7,[2]Table_Reporting!$C:$C,$A49)</f>
        <v>#VALUE!</v>
      </c>
      <c r="AH49" s="171"/>
      <c r="AI49" s="171"/>
      <c r="AJ49" s="171"/>
      <c r="AK49" s="171"/>
      <c r="AL49" s="171"/>
      <c r="AM49" s="171"/>
      <c r="AN49" s="171"/>
      <c r="AO49" s="171"/>
      <c r="AP49" s="171"/>
      <c r="AQ49" s="171"/>
      <c r="AR49" s="171"/>
      <c r="AS49" s="171"/>
      <c r="AT49" s="171"/>
      <c r="AU49" s="171"/>
      <c r="AV49" s="171"/>
      <c r="AW49" s="171"/>
      <c r="AX49" s="171"/>
      <c r="AY49" s="171"/>
      <c r="AZ49" s="171"/>
      <c r="BA49" s="171"/>
      <c r="BB49" s="171"/>
      <c r="BC49" s="171"/>
      <c r="BD49" s="171"/>
      <c r="BE49" s="171"/>
      <c r="BF49" s="171"/>
      <c r="BG49" s="171"/>
      <c r="BH49" s="171"/>
      <c r="BI49" s="171"/>
      <c r="BJ49" s="171"/>
      <c r="BK49" s="171"/>
      <c r="BL49" s="172">
        <f t="shared" si="10"/>
        <v>0</v>
      </c>
      <c r="BM49" s="172">
        <f t="shared" si="11"/>
        <v>0</v>
      </c>
      <c r="BN49" s="172">
        <f t="shared" si="12"/>
        <v>0</v>
      </c>
    </row>
    <row r="50" spans="1:66" x14ac:dyDescent="0.2">
      <c r="A50" s="185" t="s">
        <v>996</v>
      </c>
      <c r="B50" s="186"/>
      <c r="C50" s="189" t="s">
        <v>997</v>
      </c>
      <c r="D50" s="169" t="e">
        <f>SUMIFS([2]Table_Reporting!$E:$E,[2]Table_Reporting!$D:$D,D$7,[2]Table_Reporting!$C:$C,$A50)</f>
        <v>#VALUE!</v>
      </c>
      <c r="E50" s="169" t="e">
        <f>SUMIFS([2]Table_Reporting!$E:$E,[2]Table_Reporting!$D:$D,E$7,[2]Table_Reporting!$C:$C,$A50)</f>
        <v>#VALUE!</v>
      </c>
      <c r="F50" s="169" t="e">
        <f>SUMIFS([2]Table_Reporting!$E:$E,[2]Table_Reporting!$D:$D,F$7,[2]Table_Reporting!$C:$C,$A50)</f>
        <v>#VALUE!</v>
      </c>
      <c r="G50" s="169" t="e">
        <f>SUMIFS([2]Table_Reporting!$E:$E,[2]Table_Reporting!$D:$D,G$7,[2]Table_Reporting!$C:$C,$A50)</f>
        <v>#VALUE!</v>
      </c>
      <c r="H50" s="169" t="e">
        <f>SUMIFS([2]Table_Reporting!$E:$E,[2]Table_Reporting!$D:$D,H$7,[2]Table_Reporting!$C:$C,$A50)</f>
        <v>#VALUE!</v>
      </c>
      <c r="I50" s="169" t="e">
        <f>SUMIFS([2]Table_Reporting!$E:$E,[2]Table_Reporting!$D:$D,I$7,[2]Table_Reporting!$C:$C,$A50)</f>
        <v>#VALUE!</v>
      </c>
      <c r="J50" s="169" t="e">
        <f>SUMIFS([2]Table_Reporting!$E:$E,[2]Table_Reporting!$D:$D,J$7,[2]Table_Reporting!$C:$C,$A50)</f>
        <v>#VALUE!</v>
      </c>
      <c r="K50" s="169" t="e">
        <f>SUMIFS([2]Table_Reporting!$E:$E,[2]Table_Reporting!$D:$D,K$7,[2]Table_Reporting!$C:$C,$A50)</f>
        <v>#VALUE!</v>
      </c>
      <c r="L50" s="169" t="e">
        <f>SUMIFS([2]Table_Reporting!$E:$E,[2]Table_Reporting!$D:$D,L$7,[2]Table_Reporting!$C:$C,$A50)</f>
        <v>#VALUE!</v>
      </c>
      <c r="M50" s="169" t="e">
        <f>SUMIFS([2]Table_Reporting!$E:$E,[2]Table_Reporting!$D:$D,M$7,[2]Table_Reporting!$C:$C,$A50)</f>
        <v>#VALUE!</v>
      </c>
      <c r="N50" s="169" t="e">
        <f>SUMIFS([2]Table_Reporting!$E:$E,[2]Table_Reporting!$D:$D,N$7,[2]Table_Reporting!$C:$C,$A50)</f>
        <v>#VALUE!</v>
      </c>
      <c r="O50" s="169" t="e">
        <f>SUMIFS([2]Table_Reporting!$E:$E,[2]Table_Reporting!$D:$D,O$7,[2]Table_Reporting!$C:$C,$A50)</f>
        <v>#VALUE!</v>
      </c>
      <c r="P50" s="169" t="e">
        <f>SUMIFS([2]Table_Reporting!$E:$E,[2]Table_Reporting!$D:$D,P$7,[2]Table_Reporting!$C:$C,$A50)</f>
        <v>#VALUE!</v>
      </c>
      <c r="Q50" s="169" t="e">
        <f>SUMIFS([2]Table_Reporting!$E:$E,[2]Table_Reporting!$D:$D,Q$7,[2]Table_Reporting!$C:$C,$A50)</f>
        <v>#VALUE!</v>
      </c>
      <c r="R50" s="169" t="e">
        <f>SUMIFS([2]Table_Reporting!$E:$E,[2]Table_Reporting!$D:$D,R$7,[2]Table_Reporting!$C:$C,$A50)</f>
        <v>#VALUE!</v>
      </c>
      <c r="S50" s="169" t="e">
        <f>SUMIFS([2]Table_Reporting!$E:$E,[2]Table_Reporting!$D:$D,S$7,[2]Table_Reporting!$C:$C,$A50)</f>
        <v>#VALUE!</v>
      </c>
      <c r="T50" s="169" t="e">
        <f>SUMIFS([2]Table_Reporting!$E:$E,[2]Table_Reporting!$D:$D,T$7,[2]Table_Reporting!$C:$C,$A50)</f>
        <v>#VALUE!</v>
      </c>
      <c r="U50" s="169" t="e">
        <f>SUMIFS([2]Table_Reporting!$E:$E,[2]Table_Reporting!$D:$D,U$7,[2]Table_Reporting!$C:$C,$A50)</f>
        <v>#VALUE!</v>
      </c>
      <c r="V50" s="169" t="e">
        <f>SUMIFS([2]Table_Reporting!$E:$E,[2]Table_Reporting!$D:$D,V$7,[2]Table_Reporting!$C:$C,$A50)</f>
        <v>#VALUE!</v>
      </c>
      <c r="W50" s="169" t="e">
        <f>SUMIFS([2]Table_Reporting!$E:$E,[2]Table_Reporting!$D:$D,W$7,[2]Table_Reporting!$C:$C,$A50)</f>
        <v>#VALUE!</v>
      </c>
      <c r="X50" s="169" t="e">
        <f>SUMIFS([2]Table_Reporting!$E:$E,[2]Table_Reporting!$D:$D,X$7,[2]Table_Reporting!$C:$C,$A50)</f>
        <v>#VALUE!</v>
      </c>
      <c r="Y50" s="169" t="e">
        <f>SUMIFS([2]Table_Reporting!$E:$E,[2]Table_Reporting!$D:$D,Y$7,[2]Table_Reporting!$C:$C,$A50)</f>
        <v>#VALUE!</v>
      </c>
      <c r="Z50" s="169" t="e">
        <f>SUMIFS([2]Table_Reporting!$E:$E,[2]Table_Reporting!$D:$D,Z$7,[2]Table_Reporting!$C:$C,$A50)</f>
        <v>#VALUE!</v>
      </c>
      <c r="AA50" s="169" t="e">
        <f>SUMIFS([2]Table_Reporting!$E:$E,[2]Table_Reporting!$D:$D,AA$7,[2]Table_Reporting!$C:$C,$A50)</f>
        <v>#VALUE!</v>
      </c>
      <c r="AB50" s="169" t="e">
        <f>SUMIFS([2]Table_Reporting!$E:$E,[2]Table_Reporting!$D:$D,AB$7,[2]Table_Reporting!$C:$C,$A50)</f>
        <v>#VALUE!</v>
      </c>
      <c r="AC50" s="169" t="e">
        <f>SUMIFS([2]Table_Reporting!$E:$E,[2]Table_Reporting!$D:$D,AC$7,[2]Table_Reporting!$C:$C,$A50)</f>
        <v>#VALUE!</v>
      </c>
      <c r="AD50" s="169" t="e">
        <f>SUMIFS([2]Table_Reporting!$E:$E,[2]Table_Reporting!$D:$D,AD$7,[2]Table_Reporting!$C:$C,$A50)</f>
        <v>#VALUE!</v>
      </c>
      <c r="AE50" s="169" t="e">
        <f>SUMIFS([2]Table_Reporting!$E:$E,[2]Table_Reporting!$D:$D,AE$7,[2]Table_Reporting!$C:$C,$A50)</f>
        <v>#VALUE!</v>
      </c>
      <c r="AF50" s="169" t="e">
        <f>SUMIFS([2]Table_Reporting!$E:$E,[2]Table_Reporting!$D:$D,AF$7,[2]Table_Reporting!$C:$C,$A50)</f>
        <v>#VALUE!</v>
      </c>
      <c r="AG50" s="169" t="e">
        <f>SUMIFS([2]Table_Reporting!$E:$E,[2]Table_Reporting!$D:$D,AG$7,[2]Table_Reporting!$C:$C,$A50)</f>
        <v>#VALUE!</v>
      </c>
      <c r="AH50" s="171"/>
      <c r="AI50" s="171"/>
      <c r="AJ50" s="171"/>
      <c r="AK50" s="171"/>
      <c r="AL50" s="171"/>
      <c r="AM50" s="171"/>
      <c r="AN50" s="171"/>
      <c r="AO50" s="171"/>
      <c r="AP50" s="171"/>
      <c r="AQ50" s="171"/>
      <c r="AR50" s="171"/>
      <c r="AS50" s="171"/>
      <c r="AT50" s="171"/>
      <c r="AU50" s="171"/>
      <c r="AV50" s="171"/>
      <c r="AW50" s="171"/>
      <c r="AX50" s="171"/>
      <c r="AY50" s="171"/>
      <c r="AZ50" s="171"/>
      <c r="BA50" s="171"/>
      <c r="BB50" s="171"/>
      <c r="BC50" s="171"/>
      <c r="BD50" s="171"/>
      <c r="BE50" s="171"/>
      <c r="BF50" s="171"/>
      <c r="BG50" s="171"/>
      <c r="BH50" s="171"/>
      <c r="BI50" s="171"/>
      <c r="BJ50" s="171"/>
      <c r="BK50" s="171"/>
      <c r="BL50" s="172">
        <f t="shared" si="10"/>
        <v>0</v>
      </c>
      <c r="BM50" s="172">
        <f t="shared" si="11"/>
        <v>0</v>
      </c>
      <c r="BN50" s="172">
        <f t="shared" si="12"/>
        <v>0</v>
      </c>
    </row>
    <row r="51" spans="1:66" x14ac:dyDescent="0.2">
      <c r="A51" s="185" t="s">
        <v>998</v>
      </c>
      <c r="B51" s="186"/>
      <c r="C51" s="189" t="s">
        <v>999</v>
      </c>
      <c r="D51" s="169" t="e">
        <f>SUMIFS([2]Table_Reporting!$E:$E,[2]Table_Reporting!$D:$D,D$7,[2]Table_Reporting!$C:$C,$A51)</f>
        <v>#VALUE!</v>
      </c>
      <c r="E51" s="169" t="e">
        <f>SUMIFS([2]Table_Reporting!$E:$E,[2]Table_Reporting!$D:$D,E$7,[2]Table_Reporting!$C:$C,$A51)</f>
        <v>#VALUE!</v>
      </c>
      <c r="F51" s="169" t="e">
        <f>SUMIFS([2]Table_Reporting!$E:$E,[2]Table_Reporting!$D:$D,F$7,[2]Table_Reporting!$C:$C,$A51)</f>
        <v>#VALUE!</v>
      </c>
      <c r="G51" s="169" t="e">
        <f>SUMIFS([2]Table_Reporting!$E:$E,[2]Table_Reporting!$D:$D,G$7,[2]Table_Reporting!$C:$C,$A51)</f>
        <v>#VALUE!</v>
      </c>
      <c r="H51" s="169" t="e">
        <f>SUMIFS([2]Table_Reporting!$E:$E,[2]Table_Reporting!$D:$D,H$7,[2]Table_Reporting!$C:$C,$A51)</f>
        <v>#VALUE!</v>
      </c>
      <c r="I51" s="169" t="e">
        <f>SUMIFS([2]Table_Reporting!$E:$E,[2]Table_Reporting!$D:$D,I$7,[2]Table_Reporting!$C:$C,$A51)</f>
        <v>#VALUE!</v>
      </c>
      <c r="J51" s="169" t="e">
        <f>SUMIFS([2]Table_Reporting!$E:$E,[2]Table_Reporting!$D:$D,J$7,[2]Table_Reporting!$C:$C,$A51)</f>
        <v>#VALUE!</v>
      </c>
      <c r="K51" s="169" t="e">
        <f>SUMIFS([2]Table_Reporting!$E:$E,[2]Table_Reporting!$D:$D,K$7,[2]Table_Reporting!$C:$C,$A51)</f>
        <v>#VALUE!</v>
      </c>
      <c r="L51" s="169" t="e">
        <f>SUMIFS([2]Table_Reporting!$E:$E,[2]Table_Reporting!$D:$D,L$7,[2]Table_Reporting!$C:$C,$A51)</f>
        <v>#VALUE!</v>
      </c>
      <c r="M51" s="169" t="e">
        <f>SUMIFS([2]Table_Reporting!$E:$E,[2]Table_Reporting!$D:$D,M$7,[2]Table_Reporting!$C:$C,$A51)</f>
        <v>#VALUE!</v>
      </c>
      <c r="N51" s="169" t="e">
        <f>SUMIFS([2]Table_Reporting!$E:$E,[2]Table_Reporting!$D:$D,N$7,[2]Table_Reporting!$C:$C,$A51)</f>
        <v>#VALUE!</v>
      </c>
      <c r="O51" s="169" t="e">
        <f>SUMIFS([2]Table_Reporting!$E:$E,[2]Table_Reporting!$D:$D,O$7,[2]Table_Reporting!$C:$C,$A51)</f>
        <v>#VALUE!</v>
      </c>
      <c r="P51" s="169" t="e">
        <f>SUMIFS([2]Table_Reporting!$E:$E,[2]Table_Reporting!$D:$D,P$7,[2]Table_Reporting!$C:$C,$A51)</f>
        <v>#VALUE!</v>
      </c>
      <c r="Q51" s="169" t="e">
        <f>SUMIFS([2]Table_Reporting!$E:$E,[2]Table_Reporting!$D:$D,Q$7,[2]Table_Reporting!$C:$C,$A51)</f>
        <v>#VALUE!</v>
      </c>
      <c r="R51" s="169" t="e">
        <f>SUMIFS([2]Table_Reporting!$E:$E,[2]Table_Reporting!$D:$D,R$7,[2]Table_Reporting!$C:$C,$A51)</f>
        <v>#VALUE!</v>
      </c>
      <c r="S51" s="169" t="e">
        <f>SUMIFS([2]Table_Reporting!$E:$E,[2]Table_Reporting!$D:$D,S$7,[2]Table_Reporting!$C:$C,$A51)</f>
        <v>#VALUE!</v>
      </c>
      <c r="T51" s="169" t="e">
        <f>SUMIFS([2]Table_Reporting!$E:$E,[2]Table_Reporting!$D:$D,T$7,[2]Table_Reporting!$C:$C,$A51)</f>
        <v>#VALUE!</v>
      </c>
      <c r="U51" s="169" t="e">
        <f>SUMIFS([2]Table_Reporting!$E:$E,[2]Table_Reporting!$D:$D,U$7,[2]Table_Reporting!$C:$C,$A51)</f>
        <v>#VALUE!</v>
      </c>
      <c r="V51" s="169" t="e">
        <f>SUMIFS([2]Table_Reporting!$E:$E,[2]Table_Reporting!$D:$D,V$7,[2]Table_Reporting!$C:$C,$A51)</f>
        <v>#VALUE!</v>
      </c>
      <c r="W51" s="169" t="e">
        <f>SUMIFS([2]Table_Reporting!$E:$E,[2]Table_Reporting!$D:$D,W$7,[2]Table_Reporting!$C:$C,$A51)</f>
        <v>#VALUE!</v>
      </c>
      <c r="X51" s="169" t="e">
        <f>SUMIFS([2]Table_Reporting!$E:$E,[2]Table_Reporting!$D:$D,X$7,[2]Table_Reporting!$C:$C,$A51)</f>
        <v>#VALUE!</v>
      </c>
      <c r="Y51" s="169" t="e">
        <f>SUMIFS([2]Table_Reporting!$E:$E,[2]Table_Reporting!$D:$D,Y$7,[2]Table_Reporting!$C:$C,$A51)</f>
        <v>#VALUE!</v>
      </c>
      <c r="Z51" s="169" t="e">
        <f>SUMIFS([2]Table_Reporting!$E:$E,[2]Table_Reporting!$D:$D,Z$7,[2]Table_Reporting!$C:$C,$A51)</f>
        <v>#VALUE!</v>
      </c>
      <c r="AA51" s="169" t="e">
        <f>SUMIFS([2]Table_Reporting!$E:$E,[2]Table_Reporting!$D:$D,AA$7,[2]Table_Reporting!$C:$C,$A51)</f>
        <v>#VALUE!</v>
      </c>
      <c r="AB51" s="169" t="e">
        <f>SUMIFS([2]Table_Reporting!$E:$E,[2]Table_Reporting!$D:$D,AB$7,[2]Table_Reporting!$C:$C,$A51)</f>
        <v>#VALUE!</v>
      </c>
      <c r="AC51" s="169" t="e">
        <f>SUMIFS([2]Table_Reporting!$E:$E,[2]Table_Reporting!$D:$D,AC$7,[2]Table_Reporting!$C:$C,$A51)</f>
        <v>#VALUE!</v>
      </c>
      <c r="AD51" s="169" t="e">
        <f>SUMIFS([2]Table_Reporting!$E:$E,[2]Table_Reporting!$D:$D,AD$7,[2]Table_Reporting!$C:$C,$A51)</f>
        <v>#VALUE!</v>
      </c>
      <c r="AE51" s="169" t="e">
        <f>SUMIFS([2]Table_Reporting!$E:$E,[2]Table_Reporting!$D:$D,AE$7,[2]Table_Reporting!$C:$C,$A51)</f>
        <v>#VALUE!</v>
      </c>
      <c r="AF51" s="169" t="e">
        <f>SUMIFS([2]Table_Reporting!$E:$E,[2]Table_Reporting!$D:$D,AF$7,[2]Table_Reporting!$C:$C,$A51)</f>
        <v>#VALUE!</v>
      </c>
      <c r="AG51" s="169" t="e">
        <f>SUMIFS([2]Table_Reporting!$E:$E,[2]Table_Reporting!$D:$D,AG$7,[2]Table_Reporting!$C:$C,$A51)</f>
        <v>#VALUE!</v>
      </c>
      <c r="AH51" s="171"/>
      <c r="AI51" s="171"/>
      <c r="AJ51" s="171"/>
      <c r="AK51" s="171"/>
      <c r="AL51" s="171"/>
      <c r="AM51" s="171"/>
      <c r="AN51" s="171"/>
      <c r="AO51" s="171"/>
      <c r="AP51" s="171"/>
      <c r="AQ51" s="171"/>
      <c r="AR51" s="171"/>
      <c r="AS51" s="171"/>
      <c r="AT51" s="171"/>
      <c r="AU51" s="171"/>
      <c r="AV51" s="171"/>
      <c r="AW51" s="171"/>
      <c r="AX51" s="171"/>
      <c r="AY51" s="171"/>
      <c r="AZ51" s="171"/>
      <c r="BA51" s="171"/>
      <c r="BB51" s="171"/>
      <c r="BC51" s="171"/>
      <c r="BD51" s="171"/>
      <c r="BE51" s="171"/>
      <c r="BF51" s="171"/>
      <c r="BG51" s="171"/>
      <c r="BH51" s="171"/>
      <c r="BI51" s="171"/>
      <c r="BJ51" s="171"/>
      <c r="BK51" s="171"/>
      <c r="BL51" s="172">
        <f t="shared" si="10"/>
        <v>0</v>
      </c>
      <c r="BM51" s="172">
        <f t="shared" si="11"/>
        <v>0</v>
      </c>
      <c r="BN51" s="172">
        <f t="shared" si="12"/>
        <v>0</v>
      </c>
    </row>
    <row r="52" spans="1:66" x14ac:dyDescent="0.2">
      <c r="A52" s="185" t="s">
        <v>1000</v>
      </c>
      <c r="B52" s="186"/>
      <c r="C52" s="187">
        <v>644</v>
      </c>
      <c r="D52" s="169" t="e">
        <f>SUMIFS([2]Table_Reporting!$E:$E,[2]Table_Reporting!$D:$D,D$7,[2]Table_Reporting!$C:$C,$A52)</f>
        <v>#VALUE!</v>
      </c>
      <c r="E52" s="169" t="e">
        <f>SUMIFS([2]Table_Reporting!$E:$E,[2]Table_Reporting!$D:$D,E$7,[2]Table_Reporting!$C:$C,$A52)</f>
        <v>#VALUE!</v>
      </c>
      <c r="F52" s="169" t="e">
        <f>SUMIFS([2]Table_Reporting!$E:$E,[2]Table_Reporting!$D:$D,F$7,[2]Table_Reporting!$C:$C,$A52)</f>
        <v>#VALUE!</v>
      </c>
      <c r="G52" s="169" t="e">
        <f>SUMIFS([2]Table_Reporting!$E:$E,[2]Table_Reporting!$D:$D,G$7,[2]Table_Reporting!$C:$C,$A52)</f>
        <v>#VALUE!</v>
      </c>
      <c r="H52" s="169" t="e">
        <f>SUMIFS([2]Table_Reporting!$E:$E,[2]Table_Reporting!$D:$D,H$7,[2]Table_Reporting!$C:$C,$A52)</f>
        <v>#VALUE!</v>
      </c>
      <c r="I52" s="169" t="e">
        <f>SUMIFS([2]Table_Reporting!$E:$E,[2]Table_Reporting!$D:$D,I$7,[2]Table_Reporting!$C:$C,$A52)</f>
        <v>#VALUE!</v>
      </c>
      <c r="J52" s="169" t="e">
        <f>SUMIFS([2]Table_Reporting!$E:$E,[2]Table_Reporting!$D:$D,J$7,[2]Table_Reporting!$C:$C,$A52)</f>
        <v>#VALUE!</v>
      </c>
      <c r="K52" s="169" t="e">
        <f>SUMIFS([2]Table_Reporting!$E:$E,[2]Table_Reporting!$D:$D,K$7,[2]Table_Reporting!$C:$C,$A52)</f>
        <v>#VALUE!</v>
      </c>
      <c r="L52" s="169" t="e">
        <f>SUMIFS([2]Table_Reporting!$E:$E,[2]Table_Reporting!$D:$D,L$7,[2]Table_Reporting!$C:$C,$A52)</f>
        <v>#VALUE!</v>
      </c>
      <c r="M52" s="169" t="e">
        <f>SUMIFS([2]Table_Reporting!$E:$E,[2]Table_Reporting!$D:$D,M$7,[2]Table_Reporting!$C:$C,$A52)</f>
        <v>#VALUE!</v>
      </c>
      <c r="N52" s="169" t="e">
        <f>SUMIFS([2]Table_Reporting!$E:$E,[2]Table_Reporting!$D:$D,N$7,[2]Table_Reporting!$C:$C,$A52)</f>
        <v>#VALUE!</v>
      </c>
      <c r="O52" s="169" t="e">
        <f>SUMIFS([2]Table_Reporting!$E:$E,[2]Table_Reporting!$D:$D,O$7,[2]Table_Reporting!$C:$C,$A52)</f>
        <v>#VALUE!</v>
      </c>
      <c r="P52" s="169" t="e">
        <f>SUMIFS([2]Table_Reporting!$E:$E,[2]Table_Reporting!$D:$D,P$7,[2]Table_Reporting!$C:$C,$A52)</f>
        <v>#VALUE!</v>
      </c>
      <c r="Q52" s="169" t="e">
        <f>SUMIFS([2]Table_Reporting!$E:$E,[2]Table_Reporting!$D:$D,Q$7,[2]Table_Reporting!$C:$C,$A52)</f>
        <v>#VALUE!</v>
      </c>
      <c r="R52" s="169" t="e">
        <f>SUMIFS([2]Table_Reporting!$E:$E,[2]Table_Reporting!$D:$D,R$7,[2]Table_Reporting!$C:$C,$A52)</f>
        <v>#VALUE!</v>
      </c>
      <c r="S52" s="169" t="e">
        <f>SUMIFS([2]Table_Reporting!$E:$E,[2]Table_Reporting!$D:$D,S$7,[2]Table_Reporting!$C:$C,$A52)</f>
        <v>#VALUE!</v>
      </c>
      <c r="T52" s="169" t="e">
        <f>SUMIFS([2]Table_Reporting!$E:$E,[2]Table_Reporting!$D:$D,T$7,[2]Table_Reporting!$C:$C,$A52)</f>
        <v>#VALUE!</v>
      </c>
      <c r="U52" s="169" t="e">
        <f>SUMIFS([2]Table_Reporting!$E:$E,[2]Table_Reporting!$D:$D,U$7,[2]Table_Reporting!$C:$C,$A52)</f>
        <v>#VALUE!</v>
      </c>
      <c r="V52" s="169" t="e">
        <f>SUMIFS([2]Table_Reporting!$E:$E,[2]Table_Reporting!$D:$D,V$7,[2]Table_Reporting!$C:$C,$A52)</f>
        <v>#VALUE!</v>
      </c>
      <c r="W52" s="169" t="e">
        <f>SUMIFS([2]Table_Reporting!$E:$E,[2]Table_Reporting!$D:$D,W$7,[2]Table_Reporting!$C:$C,$A52)</f>
        <v>#VALUE!</v>
      </c>
      <c r="X52" s="169" t="e">
        <f>SUMIFS([2]Table_Reporting!$E:$E,[2]Table_Reporting!$D:$D,X$7,[2]Table_Reporting!$C:$C,$A52)</f>
        <v>#VALUE!</v>
      </c>
      <c r="Y52" s="169" t="e">
        <f>SUMIFS([2]Table_Reporting!$E:$E,[2]Table_Reporting!$D:$D,Y$7,[2]Table_Reporting!$C:$C,$A52)</f>
        <v>#VALUE!</v>
      </c>
      <c r="Z52" s="169" t="e">
        <f>SUMIFS([2]Table_Reporting!$E:$E,[2]Table_Reporting!$D:$D,Z$7,[2]Table_Reporting!$C:$C,$A52)</f>
        <v>#VALUE!</v>
      </c>
      <c r="AA52" s="169" t="e">
        <f>SUMIFS([2]Table_Reporting!$E:$E,[2]Table_Reporting!$D:$D,AA$7,[2]Table_Reporting!$C:$C,$A52)</f>
        <v>#VALUE!</v>
      </c>
      <c r="AB52" s="169" t="e">
        <f>SUMIFS([2]Table_Reporting!$E:$E,[2]Table_Reporting!$D:$D,AB$7,[2]Table_Reporting!$C:$C,$A52)</f>
        <v>#VALUE!</v>
      </c>
      <c r="AC52" s="169" t="e">
        <f>SUMIFS([2]Table_Reporting!$E:$E,[2]Table_Reporting!$D:$D,AC$7,[2]Table_Reporting!$C:$C,$A52)</f>
        <v>#VALUE!</v>
      </c>
      <c r="AD52" s="169" t="e">
        <f>SUMIFS([2]Table_Reporting!$E:$E,[2]Table_Reporting!$D:$D,AD$7,[2]Table_Reporting!$C:$C,$A52)</f>
        <v>#VALUE!</v>
      </c>
      <c r="AE52" s="169" t="e">
        <f>SUMIFS([2]Table_Reporting!$E:$E,[2]Table_Reporting!$D:$D,AE$7,[2]Table_Reporting!$C:$C,$A52)</f>
        <v>#VALUE!</v>
      </c>
      <c r="AF52" s="169" t="e">
        <f>SUMIFS([2]Table_Reporting!$E:$E,[2]Table_Reporting!$D:$D,AF$7,[2]Table_Reporting!$C:$C,$A52)</f>
        <v>#VALUE!</v>
      </c>
      <c r="AG52" s="169" t="e">
        <f>SUMIFS([2]Table_Reporting!$E:$E,[2]Table_Reporting!$D:$D,AG$7,[2]Table_Reporting!$C:$C,$A52)</f>
        <v>#VALUE!</v>
      </c>
      <c r="AH52" s="171"/>
      <c r="AI52" s="171"/>
      <c r="AJ52" s="171"/>
      <c r="AK52" s="171"/>
      <c r="AL52" s="171"/>
      <c r="AM52" s="171"/>
      <c r="AN52" s="171"/>
      <c r="AO52" s="171"/>
      <c r="AP52" s="171"/>
      <c r="AQ52" s="171"/>
      <c r="AR52" s="171"/>
      <c r="AS52" s="171"/>
      <c r="AT52" s="171"/>
      <c r="AU52" s="171"/>
      <c r="AV52" s="171"/>
      <c r="AW52" s="171"/>
      <c r="AX52" s="171"/>
      <c r="AY52" s="171"/>
      <c r="AZ52" s="171"/>
      <c r="BA52" s="171"/>
      <c r="BB52" s="171"/>
      <c r="BC52" s="171"/>
      <c r="BD52" s="171"/>
      <c r="BE52" s="171"/>
      <c r="BF52" s="171"/>
      <c r="BG52" s="171"/>
      <c r="BH52" s="171"/>
      <c r="BI52" s="171"/>
      <c r="BJ52" s="171"/>
      <c r="BK52" s="171"/>
      <c r="BL52" s="172">
        <f t="shared" si="10"/>
        <v>0</v>
      </c>
      <c r="BM52" s="172">
        <f t="shared" si="11"/>
        <v>0</v>
      </c>
      <c r="BN52" s="172">
        <f t="shared" si="12"/>
        <v>0</v>
      </c>
    </row>
    <row r="53" spans="1:66" x14ac:dyDescent="0.2">
      <c r="A53" s="185" t="s">
        <v>1001</v>
      </c>
      <c r="B53" s="186"/>
      <c r="C53" s="189" t="s">
        <v>1002</v>
      </c>
      <c r="D53" s="169" t="e">
        <f>SUMIFS([2]Table_Reporting!$E:$E,[2]Table_Reporting!$D:$D,D$7,[2]Table_Reporting!$C:$C,$A53)</f>
        <v>#VALUE!</v>
      </c>
      <c r="E53" s="169" t="e">
        <f>SUMIFS([2]Table_Reporting!$E:$E,[2]Table_Reporting!$D:$D,E$7,[2]Table_Reporting!$C:$C,$A53)</f>
        <v>#VALUE!</v>
      </c>
      <c r="F53" s="169" t="e">
        <f>SUMIFS([2]Table_Reporting!$E:$E,[2]Table_Reporting!$D:$D,F$7,[2]Table_Reporting!$C:$C,$A53)</f>
        <v>#VALUE!</v>
      </c>
      <c r="G53" s="169" t="e">
        <f>SUMIFS([2]Table_Reporting!$E:$E,[2]Table_Reporting!$D:$D,G$7,[2]Table_Reporting!$C:$C,$A53)</f>
        <v>#VALUE!</v>
      </c>
      <c r="H53" s="169" t="e">
        <f>SUMIFS([2]Table_Reporting!$E:$E,[2]Table_Reporting!$D:$D,H$7,[2]Table_Reporting!$C:$C,$A53)</f>
        <v>#VALUE!</v>
      </c>
      <c r="I53" s="169" t="e">
        <f>SUMIFS([2]Table_Reporting!$E:$E,[2]Table_Reporting!$D:$D,I$7,[2]Table_Reporting!$C:$C,$A53)</f>
        <v>#VALUE!</v>
      </c>
      <c r="J53" s="169" t="e">
        <f>SUMIFS([2]Table_Reporting!$E:$E,[2]Table_Reporting!$D:$D,J$7,[2]Table_Reporting!$C:$C,$A53)</f>
        <v>#VALUE!</v>
      </c>
      <c r="K53" s="169" t="e">
        <f>SUMIFS([2]Table_Reporting!$E:$E,[2]Table_Reporting!$D:$D,K$7,[2]Table_Reporting!$C:$C,$A53)</f>
        <v>#VALUE!</v>
      </c>
      <c r="L53" s="169" t="e">
        <f>SUMIFS([2]Table_Reporting!$E:$E,[2]Table_Reporting!$D:$D,L$7,[2]Table_Reporting!$C:$C,$A53)</f>
        <v>#VALUE!</v>
      </c>
      <c r="M53" s="169" t="e">
        <f>SUMIFS([2]Table_Reporting!$E:$E,[2]Table_Reporting!$D:$D,M$7,[2]Table_Reporting!$C:$C,$A53)</f>
        <v>#VALUE!</v>
      </c>
      <c r="N53" s="169" t="e">
        <f>SUMIFS([2]Table_Reporting!$E:$E,[2]Table_Reporting!$D:$D,N$7,[2]Table_Reporting!$C:$C,$A53)</f>
        <v>#VALUE!</v>
      </c>
      <c r="O53" s="169" t="e">
        <f>SUMIFS([2]Table_Reporting!$E:$E,[2]Table_Reporting!$D:$D,O$7,[2]Table_Reporting!$C:$C,$A53)</f>
        <v>#VALUE!</v>
      </c>
      <c r="P53" s="169" t="e">
        <f>SUMIFS([2]Table_Reporting!$E:$E,[2]Table_Reporting!$D:$D,P$7,[2]Table_Reporting!$C:$C,$A53)</f>
        <v>#VALUE!</v>
      </c>
      <c r="Q53" s="169" t="e">
        <f>SUMIFS([2]Table_Reporting!$E:$E,[2]Table_Reporting!$D:$D,Q$7,[2]Table_Reporting!$C:$C,$A53)</f>
        <v>#VALUE!</v>
      </c>
      <c r="R53" s="169" t="e">
        <f>SUMIFS([2]Table_Reporting!$E:$E,[2]Table_Reporting!$D:$D,R$7,[2]Table_Reporting!$C:$C,$A53)</f>
        <v>#VALUE!</v>
      </c>
      <c r="S53" s="169" t="e">
        <f>SUMIFS([2]Table_Reporting!$E:$E,[2]Table_Reporting!$D:$D,S$7,[2]Table_Reporting!$C:$C,$A53)</f>
        <v>#VALUE!</v>
      </c>
      <c r="T53" s="169" t="e">
        <f>SUMIFS([2]Table_Reporting!$E:$E,[2]Table_Reporting!$D:$D,T$7,[2]Table_Reporting!$C:$C,$A53)</f>
        <v>#VALUE!</v>
      </c>
      <c r="U53" s="169" t="e">
        <f>SUMIFS([2]Table_Reporting!$E:$E,[2]Table_Reporting!$D:$D,U$7,[2]Table_Reporting!$C:$C,$A53)</f>
        <v>#VALUE!</v>
      </c>
      <c r="V53" s="169" t="e">
        <f>SUMIFS([2]Table_Reporting!$E:$E,[2]Table_Reporting!$D:$D,V$7,[2]Table_Reporting!$C:$C,$A53)</f>
        <v>#VALUE!</v>
      </c>
      <c r="W53" s="169" t="e">
        <f>SUMIFS([2]Table_Reporting!$E:$E,[2]Table_Reporting!$D:$D,W$7,[2]Table_Reporting!$C:$C,$A53)</f>
        <v>#VALUE!</v>
      </c>
      <c r="X53" s="169" t="e">
        <f>SUMIFS([2]Table_Reporting!$E:$E,[2]Table_Reporting!$D:$D,X$7,[2]Table_Reporting!$C:$C,$A53)</f>
        <v>#VALUE!</v>
      </c>
      <c r="Y53" s="169" t="e">
        <f>SUMIFS([2]Table_Reporting!$E:$E,[2]Table_Reporting!$D:$D,Y$7,[2]Table_Reporting!$C:$C,$A53)</f>
        <v>#VALUE!</v>
      </c>
      <c r="Z53" s="169" t="e">
        <f>SUMIFS([2]Table_Reporting!$E:$E,[2]Table_Reporting!$D:$D,Z$7,[2]Table_Reporting!$C:$C,$A53)</f>
        <v>#VALUE!</v>
      </c>
      <c r="AA53" s="169" t="e">
        <f>SUMIFS([2]Table_Reporting!$E:$E,[2]Table_Reporting!$D:$D,AA$7,[2]Table_Reporting!$C:$C,$A53)</f>
        <v>#VALUE!</v>
      </c>
      <c r="AB53" s="169" t="e">
        <f>SUMIFS([2]Table_Reporting!$E:$E,[2]Table_Reporting!$D:$D,AB$7,[2]Table_Reporting!$C:$C,$A53)</f>
        <v>#VALUE!</v>
      </c>
      <c r="AC53" s="169" t="e">
        <f>SUMIFS([2]Table_Reporting!$E:$E,[2]Table_Reporting!$D:$D,AC$7,[2]Table_Reporting!$C:$C,$A53)</f>
        <v>#VALUE!</v>
      </c>
      <c r="AD53" s="169" t="e">
        <f>SUMIFS([2]Table_Reporting!$E:$E,[2]Table_Reporting!$D:$D,AD$7,[2]Table_Reporting!$C:$C,$A53)</f>
        <v>#VALUE!</v>
      </c>
      <c r="AE53" s="169" t="e">
        <f>SUMIFS([2]Table_Reporting!$E:$E,[2]Table_Reporting!$D:$D,AE$7,[2]Table_Reporting!$C:$C,$A53)</f>
        <v>#VALUE!</v>
      </c>
      <c r="AF53" s="169" t="e">
        <f>SUMIFS([2]Table_Reporting!$E:$E,[2]Table_Reporting!$D:$D,AF$7,[2]Table_Reporting!$C:$C,$A53)</f>
        <v>#VALUE!</v>
      </c>
      <c r="AG53" s="169" t="e">
        <f>SUMIFS([2]Table_Reporting!$E:$E,[2]Table_Reporting!$D:$D,AG$7,[2]Table_Reporting!$C:$C,$A53)</f>
        <v>#VALUE!</v>
      </c>
      <c r="AH53" s="171"/>
      <c r="AI53" s="171"/>
      <c r="AJ53" s="171"/>
      <c r="AK53" s="171"/>
      <c r="AL53" s="171"/>
      <c r="AM53" s="171"/>
      <c r="AN53" s="171"/>
      <c r="AO53" s="171"/>
      <c r="AP53" s="171"/>
      <c r="AQ53" s="171"/>
      <c r="AR53" s="171"/>
      <c r="AS53" s="171"/>
      <c r="AT53" s="171"/>
      <c r="AU53" s="171"/>
      <c r="AV53" s="171"/>
      <c r="AW53" s="171"/>
      <c r="AX53" s="171"/>
      <c r="AY53" s="171"/>
      <c r="AZ53" s="171"/>
      <c r="BA53" s="171"/>
      <c r="BB53" s="171"/>
      <c r="BC53" s="171"/>
      <c r="BD53" s="171"/>
      <c r="BE53" s="171"/>
      <c r="BF53" s="171"/>
      <c r="BG53" s="171"/>
      <c r="BH53" s="171"/>
      <c r="BI53" s="171"/>
      <c r="BJ53" s="171"/>
      <c r="BK53" s="171"/>
      <c r="BL53" s="172">
        <f t="shared" si="10"/>
        <v>0</v>
      </c>
      <c r="BM53" s="172">
        <f t="shared" si="11"/>
        <v>0</v>
      </c>
      <c r="BN53" s="172">
        <f t="shared" si="12"/>
        <v>0</v>
      </c>
    </row>
    <row r="54" spans="1:66" x14ac:dyDescent="0.2">
      <c r="A54" s="188" t="s">
        <v>1003</v>
      </c>
      <c r="B54" s="186"/>
      <c r="C54" s="189" t="s">
        <v>1004</v>
      </c>
      <c r="D54" s="169" t="e">
        <f>SUMIFS([2]Table_Reporting!$E:$E,[2]Table_Reporting!$D:$D,D$7,[2]Table_Reporting!$C:$C,$A54)</f>
        <v>#VALUE!</v>
      </c>
      <c r="E54" s="169" t="e">
        <f>SUMIFS([2]Table_Reporting!$E:$E,[2]Table_Reporting!$D:$D,E$7,[2]Table_Reporting!$C:$C,$A54)</f>
        <v>#VALUE!</v>
      </c>
      <c r="F54" s="169" t="e">
        <f>SUMIFS([2]Table_Reporting!$E:$E,[2]Table_Reporting!$D:$D,F$7,[2]Table_Reporting!$C:$C,$A54)</f>
        <v>#VALUE!</v>
      </c>
      <c r="G54" s="169" t="e">
        <f>SUMIFS([2]Table_Reporting!$E:$E,[2]Table_Reporting!$D:$D,G$7,[2]Table_Reporting!$C:$C,$A54)</f>
        <v>#VALUE!</v>
      </c>
      <c r="H54" s="169" t="e">
        <f>SUMIFS([2]Table_Reporting!$E:$E,[2]Table_Reporting!$D:$D,H$7,[2]Table_Reporting!$C:$C,$A54)</f>
        <v>#VALUE!</v>
      </c>
      <c r="I54" s="169" t="e">
        <f>SUMIFS([2]Table_Reporting!$E:$E,[2]Table_Reporting!$D:$D,I$7,[2]Table_Reporting!$C:$C,$A54)</f>
        <v>#VALUE!</v>
      </c>
      <c r="J54" s="169" t="e">
        <f>SUMIFS([2]Table_Reporting!$E:$E,[2]Table_Reporting!$D:$D,J$7,[2]Table_Reporting!$C:$C,$A54)</f>
        <v>#VALUE!</v>
      </c>
      <c r="K54" s="169" t="e">
        <f>SUMIFS([2]Table_Reporting!$E:$E,[2]Table_Reporting!$D:$D,K$7,[2]Table_Reporting!$C:$C,$A54)</f>
        <v>#VALUE!</v>
      </c>
      <c r="L54" s="169" t="e">
        <f>SUMIFS([2]Table_Reporting!$E:$E,[2]Table_Reporting!$D:$D,L$7,[2]Table_Reporting!$C:$C,$A54)</f>
        <v>#VALUE!</v>
      </c>
      <c r="M54" s="169" t="e">
        <f>SUMIFS([2]Table_Reporting!$E:$E,[2]Table_Reporting!$D:$D,M$7,[2]Table_Reporting!$C:$C,$A54)</f>
        <v>#VALUE!</v>
      </c>
      <c r="N54" s="169" t="e">
        <f>SUMIFS([2]Table_Reporting!$E:$E,[2]Table_Reporting!$D:$D,N$7,[2]Table_Reporting!$C:$C,$A54)</f>
        <v>#VALUE!</v>
      </c>
      <c r="O54" s="169" t="e">
        <f>SUMIFS([2]Table_Reporting!$E:$E,[2]Table_Reporting!$D:$D,O$7,[2]Table_Reporting!$C:$C,$A54)</f>
        <v>#VALUE!</v>
      </c>
      <c r="P54" s="169" t="e">
        <f>SUMIFS([2]Table_Reporting!$E:$E,[2]Table_Reporting!$D:$D,P$7,[2]Table_Reporting!$C:$C,$A54)</f>
        <v>#VALUE!</v>
      </c>
      <c r="Q54" s="169" t="e">
        <f>SUMIFS([2]Table_Reporting!$E:$E,[2]Table_Reporting!$D:$D,Q$7,[2]Table_Reporting!$C:$C,$A54)</f>
        <v>#VALUE!</v>
      </c>
      <c r="R54" s="169" t="e">
        <f>SUMIFS([2]Table_Reporting!$E:$E,[2]Table_Reporting!$D:$D,R$7,[2]Table_Reporting!$C:$C,$A54)</f>
        <v>#VALUE!</v>
      </c>
      <c r="S54" s="169" t="e">
        <f>SUMIFS([2]Table_Reporting!$E:$E,[2]Table_Reporting!$D:$D,S$7,[2]Table_Reporting!$C:$C,$A54)</f>
        <v>#VALUE!</v>
      </c>
      <c r="T54" s="169" t="e">
        <f>SUMIFS([2]Table_Reporting!$E:$E,[2]Table_Reporting!$D:$D,T$7,[2]Table_Reporting!$C:$C,$A54)</f>
        <v>#VALUE!</v>
      </c>
      <c r="U54" s="169" t="e">
        <f>SUMIFS([2]Table_Reporting!$E:$E,[2]Table_Reporting!$D:$D,U$7,[2]Table_Reporting!$C:$C,$A54)</f>
        <v>#VALUE!</v>
      </c>
      <c r="V54" s="169" t="e">
        <f>SUMIFS([2]Table_Reporting!$E:$E,[2]Table_Reporting!$D:$D,V$7,[2]Table_Reporting!$C:$C,$A54)</f>
        <v>#VALUE!</v>
      </c>
      <c r="W54" s="169" t="e">
        <f>SUMIFS([2]Table_Reporting!$E:$E,[2]Table_Reporting!$D:$D,W$7,[2]Table_Reporting!$C:$C,$A54)</f>
        <v>#VALUE!</v>
      </c>
      <c r="X54" s="169" t="e">
        <f>SUMIFS([2]Table_Reporting!$E:$E,[2]Table_Reporting!$D:$D,X$7,[2]Table_Reporting!$C:$C,$A54)</f>
        <v>#VALUE!</v>
      </c>
      <c r="Y54" s="169" t="e">
        <f>SUMIFS([2]Table_Reporting!$E:$E,[2]Table_Reporting!$D:$D,Y$7,[2]Table_Reporting!$C:$C,$A54)</f>
        <v>#VALUE!</v>
      </c>
      <c r="Z54" s="169" t="e">
        <f>SUMIFS([2]Table_Reporting!$E:$E,[2]Table_Reporting!$D:$D,Z$7,[2]Table_Reporting!$C:$C,$A54)</f>
        <v>#VALUE!</v>
      </c>
      <c r="AA54" s="169" t="e">
        <f>SUMIFS([2]Table_Reporting!$E:$E,[2]Table_Reporting!$D:$D,AA$7,[2]Table_Reporting!$C:$C,$A54)</f>
        <v>#VALUE!</v>
      </c>
      <c r="AB54" s="169" t="e">
        <f>SUMIFS([2]Table_Reporting!$E:$E,[2]Table_Reporting!$D:$D,AB$7,[2]Table_Reporting!$C:$C,$A54)</f>
        <v>#VALUE!</v>
      </c>
      <c r="AC54" s="169" t="e">
        <f>SUMIFS([2]Table_Reporting!$E:$E,[2]Table_Reporting!$D:$D,AC$7,[2]Table_Reporting!$C:$C,$A54)</f>
        <v>#VALUE!</v>
      </c>
      <c r="AD54" s="169" t="e">
        <f>SUMIFS([2]Table_Reporting!$E:$E,[2]Table_Reporting!$D:$D,AD$7,[2]Table_Reporting!$C:$C,$A54)</f>
        <v>#VALUE!</v>
      </c>
      <c r="AE54" s="169" t="e">
        <f>SUMIFS([2]Table_Reporting!$E:$E,[2]Table_Reporting!$D:$D,AE$7,[2]Table_Reporting!$C:$C,$A54)</f>
        <v>#VALUE!</v>
      </c>
      <c r="AF54" s="169" t="e">
        <f>SUMIFS([2]Table_Reporting!$E:$E,[2]Table_Reporting!$D:$D,AF$7,[2]Table_Reporting!$C:$C,$A54)</f>
        <v>#VALUE!</v>
      </c>
      <c r="AG54" s="169" t="e">
        <f>SUMIFS([2]Table_Reporting!$E:$E,[2]Table_Reporting!$D:$D,AG$7,[2]Table_Reporting!$C:$C,$A54)</f>
        <v>#VALUE!</v>
      </c>
      <c r="AH54" s="171"/>
      <c r="AI54" s="171"/>
      <c r="AJ54" s="171"/>
      <c r="AK54" s="171"/>
      <c r="AL54" s="171"/>
      <c r="AM54" s="171"/>
      <c r="AN54" s="171"/>
      <c r="AO54" s="171"/>
      <c r="AP54" s="171"/>
      <c r="AQ54" s="171"/>
      <c r="AR54" s="171"/>
      <c r="AS54" s="171"/>
      <c r="AT54" s="171"/>
      <c r="AU54" s="171"/>
      <c r="AV54" s="171"/>
      <c r="AW54" s="171"/>
      <c r="AX54" s="171"/>
      <c r="AY54" s="171"/>
      <c r="AZ54" s="171"/>
      <c r="BA54" s="171"/>
      <c r="BB54" s="171"/>
      <c r="BC54" s="171"/>
      <c r="BD54" s="171"/>
      <c r="BE54" s="171"/>
      <c r="BF54" s="171"/>
      <c r="BG54" s="171"/>
      <c r="BH54" s="171"/>
      <c r="BI54" s="171"/>
      <c r="BJ54" s="171"/>
      <c r="BK54" s="171"/>
      <c r="BL54" s="172">
        <f t="shared" si="10"/>
        <v>0</v>
      </c>
      <c r="BM54" s="172">
        <f t="shared" si="11"/>
        <v>0</v>
      </c>
      <c r="BN54" s="172">
        <f t="shared" si="12"/>
        <v>0</v>
      </c>
    </row>
    <row r="55" spans="1:66" x14ac:dyDescent="0.2">
      <c r="A55" s="188" t="s">
        <v>1005</v>
      </c>
      <c r="B55" s="186"/>
      <c r="C55" s="189">
        <v>681</v>
      </c>
      <c r="D55" s="169" t="e">
        <f>SUMIFS([2]Table_Reporting!$E:$E,[2]Table_Reporting!$D:$D,D$7,[2]Table_Reporting!$C:$C,$A55)</f>
        <v>#VALUE!</v>
      </c>
      <c r="E55" s="169" t="e">
        <f>SUMIFS([2]Table_Reporting!$E:$E,[2]Table_Reporting!$D:$D,E$7,[2]Table_Reporting!$C:$C,$A55)</f>
        <v>#VALUE!</v>
      </c>
      <c r="F55" s="169" t="e">
        <f>SUMIFS([2]Table_Reporting!$E:$E,[2]Table_Reporting!$D:$D,F$7,[2]Table_Reporting!$C:$C,$A55)</f>
        <v>#VALUE!</v>
      </c>
      <c r="G55" s="169" t="e">
        <f>SUMIFS([2]Table_Reporting!$E:$E,[2]Table_Reporting!$D:$D,G$7,[2]Table_Reporting!$C:$C,$A55)</f>
        <v>#VALUE!</v>
      </c>
      <c r="H55" s="169" t="e">
        <f>SUMIFS([2]Table_Reporting!$E:$E,[2]Table_Reporting!$D:$D,H$7,[2]Table_Reporting!$C:$C,$A55)</f>
        <v>#VALUE!</v>
      </c>
      <c r="I55" s="169" t="e">
        <f>SUMIFS([2]Table_Reporting!$E:$E,[2]Table_Reporting!$D:$D,I$7,[2]Table_Reporting!$C:$C,$A55)</f>
        <v>#VALUE!</v>
      </c>
      <c r="J55" s="169" t="e">
        <f>SUMIFS([2]Table_Reporting!$E:$E,[2]Table_Reporting!$D:$D,J$7,[2]Table_Reporting!$C:$C,$A55)</f>
        <v>#VALUE!</v>
      </c>
      <c r="K55" s="169" t="e">
        <f>SUMIFS([2]Table_Reporting!$E:$E,[2]Table_Reporting!$D:$D,K$7,[2]Table_Reporting!$C:$C,$A55)</f>
        <v>#VALUE!</v>
      </c>
      <c r="L55" s="169" t="e">
        <f>SUMIFS([2]Table_Reporting!$E:$E,[2]Table_Reporting!$D:$D,L$7,[2]Table_Reporting!$C:$C,$A55)</f>
        <v>#VALUE!</v>
      </c>
      <c r="M55" s="169" t="e">
        <f>SUMIFS([2]Table_Reporting!$E:$E,[2]Table_Reporting!$D:$D,M$7,[2]Table_Reporting!$C:$C,$A55)</f>
        <v>#VALUE!</v>
      </c>
      <c r="N55" s="169" t="e">
        <f>SUMIFS([2]Table_Reporting!$E:$E,[2]Table_Reporting!$D:$D,N$7,[2]Table_Reporting!$C:$C,$A55)</f>
        <v>#VALUE!</v>
      </c>
      <c r="O55" s="169" t="e">
        <f>SUMIFS([2]Table_Reporting!$E:$E,[2]Table_Reporting!$D:$D,O$7,[2]Table_Reporting!$C:$C,$A55)</f>
        <v>#VALUE!</v>
      </c>
      <c r="P55" s="169" t="e">
        <f>SUMIFS([2]Table_Reporting!$E:$E,[2]Table_Reporting!$D:$D,P$7,[2]Table_Reporting!$C:$C,$A55)</f>
        <v>#VALUE!</v>
      </c>
      <c r="Q55" s="169" t="e">
        <f>SUMIFS([2]Table_Reporting!$E:$E,[2]Table_Reporting!$D:$D,Q$7,[2]Table_Reporting!$C:$C,$A55)</f>
        <v>#VALUE!</v>
      </c>
      <c r="R55" s="169" t="e">
        <f>SUMIFS([2]Table_Reporting!$E:$E,[2]Table_Reporting!$D:$D,R$7,[2]Table_Reporting!$C:$C,$A55)</f>
        <v>#VALUE!</v>
      </c>
      <c r="S55" s="169" t="e">
        <f>SUMIFS([2]Table_Reporting!$E:$E,[2]Table_Reporting!$D:$D,S$7,[2]Table_Reporting!$C:$C,$A55)</f>
        <v>#VALUE!</v>
      </c>
      <c r="T55" s="169" t="e">
        <f>SUMIFS([2]Table_Reporting!$E:$E,[2]Table_Reporting!$D:$D,T$7,[2]Table_Reporting!$C:$C,$A55)</f>
        <v>#VALUE!</v>
      </c>
      <c r="U55" s="169" t="e">
        <f>SUMIFS([2]Table_Reporting!$E:$E,[2]Table_Reporting!$D:$D,U$7,[2]Table_Reporting!$C:$C,$A55)</f>
        <v>#VALUE!</v>
      </c>
      <c r="V55" s="169" t="e">
        <f>SUMIFS([2]Table_Reporting!$E:$E,[2]Table_Reporting!$D:$D,V$7,[2]Table_Reporting!$C:$C,$A55)</f>
        <v>#VALUE!</v>
      </c>
      <c r="W55" s="169" t="e">
        <f>SUMIFS([2]Table_Reporting!$E:$E,[2]Table_Reporting!$D:$D,W$7,[2]Table_Reporting!$C:$C,$A55)</f>
        <v>#VALUE!</v>
      </c>
      <c r="X55" s="169" t="e">
        <f>SUMIFS([2]Table_Reporting!$E:$E,[2]Table_Reporting!$D:$D,X$7,[2]Table_Reporting!$C:$C,$A55)</f>
        <v>#VALUE!</v>
      </c>
      <c r="Y55" s="169" t="e">
        <f>SUMIFS([2]Table_Reporting!$E:$E,[2]Table_Reporting!$D:$D,Y$7,[2]Table_Reporting!$C:$C,$A55)</f>
        <v>#VALUE!</v>
      </c>
      <c r="Z55" s="169" t="e">
        <f>SUMIFS([2]Table_Reporting!$E:$E,[2]Table_Reporting!$D:$D,Z$7,[2]Table_Reporting!$C:$C,$A55)</f>
        <v>#VALUE!</v>
      </c>
      <c r="AA55" s="169" t="e">
        <f>SUMIFS([2]Table_Reporting!$E:$E,[2]Table_Reporting!$D:$D,AA$7,[2]Table_Reporting!$C:$C,$A55)</f>
        <v>#VALUE!</v>
      </c>
      <c r="AB55" s="169" t="e">
        <f>SUMIFS([2]Table_Reporting!$E:$E,[2]Table_Reporting!$D:$D,AB$7,[2]Table_Reporting!$C:$C,$A55)</f>
        <v>#VALUE!</v>
      </c>
      <c r="AC55" s="169" t="e">
        <f>SUMIFS([2]Table_Reporting!$E:$E,[2]Table_Reporting!$D:$D,AC$7,[2]Table_Reporting!$C:$C,$A55)</f>
        <v>#VALUE!</v>
      </c>
      <c r="AD55" s="169" t="e">
        <f>SUMIFS([2]Table_Reporting!$E:$E,[2]Table_Reporting!$D:$D,AD$7,[2]Table_Reporting!$C:$C,$A55)</f>
        <v>#VALUE!</v>
      </c>
      <c r="AE55" s="169" t="e">
        <f>SUMIFS([2]Table_Reporting!$E:$E,[2]Table_Reporting!$D:$D,AE$7,[2]Table_Reporting!$C:$C,$A55)</f>
        <v>#VALUE!</v>
      </c>
      <c r="AF55" s="169" t="e">
        <f>SUMIFS([2]Table_Reporting!$E:$E,[2]Table_Reporting!$D:$D,AF$7,[2]Table_Reporting!$C:$C,$A55)</f>
        <v>#VALUE!</v>
      </c>
      <c r="AG55" s="169" t="e">
        <f>SUMIFS([2]Table_Reporting!$E:$E,[2]Table_Reporting!$D:$D,AG$7,[2]Table_Reporting!$C:$C,$A55)</f>
        <v>#VALUE!</v>
      </c>
      <c r="AH55" s="171"/>
      <c r="AI55" s="171"/>
      <c r="AJ55" s="171"/>
      <c r="AK55" s="171"/>
      <c r="AL55" s="171"/>
      <c r="AM55" s="171"/>
      <c r="AN55" s="171"/>
      <c r="AO55" s="171"/>
      <c r="AP55" s="171"/>
      <c r="AQ55" s="171"/>
      <c r="AR55" s="171"/>
      <c r="AS55" s="171"/>
      <c r="AT55" s="171"/>
      <c r="AU55" s="171"/>
      <c r="AV55" s="171"/>
      <c r="AW55" s="171"/>
      <c r="AX55" s="171"/>
      <c r="AY55" s="171"/>
      <c r="AZ55" s="171"/>
      <c r="BA55" s="171"/>
      <c r="BB55" s="171"/>
      <c r="BC55" s="171"/>
      <c r="BD55" s="171"/>
      <c r="BE55" s="171"/>
      <c r="BF55" s="171"/>
      <c r="BG55" s="171"/>
      <c r="BH55" s="171"/>
      <c r="BI55" s="171"/>
      <c r="BJ55" s="171"/>
      <c r="BK55" s="171"/>
      <c r="BL55" s="172">
        <f t="shared" si="10"/>
        <v>0</v>
      </c>
      <c r="BM55" s="172">
        <f t="shared" si="11"/>
        <v>0</v>
      </c>
      <c r="BN55" s="172">
        <f t="shared" si="12"/>
        <v>0</v>
      </c>
    </row>
    <row r="56" spans="1:66" x14ac:dyDescent="0.2">
      <c r="A56" s="176" t="s">
        <v>1006</v>
      </c>
      <c r="B56" s="177"/>
      <c r="C56" s="178" t="s">
        <v>1007</v>
      </c>
      <c r="D56" s="190" t="e">
        <f>SUM(D25:D55)</f>
        <v>#VALUE!</v>
      </c>
      <c r="E56" s="190" t="e">
        <f t="shared" ref="E56:AG56" si="13">SUM(E25:E55)</f>
        <v>#VALUE!</v>
      </c>
      <c r="F56" s="190" t="e">
        <f t="shared" si="13"/>
        <v>#VALUE!</v>
      </c>
      <c r="G56" s="190" t="e">
        <f t="shared" si="13"/>
        <v>#VALUE!</v>
      </c>
      <c r="H56" s="190" t="e">
        <f t="shared" si="13"/>
        <v>#VALUE!</v>
      </c>
      <c r="I56" s="190" t="e">
        <f t="shared" si="13"/>
        <v>#VALUE!</v>
      </c>
      <c r="J56" s="190" t="e">
        <f t="shared" si="13"/>
        <v>#VALUE!</v>
      </c>
      <c r="K56" s="190" t="e">
        <f t="shared" si="13"/>
        <v>#VALUE!</v>
      </c>
      <c r="L56" s="190" t="e">
        <f t="shared" si="13"/>
        <v>#VALUE!</v>
      </c>
      <c r="M56" s="190" t="e">
        <f t="shared" si="13"/>
        <v>#VALUE!</v>
      </c>
      <c r="N56" s="190" t="e">
        <f t="shared" si="13"/>
        <v>#VALUE!</v>
      </c>
      <c r="O56" s="190" t="e">
        <f t="shared" si="13"/>
        <v>#VALUE!</v>
      </c>
      <c r="P56" s="190" t="e">
        <f t="shared" si="13"/>
        <v>#VALUE!</v>
      </c>
      <c r="Q56" s="190" t="e">
        <f t="shared" si="13"/>
        <v>#VALUE!</v>
      </c>
      <c r="R56" s="190" t="e">
        <f t="shared" si="13"/>
        <v>#VALUE!</v>
      </c>
      <c r="S56" s="190" t="e">
        <f t="shared" si="13"/>
        <v>#VALUE!</v>
      </c>
      <c r="T56" s="190" t="e">
        <f t="shared" si="13"/>
        <v>#VALUE!</v>
      </c>
      <c r="U56" s="190" t="e">
        <f t="shared" si="13"/>
        <v>#VALUE!</v>
      </c>
      <c r="V56" s="190" t="e">
        <f t="shared" si="13"/>
        <v>#VALUE!</v>
      </c>
      <c r="W56" s="190" t="e">
        <f t="shared" si="13"/>
        <v>#VALUE!</v>
      </c>
      <c r="X56" s="190" t="e">
        <f t="shared" si="13"/>
        <v>#VALUE!</v>
      </c>
      <c r="Y56" s="190" t="e">
        <f t="shared" si="13"/>
        <v>#VALUE!</v>
      </c>
      <c r="Z56" s="190" t="e">
        <f t="shared" si="13"/>
        <v>#VALUE!</v>
      </c>
      <c r="AA56" s="190" t="e">
        <f t="shared" si="13"/>
        <v>#VALUE!</v>
      </c>
      <c r="AB56" s="190" t="e">
        <f t="shared" si="13"/>
        <v>#VALUE!</v>
      </c>
      <c r="AC56" s="190" t="e">
        <f t="shared" si="13"/>
        <v>#VALUE!</v>
      </c>
      <c r="AD56" s="190" t="e">
        <f t="shared" si="13"/>
        <v>#VALUE!</v>
      </c>
      <c r="AE56" s="190" t="e">
        <f t="shared" si="13"/>
        <v>#VALUE!</v>
      </c>
      <c r="AF56" s="190" t="e">
        <f t="shared" si="13"/>
        <v>#VALUE!</v>
      </c>
      <c r="AG56" s="190" t="e">
        <f t="shared" si="13"/>
        <v>#VALUE!</v>
      </c>
      <c r="AH56" s="181">
        <f>SUM(AH25:AH55)</f>
        <v>0</v>
      </c>
      <c r="AI56" s="181">
        <f t="shared" ref="AI56:BN56" si="14">SUM(AI25:AI55)</f>
        <v>0</v>
      </c>
      <c r="AJ56" s="181">
        <f t="shared" si="14"/>
        <v>0</v>
      </c>
      <c r="AK56" s="181">
        <f t="shared" si="14"/>
        <v>0</v>
      </c>
      <c r="AL56" s="181">
        <f t="shared" si="14"/>
        <v>0</v>
      </c>
      <c r="AM56" s="181">
        <f t="shared" si="14"/>
        <v>0</v>
      </c>
      <c r="AN56" s="181">
        <f t="shared" si="14"/>
        <v>0</v>
      </c>
      <c r="AO56" s="181">
        <f t="shared" si="14"/>
        <v>0</v>
      </c>
      <c r="AP56" s="181">
        <f t="shared" si="14"/>
        <v>0</v>
      </c>
      <c r="AQ56" s="181">
        <f t="shared" si="14"/>
        <v>0</v>
      </c>
      <c r="AR56" s="181">
        <f t="shared" si="14"/>
        <v>0</v>
      </c>
      <c r="AS56" s="181">
        <f t="shared" si="14"/>
        <v>0</v>
      </c>
      <c r="AT56" s="181">
        <f t="shared" si="14"/>
        <v>0</v>
      </c>
      <c r="AU56" s="181">
        <f t="shared" si="14"/>
        <v>0</v>
      </c>
      <c r="AV56" s="181">
        <f t="shared" si="14"/>
        <v>0</v>
      </c>
      <c r="AW56" s="181">
        <f t="shared" si="14"/>
        <v>0</v>
      </c>
      <c r="AX56" s="181">
        <f t="shared" si="14"/>
        <v>0</v>
      </c>
      <c r="AY56" s="181">
        <f t="shared" si="14"/>
        <v>0</v>
      </c>
      <c r="AZ56" s="181">
        <f t="shared" si="14"/>
        <v>0</v>
      </c>
      <c r="BA56" s="181">
        <f t="shared" si="14"/>
        <v>0</v>
      </c>
      <c r="BB56" s="181">
        <f t="shared" si="14"/>
        <v>0</v>
      </c>
      <c r="BC56" s="181">
        <f t="shared" si="14"/>
        <v>0</v>
      </c>
      <c r="BD56" s="181">
        <f t="shared" si="14"/>
        <v>0</v>
      </c>
      <c r="BE56" s="181">
        <f t="shared" si="14"/>
        <v>0</v>
      </c>
      <c r="BF56" s="181">
        <f t="shared" si="14"/>
        <v>0</v>
      </c>
      <c r="BG56" s="181">
        <f t="shared" si="14"/>
        <v>0</v>
      </c>
      <c r="BH56" s="181">
        <f t="shared" si="14"/>
        <v>0</v>
      </c>
      <c r="BI56" s="181">
        <f t="shared" si="14"/>
        <v>0</v>
      </c>
      <c r="BJ56" s="181">
        <f t="shared" si="14"/>
        <v>0</v>
      </c>
      <c r="BK56" s="181">
        <f t="shared" si="14"/>
        <v>0</v>
      </c>
      <c r="BL56" s="182">
        <f t="shared" si="14"/>
        <v>0</v>
      </c>
      <c r="BM56" s="182">
        <f t="shared" si="14"/>
        <v>0</v>
      </c>
      <c r="BN56" s="182">
        <f t="shared" si="14"/>
        <v>0</v>
      </c>
    </row>
    <row r="57" spans="1:66" x14ac:dyDescent="0.2">
      <c r="A57" s="185"/>
      <c r="B57" s="186"/>
      <c r="C57" s="187"/>
      <c r="D57" s="191"/>
      <c r="E57" s="191"/>
      <c r="F57" s="191"/>
      <c r="G57" s="191"/>
      <c r="H57" s="191"/>
      <c r="I57" s="191"/>
      <c r="J57" s="191"/>
      <c r="K57" s="191"/>
      <c r="L57" s="191"/>
      <c r="M57" s="191"/>
      <c r="N57" s="191"/>
      <c r="O57" s="191"/>
      <c r="P57" s="191"/>
      <c r="Q57" s="191"/>
      <c r="R57" s="191"/>
      <c r="S57" s="191"/>
      <c r="T57" s="191"/>
      <c r="U57" s="191"/>
      <c r="V57" s="191"/>
      <c r="W57" s="191"/>
      <c r="X57" s="191"/>
      <c r="Y57" s="191"/>
      <c r="Z57" s="191"/>
      <c r="AA57" s="191"/>
      <c r="AB57" s="191"/>
      <c r="AC57" s="191"/>
      <c r="AD57" s="191"/>
      <c r="AE57" s="191"/>
      <c r="AF57" s="191"/>
      <c r="AG57" s="191"/>
      <c r="AH57" s="171"/>
      <c r="AI57" s="171"/>
      <c r="AJ57" s="171"/>
      <c r="AK57" s="171"/>
      <c r="AL57" s="171"/>
      <c r="AM57" s="171"/>
      <c r="AN57" s="171"/>
      <c r="AO57" s="171"/>
      <c r="AP57" s="171"/>
      <c r="AQ57" s="171"/>
      <c r="AR57" s="171"/>
      <c r="AS57" s="171"/>
      <c r="AT57" s="171"/>
      <c r="AU57" s="171"/>
      <c r="AV57" s="171"/>
      <c r="AW57" s="171"/>
      <c r="AX57" s="171"/>
      <c r="AY57" s="171"/>
      <c r="AZ57" s="171"/>
      <c r="BA57" s="171"/>
      <c r="BB57" s="171"/>
      <c r="BC57" s="171"/>
      <c r="BD57" s="171"/>
      <c r="BE57" s="171"/>
      <c r="BF57" s="171"/>
      <c r="BG57" s="171"/>
      <c r="BH57" s="171"/>
      <c r="BI57" s="171"/>
      <c r="BJ57" s="171"/>
      <c r="BK57" s="171"/>
      <c r="BL57" s="172"/>
      <c r="BM57" s="172"/>
      <c r="BN57" s="172"/>
    </row>
    <row r="58" spans="1:66" x14ac:dyDescent="0.2">
      <c r="A58" s="176" t="s">
        <v>1008</v>
      </c>
      <c r="B58" s="186"/>
      <c r="C58" s="192" t="s">
        <v>1009</v>
      </c>
      <c r="D58" s="190" t="e">
        <f>D23 - D56</f>
        <v>#VALUE!</v>
      </c>
      <c r="E58" s="190" t="e">
        <f t="shared" ref="E58:AG58" si="15">E23 - E56</f>
        <v>#VALUE!</v>
      </c>
      <c r="F58" s="190" t="e">
        <f t="shared" si="15"/>
        <v>#VALUE!</v>
      </c>
      <c r="G58" s="190" t="e">
        <f t="shared" si="15"/>
        <v>#VALUE!</v>
      </c>
      <c r="H58" s="190" t="e">
        <f t="shared" si="15"/>
        <v>#VALUE!</v>
      </c>
      <c r="I58" s="190" t="e">
        <f t="shared" si="15"/>
        <v>#VALUE!</v>
      </c>
      <c r="J58" s="190" t="e">
        <f t="shared" si="15"/>
        <v>#VALUE!</v>
      </c>
      <c r="K58" s="190" t="e">
        <f t="shared" si="15"/>
        <v>#VALUE!</v>
      </c>
      <c r="L58" s="190" t="e">
        <f t="shared" si="15"/>
        <v>#VALUE!</v>
      </c>
      <c r="M58" s="190" t="e">
        <f t="shared" si="15"/>
        <v>#VALUE!</v>
      </c>
      <c r="N58" s="190" t="e">
        <f t="shared" si="15"/>
        <v>#VALUE!</v>
      </c>
      <c r="O58" s="190" t="e">
        <f t="shared" si="15"/>
        <v>#VALUE!</v>
      </c>
      <c r="P58" s="190" t="e">
        <f t="shared" si="15"/>
        <v>#VALUE!</v>
      </c>
      <c r="Q58" s="190" t="e">
        <f t="shared" si="15"/>
        <v>#VALUE!</v>
      </c>
      <c r="R58" s="190" t="e">
        <f t="shared" si="15"/>
        <v>#VALUE!</v>
      </c>
      <c r="S58" s="190" t="e">
        <f t="shared" si="15"/>
        <v>#VALUE!</v>
      </c>
      <c r="T58" s="190" t="e">
        <f t="shared" si="15"/>
        <v>#VALUE!</v>
      </c>
      <c r="U58" s="190" t="e">
        <f t="shared" si="15"/>
        <v>#VALUE!</v>
      </c>
      <c r="V58" s="190" t="e">
        <f t="shared" si="15"/>
        <v>#VALUE!</v>
      </c>
      <c r="W58" s="190" t="e">
        <f t="shared" si="15"/>
        <v>#VALUE!</v>
      </c>
      <c r="X58" s="190" t="e">
        <f t="shared" si="15"/>
        <v>#VALUE!</v>
      </c>
      <c r="Y58" s="190" t="e">
        <f t="shared" si="15"/>
        <v>#VALUE!</v>
      </c>
      <c r="Z58" s="190" t="e">
        <f t="shared" si="15"/>
        <v>#VALUE!</v>
      </c>
      <c r="AA58" s="190" t="e">
        <f t="shared" si="15"/>
        <v>#VALUE!</v>
      </c>
      <c r="AB58" s="190" t="e">
        <f t="shared" si="15"/>
        <v>#VALUE!</v>
      </c>
      <c r="AC58" s="190" t="e">
        <f t="shared" si="15"/>
        <v>#VALUE!</v>
      </c>
      <c r="AD58" s="190" t="e">
        <f t="shared" si="15"/>
        <v>#VALUE!</v>
      </c>
      <c r="AE58" s="190" t="e">
        <f t="shared" si="15"/>
        <v>#VALUE!</v>
      </c>
      <c r="AF58" s="190" t="e">
        <f t="shared" si="15"/>
        <v>#VALUE!</v>
      </c>
      <c r="AG58" s="190" t="e">
        <f t="shared" si="15"/>
        <v>#VALUE!</v>
      </c>
      <c r="AH58" s="181">
        <f>AH23 - AH56</f>
        <v>1000</v>
      </c>
      <c r="AI58" s="181">
        <f t="shared" ref="AI58:BN58" si="16">AI23 - AI56</f>
        <v>1500</v>
      </c>
      <c r="AJ58" s="181">
        <f t="shared" si="16"/>
        <v>2000</v>
      </c>
      <c r="AK58" s="181">
        <f t="shared" si="16"/>
        <v>2500</v>
      </c>
      <c r="AL58" s="181">
        <f t="shared" si="16"/>
        <v>3000</v>
      </c>
      <c r="AM58" s="181">
        <f t="shared" si="16"/>
        <v>4000</v>
      </c>
      <c r="AN58" s="181">
        <f t="shared" si="16"/>
        <v>5000</v>
      </c>
      <c r="AO58" s="181">
        <f t="shared" si="16"/>
        <v>6000</v>
      </c>
      <c r="AP58" s="181">
        <f t="shared" si="16"/>
        <v>7000</v>
      </c>
      <c r="AQ58" s="181">
        <f t="shared" si="16"/>
        <v>8000</v>
      </c>
      <c r="AR58" s="181">
        <f t="shared" si="16"/>
        <v>0</v>
      </c>
      <c r="AS58" s="181">
        <f t="shared" si="16"/>
        <v>0</v>
      </c>
      <c r="AT58" s="181">
        <f t="shared" si="16"/>
        <v>0</v>
      </c>
      <c r="AU58" s="181">
        <f t="shared" si="16"/>
        <v>10000</v>
      </c>
      <c r="AV58" s="181">
        <f t="shared" si="16"/>
        <v>0</v>
      </c>
      <c r="AW58" s="181">
        <f t="shared" si="16"/>
        <v>0</v>
      </c>
      <c r="AX58" s="181">
        <f t="shared" si="16"/>
        <v>0</v>
      </c>
      <c r="AY58" s="181">
        <f t="shared" si="16"/>
        <v>0</v>
      </c>
      <c r="AZ58" s="181">
        <f t="shared" si="16"/>
        <v>0</v>
      </c>
      <c r="BA58" s="181">
        <f t="shared" si="16"/>
        <v>0</v>
      </c>
      <c r="BB58" s="181">
        <f t="shared" si="16"/>
        <v>0</v>
      </c>
      <c r="BC58" s="181">
        <f t="shared" si="16"/>
        <v>0</v>
      </c>
      <c r="BD58" s="181">
        <f t="shared" si="16"/>
        <v>0</v>
      </c>
      <c r="BE58" s="181">
        <f t="shared" si="16"/>
        <v>0</v>
      </c>
      <c r="BF58" s="181">
        <f t="shared" si="16"/>
        <v>0</v>
      </c>
      <c r="BG58" s="181">
        <f t="shared" si="16"/>
        <v>0</v>
      </c>
      <c r="BH58" s="181">
        <f t="shared" si="16"/>
        <v>0</v>
      </c>
      <c r="BI58" s="181">
        <f t="shared" si="16"/>
        <v>0</v>
      </c>
      <c r="BJ58" s="181">
        <f t="shared" si="16"/>
        <v>0</v>
      </c>
      <c r="BK58" s="181">
        <f t="shared" si="16"/>
        <v>0</v>
      </c>
      <c r="BL58" s="182">
        <f t="shared" si="16"/>
        <v>0</v>
      </c>
      <c r="BM58" s="182">
        <f t="shared" si="16"/>
        <v>0</v>
      </c>
      <c r="BN58" s="182">
        <f t="shared" si="16"/>
        <v>0</v>
      </c>
    </row>
    <row r="59" spans="1:66" x14ac:dyDescent="0.2">
      <c r="A59" s="185"/>
      <c r="B59" s="186"/>
      <c r="C59" s="187"/>
      <c r="D59" s="191"/>
      <c r="E59" s="191"/>
      <c r="F59" s="191"/>
      <c r="G59" s="191"/>
      <c r="H59" s="191"/>
      <c r="I59" s="191"/>
      <c r="J59" s="191"/>
      <c r="K59" s="191"/>
      <c r="L59" s="191"/>
      <c r="M59" s="191"/>
      <c r="N59" s="191"/>
      <c r="O59" s="191"/>
      <c r="P59" s="191"/>
      <c r="Q59" s="191"/>
      <c r="R59" s="191"/>
      <c r="S59" s="191"/>
      <c r="T59" s="191"/>
      <c r="U59" s="191"/>
      <c r="V59" s="191"/>
      <c r="W59" s="191"/>
      <c r="X59" s="191"/>
      <c r="Y59" s="191"/>
      <c r="Z59" s="191"/>
      <c r="AA59" s="191"/>
      <c r="AB59" s="191"/>
      <c r="AC59" s="191"/>
      <c r="AD59" s="191"/>
      <c r="AE59" s="191"/>
      <c r="AF59" s="191"/>
      <c r="AG59" s="191"/>
      <c r="AH59" s="171"/>
      <c r="AI59" s="171"/>
      <c r="AJ59" s="171"/>
      <c r="AK59" s="171"/>
      <c r="AL59" s="171"/>
      <c r="AM59" s="171"/>
      <c r="AN59" s="171"/>
      <c r="AO59" s="171"/>
      <c r="AP59" s="171"/>
      <c r="AQ59" s="171"/>
      <c r="AR59" s="171"/>
      <c r="AS59" s="171"/>
      <c r="AT59" s="171"/>
      <c r="AU59" s="171"/>
      <c r="AV59" s="171"/>
      <c r="AW59" s="171"/>
      <c r="AX59" s="171"/>
      <c r="AY59" s="171"/>
      <c r="AZ59" s="171"/>
      <c r="BA59" s="171"/>
      <c r="BB59" s="171"/>
      <c r="BC59" s="171"/>
      <c r="BD59" s="171"/>
      <c r="BE59" s="171"/>
      <c r="BF59" s="171"/>
      <c r="BG59" s="171"/>
      <c r="BH59" s="171"/>
      <c r="BI59" s="171"/>
      <c r="BJ59" s="171"/>
      <c r="BK59" s="171"/>
      <c r="BL59" s="172"/>
      <c r="BM59" s="172"/>
      <c r="BN59" s="172"/>
    </row>
    <row r="60" spans="1:66" x14ac:dyDescent="0.2">
      <c r="A60" s="173" t="s">
        <v>1010</v>
      </c>
      <c r="B60" s="174"/>
      <c r="C60" s="184" t="s">
        <v>1011</v>
      </c>
      <c r="D60" s="169" t="e">
        <f>SUMIFS([2]Table_Reporting!$E:$E,[2]Table_Reporting!$D:$D,D$7,[2]Table_Reporting!$C:$C,$A60)</f>
        <v>#VALUE!</v>
      </c>
      <c r="E60" s="169" t="e">
        <f>SUMIFS([2]Table_Reporting!$E:$E,[2]Table_Reporting!$D:$D,E$7,[2]Table_Reporting!$C:$C,$A60)</f>
        <v>#VALUE!</v>
      </c>
      <c r="F60" s="169" t="e">
        <f>SUMIFS([2]Table_Reporting!$E:$E,[2]Table_Reporting!$D:$D,F$7,[2]Table_Reporting!$C:$C,$A60)</f>
        <v>#VALUE!</v>
      </c>
      <c r="G60" s="169" t="e">
        <f>SUMIFS([2]Table_Reporting!$E:$E,[2]Table_Reporting!$D:$D,G$7,[2]Table_Reporting!$C:$C,$A60)</f>
        <v>#VALUE!</v>
      </c>
      <c r="H60" s="169" t="e">
        <f>SUMIFS([2]Table_Reporting!$E:$E,[2]Table_Reporting!$D:$D,H$7,[2]Table_Reporting!$C:$C,$A60)</f>
        <v>#VALUE!</v>
      </c>
      <c r="I60" s="169" t="e">
        <f>SUMIFS([2]Table_Reporting!$E:$E,[2]Table_Reporting!$D:$D,I$7,[2]Table_Reporting!$C:$C,$A60)</f>
        <v>#VALUE!</v>
      </c>
      <c r="J60" s="169" t="e">
        <f>SUMIFS([2]Table_Reporting!$E:$E,[2]Table_Reporting!$D:$D,J$7,[2]Table_Reporting!$C:$C,$A60)</f>
        <v>#VALUE!</v>
      </c>
      <c r="K60" s="169" t="e">
        <f>SUMIFS([2]Table_Reporting!$E:$E,[2]Table_Reporting!$D:$D,K$7,[2]Table_Reporting!$C:$C,$A60)</f>
        <v>#VALUE!</v>
      </c>
      <c r="L60" s="169" t="e">
        <f>SUMIFS([2]Table_Reporting!$E:$E,[2]Table_Reporting!$D:$D,L$7,[2]Table_Reporting!$C:$C,$A60)</f>
        <v>#VALUE!</v>
      </c>
      <c r="M60" s="169" t="e">
        <f>SUMIFS([2]Table_Reporting!$E:$E,[2]Table_Reporting!$D:$D,M$7,[2]Table_Reporting!$C:$C,$A60)</f>
        <v>#VALUE!</v>
      </c>
      <c r="N60" s="169" t="e">
        <f>SUMIFS([2]Table_Reporting!$E:$E,[2]Table_Reporting!$D:$D,N$7,[2]Table_Reporting!$C:$C,$A60)</f>
        <v>#VALUE!</v>
      </c>
      <c r="O60" s="169" t="e">
        <f>SUMIFS([2]Table_Reporting!$E:$E,[2]Table_Reporting!$D:$D,O$7,[2]Table_Reporting!$C:$C,$A60)</f>
        <v>#VALUE!</v>
      </c>
      <c r="P60" s="169" t="e">
        <f>SUMIFS([2]Table_Reporting!$E:$E,[2]Table_Reporting!$D:$D,P$7,[2]Table_Reporting!$C:$C,$A60)</f>
        <v>#VALUE!</v>
      </c>
      <c r="Q60" s="169" t="e">
        <f>SUMIFS([2]Table_Reporting!$E:$E,[2]Table_Reporting!$D:$D,Q$7,[2]Table_Reporting!$C:$C,$A60)</f>
        <v>#VALUE!</v>
      </c>
      <c r="R60" s="169" t="e">
        <f>SUMIFS([2]Table_Reporting!$E:$E,[2]Table_Reporting!$D:$D,R$7,[2]Table_Reporting!$C:$C,$A60)</f>
        <v>#VALUE!</v>
      </c>
      <c r="S60" s="169" t="e">
        <f>SUMIFS([2]Table_Reporting!$E:$E,[2]Table_Reporting!$D:$D,S$7,[2]Table_Reporting!$C:$C,$A60)</f>
        <v>#VALUE!</v>
      </c>
      <c r="T60" s="169" t="e">
        <f>SUMIFS([2]Table_Reporting!$E:$E,[2]Table_Reporting!$D:$D,T$7,[2]Table_Reporting!$C:$C,$A60)</f>
        <v>#VALUE!</v>
      </c>
      <c r="U60" s="169" t="e">
        <f>SUMIFS([2]Table_Reporting!$E:$E,[2]Table_Reporting!$D:$D,U$7,[2]Table_Reporting!$C:$C,$A60)</f>
        <v>#VALUE!</v>
      </c>
      <c r="V60" s="169" t="e">
        <f>SUMIFS([2]Table_Reporting!$E:$E,[2]Table_Reporting!$D:$D,V$7,[2]Table_Reporting!$C:$C,$A60)</f>
        <v>#VALUE!</v>
      </c>
      <c r="W60" s="169" t="e">
        <f>SUMIFS([2]Table_Reporting!$E:$E,[2]Table_Reporting!$D:$D,W$7,[2]Table_Reporting!$C:$C,$A60)</f>
        <v>#VALUE!</v>
      </c>
      <c r="X60" s="169" t="e">
        <f>SUMIFS([2]Table_Reporting!$E:$E,[2]Table_Reporting!$D:$D,X$7,[2]Table_Reporting!$C:$C,$A60)</f>
        <v>#VALUE!</v>
      </c>
      <c r="Y60" s="169" t="e">
        <f>SUMIFS([2]Table_Reporting!$E:$E,[2]Table_Reporting!$D:$D,Y$7,[2]Table_Reporting!$C:$C,$A60)</f>
        <v>#VALUE!</v>
      </c>
      <c r="Z60" s="169" t="e">
        <f>SUMIFS([2]Table_Reporting!$E:$E,[2]Table_Reporting!$D:$D,Z$7,[2]Table_Reporting!$C:$C,$A60)</f>
        <v>#VALUE!</v>
      </c>
      <c r="AA60" s="169" t="e">
        <f>SUMIFS([2]Table_Reporting!$E:$E,[2]Table_Reporting!$D:$D,AA$7,[2]Table_Reporting!$C:$C,$A60)</f>
        <v>#VALUE!</v>
      </c>
      <c r="AB60" s="169" t="e">
        <f>SUMIFS([2]Table_Reporting!$E:$E,[2]Table_Reporting!$D:$D,AB$7,[2]Table_Reporting!$C:$C,$A60)</f>
        <v>#VALUE!</v>
      </c>
      <c r="AC60" s="169" t="e">
        <f>SUMIFS([2]Table_Reporting!$E:$E,[2]Table_Reporting!$D:$D,AC$7,[2]Table_Reporting!$C:$C,$A60)</f>
        <v>#VALUE!</v>
      </c>
      <c r="AD60" s="169" t="e">
        <f>SUMIFS([2]Table_Reporting!$E:$E,[2]Table_Reporting!$D:$D,AD$7,[2]Table_Reporting!$C:$C,$A60)</f>
        <v>#VALUE!</v>
      </c>
      <c r="AE60" s="169" t="e">
        <f>SUMIFS([2]Table_Reporting!$E:$E,[2]Table_Reporting!$D:$D,AE$7,[2]Table_Reporting!$C:$C,$A60)</f>
        <v>#VALUE!</v>
      </c>
      <c r="AF60" s="169" t="e">
        <f>SUMIFS([2]Table_Reporting!$E:$E,[2]Table_Reporting!$D:$D,AF$7,[2]Table_Reporting!$C:$C,$A60)</f>
        <v>#VALUE!</v>
      </c>
      <c r="AG60" s="169" t="e">
        <f>SUMIFS([2]Table_Reporting!$E:$E,[2]Table_Reporting!$D:$D,AG$7,[2]Table_Reporting!$C:$C,$A60)</f>
        <v>#VALUE!</v>
      </c>
      <c r="AH60" s="171"/>
      <c r="AI60" s="171"/>
      <c r="AJ60" s="171"/>
      <c r="AK60" s="171"/>
      <c r="AL60" s="171"/>
      <c r="AM60" s="171"/>
      <c r="AN60" s="171"/>
      <c r="AO60" s="171"/>
      <c r="AP60" s="171"/>
      <c r="AQ60" s="171"/>
      <c r="AR60" s="171"/>
      <c r="AS60" s="171"/>
      <c r="AT60" s="171"/>
      <c r="AU60" s="171"/>
      <c r="AV60" s="171"/>
      <c r="AW60" s="171"/>
      <c r="AX60" s="171"/>
      <c r="AY60" s="171"/>
      <c r="AZ60" s="171"/>
      <c r="BA60" s="171"/>
      <c r="BB60" s="171"/>
      <c r="BC60" s="171"/>
      <c r="BD60" s="171"/>
      <c r="BE60" s="171"/>
      <c r="BF60" s="171"/>
      <c r="BG60" s="171"/>
      <c r="BH60" s="171"/>
      <c r="BI60" s="171"/>
      <c r="BJ60" s="171"/>
      <c r="BK60" s="171"/>
      <c r="BL60" s="172">
        <f t="shared" ref="BL60:BL61" si="17">SUMIFS(D60:AG60,D$7:AG$7,"&lt;='" &amp; $C$7 &amp; "'")+SUMIFS(AH60:AY60,AH$7:AY$7,"&gt;'" &amp; $C$7 &amp; "'")</f>
        <v>0</v>
      </c>
      <c r="BM60" s="172">
        <f t="shared" ref="BM60:BM61" si="18">SUMIFS(AH60:AY60,AH$7:AY$7,"&gt;'" &amp; $C$7 &amp; "'")</f>
        <v>0</v>
      </c>
      <c r="BN60" s="172">
        <f t="shared" ref="BN60:BN61" si="19">BM60-BL60</f>
        <v>0</v>
      </c>
    </row>
    <row r="61" spans="1:66" x14ac:dyDescent="0.2">
      <c r="A61" s="185" t="s">
        <v>1012</v>
      </c>
      <c r="B61" s="186"/>
      <c r="C61" s="189" t="s">
        <v>1013</v>
      </c>
      <c r="D61" s="169" t="e">
        <f>SUMIFS([2]Table_Reporting!$E:$E,[2]Table_Reporting!$D:$D,D$7,[2]Table_Reporting!$C:$C,$A61)</f>
        <v>#VALUE!</v>
      </c>
      <c r="E61" s="169" t="e">
        <f>SUMIFS([2]Table_Reporting!$E:$E,[2]Table_Reporting!$D:$D,E$7,[2]Table_Reporting!$C:$C,$A61)</f>
        <v>#VALUE!</v>
      </c>
      <c r="F61" s="169" t="e">
        <f>SUMIFS([2]Table_Reporting!$E:$E,[2]Table_Reporting!$D:$D,F$7,[2]Table_Reporting!$C:$C,$A61)</f>
        <v>#VALUE!</v>
      </c>
      <c r="G61" s="169" t="e">
        <f>SUMIFS([2]Table_Reporting!$E:$E,[2]Table_Reporting!$D:$D,G$7,[2]Table_Reporting!$C:$C,$A61)</f>
        <v>#VALUE!</v>
      </c>
      <c r="H61" s="169" t="e">
        <f>SUMIFS([2]Table_Reporting!$E:$E,[2]Table_Reporting!$D:$D,H$7,[2]Table_Reporting!$C:$C,$A61)</f>
        <v>#VALUE!</v>
      </c>
      <c r="I61" s="169" t="e">
        <f>SUMIFS([2]Table_Reporting!$E:$E,[2]Table_Reporting!$D:$D,I$7,[2]Table_Reporting!$C:$C,$A61)</f>
        <v>#VALUE!</v>
      </c>
      <c r="J61" s="169" t="e">
        <f>SUMIFS([2]Table_Reporting!$E:$E,[2]Table_Reporting!$D:$D,J$7,[2]Table_Reporting!$C:$C,$A61)</f>
        <v>#VALUE!</v>
      </c>
      <c r="K61" s="169" t="e">
        <f>SUMIFS([2]Table_Reporting!$E:$E,[2]Table_Reporting!$D:$D,K$7,[2]Table_Reporting!$C:$C,$A61)</f>
        <v>#VALUE!</v>
      </c>
      <c r="L61" s="169" t="e">
        <f>SUMIFS([2]Table_Reporting!$E:$E,[2]Table_Reporting!$D:$D,L$7,[2]Table_Reporting!$C:$C,$A61)</f>
        <v>#VALUE!</v>
      </c>
      <c r="M61" s="169" t="e">
        <f>SUMIFS([2]Table_Reporting!$E:$E,[2]Table_Reporting!$D:$D,M$7,[2]Table_Reporting!$C:$C,$A61)</f>
        <v>#VALUE!</v>
      </c>
      <c r="N61" s="169" t="e">
        <f>SUMIFS([2]Table_Reporting!$E:$E,[2]Table_Reporting!$D:$D,N$7,[2]Table_Reporting!$C:$C,$A61)</f>
        <v>#VALUE!</v>
      </c>
      <c r="O61" s="169" t="e">
        <f>SUMIFS([2]Table_Reporting!$E:$E,[2]Table_Reporting!$D:$D,O$7,[2]Table_Reporting!$C:$C,$A61)</f>
        <v>#VALUE!</v>
      </c>
      <c r="P61" s="169" t="e">
        <f>SUMIFS([2]Table_Reporting!$E:$E,[2]Table_Reporting!$D:$D,P$7,[2]Table_Reporting!$C:$C,$A61)</f>
        <v>#VALUE!</v>
      </c>
      <c r="Q61" s="169" t="e">
        <f>SUMIFS([2]Table_Reporting!$E:$E,[2]Table_Reporting!$D:$D,Q$7,[2]Table_Reporting!$C:$C,$A61)</f>
        <v>#VALUE!</v>
      </c>
      <c r="R61" s="169" t="e">
        <f>SUMIFS([2]Table_Reporting!$E:$E,[2]Table_Reporting!$D:$D,R$7,[2]Table_Reporting!$C:$C,$A61)</f>
        <v>#VALUE!</v>
      </c>
      <c r="S61" s="169" t="e">
        <f>SUMIFS([2]Table_Reporting!$E:$E,[2]Table_Reporting!$D:$D,S$7,[2]Table_Reporting!$C:$C,$A61)</f>
        <v>#VALUE!</v>
      </c>
      <c r="T61" s="169" t="e">
        <f>SUMIFS([2]Table_Reporting!$E:$E,[2]Table_Reporting!$D:$D,T$7,[2]Table_Reporting!$C:$C,$A61)</f>
        <v>#VALUE!</v>
      </c>
      <c r="U61" s="169" t="e">
        <f>SUMIFS([2]Table_Reporting!$E:$E,[2]Table_Reporting!$D:$D,U$7,[2]Table_Reporting!$C:$C,$A61)</f>
        <v>#VALUE!</v>
      </c>
      <c r="V61" s="169" t="e">
        <f>SUMIFS([2]Table_Reporting!$E:$E,[2]Table_Reporting!$D:$D,V$7,[2]Table_Reporting!$C:$C,$A61)</f>
        <v>#VALUE!</v>
      </c>
      <c r="W61" s="169" t="e">
        <f>SUMIFS([2]Table_Reporting!$E:$E,[2]Table_Reporting!$D:$D,W$7,[2]Table_Reporting!$C:$C,$A61)</f>
        <v>#VALUE!</v>
      </c>
      <c r="X61" s="169" t="e">
        <f>SUMIFS([2]Table_Reporting!$E:$E,[2]Table_Reporting!$D:$D,X$7,[2]Table_Reporting!$C:$C,$A61)</f>
        <v>#VALUE!</v>
      </c>
      <c r="Y61" s="169" t="e">
        <f>SUMIFS([2]Table_Reporting!$E:$E,[2]Table_Reporting!$D:$D,Y$7,[2]Table_Reporting!$C:$C,$A61)</f>
        <v>#VALUE!</v>
      </c>
      <c r="Z61" s="169" t="e">
        <f>SUMIFS([2]Table_Reporting!$E:$E,[2]Table_Reporting!$D:$D,Z$7,[2]Table_Reporting!$C:$C,$A61)</f>
        <v>#VALUE!</v>
      </c>
      <c r="AA61" s="169" t="e">
        <f>SUMIFS([2]Table_Reporting!$E:$E,[2]Table_Reporting!$D:$D,AA$7,[2]Table_Reporting!$C:$C,$A61)</f>
        <v>#VALUE!</v>
      </c>
      <c r="AB61" s="169" t="e">
        <f>SUMIFS([2]Table_Reporting!$E:$E,[2]Table_Reporting!$D:$D,AB$7,[2]Table_Reporting!$C:$C,$A61)</f>
        <v>#VALUE!</v>
      </c>
      <c r="AC61" s="169" t="e">
        <f>SUMIFS([2]Table_Reporting!$E:$E,[2]Table_Reporting!$D:$D,AC$7,[2]Table_Reporting!$C:$C,$A61)</f>
        <v>#VALUE!</v>
      </c>
      <c r="AD61" s="169" t="e">
        <f>SUMIFS([2]Table_Reporting!$E:$E,[2]Table_Reporting!$D:$D,AD$7,[2]Table_Reporting!$C:$C,$A61)</f>
        <v>#VALUE!</v>
      </c>
      <c r="AE61" s="169" t="e">
        <f>SUMIFS([2]Table_Reporting!$E:$E,[2]Table_Reporting!$D:$D,AE$7,[2]Table_Reporting!$C:$C,$A61)</f>
        <v>#VALUE!</v>
      </c>
      <c r="AF61" s="169" t="e">
        <f>SUMIFS([2]Table_Reporting!$E:$E,[2]Table_Reporting!$D:$D,AF$7,[2]Table_Reporting!$C:$C,$A61)</f>
        <v>#VALUE!</v>
      </c>
      <c r="AG61" s="169" t="e">
        <f>SUMIFS([2]Table_Reporting!$E:$E,[2]Table_Reporting!$D:$D,AG$7,[2]Table_Reporting!$C:$C,$A61)</f>
        <v>#VALUE!</v>
      </c>
      <c r="AH61" s="171"/>
      <c r="AI61" s="171"/>
      <c r="AJ61" s="171"/>
      <c r="AK61" s="171"/>
      <c r="AL61" s="171"/>
      <c r="AM61" s="171"/>
      <c r="AN61" s="171"/>
      <c r="AO61" s="171"/>
      <c r="AP61" s="171"/>
      <c r="AQ61" s="171"/>
      <c r="AR61" s="171"/>
      <c r="AS61" s="171"/>
      <c r="AT61" s="171"/>
      <c r="AU61" s="171"/>
      <c r="AV61" s="171"/>
      <c r="AW61" s="171"/>
      <c r="AX61" s="171"/>
      <c r="AY61" s="171"/>
      <c r="AZ61" s="171"/>
      <c r="BA61" s="171"/>
      <c r="BB61" s="171"/>
      <c r="BC61" s="171"/>
      <c r="BD61" s="171"/>
      <c r="BE61" s="171"/>
      <c r="BF61" s="171"/>
      <c r="BG61" s="171"/>
      <c r="BH61" s="171"/>
      <c r="BI61" s="171"/>
      <c r="BJ61" s="171"/>
      <c r="BK61" s="171"/>
      <c r="BL61" s="172">
        <f t="shared" si="17"/>
        <v>0</v>
      </c>
      <c r="BM61" s="172">
        <f t="shared" si="18"/>
        <v>0</v>
      </c>
      <c r="BN61" s="172">
        <f t="shared" si="19"/>
        <v>0</v>
      </c>
    </row>
    <row r="62" spans="1:66" x14ac:dyDescent="0.2">
      <c r="A62" s="176" t="s">
        <v>1014</v>
      </c>
      <c r="B62" s="186"/>
      <c r="C62" s="192" t="s">
        <v>1015</v>
      </c>
      <c r="D62" s="190" t="e">
        <f>D60 - D61</f>
        <v>#VALUE!</v>
      </c>
      <c r="E62" s="190" t="e">
        <f t="shared" ref="E62:AG62" si="20">E60 - E61</f>
        <v>#VALUE!</v>
      </c>
      <c r="F62" s="190" t="e">
        <f t="shared" si="20"/>
        <v>#VALUE!</v>
      </c>
      <c r="G62" s="190" t="e">
        <f t="shared" si="20"/>
        <v>#VALUE!</v>
      </c>
      <c r="H62" s="190" t="e">
        <f t="shared" si="20"/>
        <v>#VALUE!</v>
      </c>
      <c r="I62" s="190" t="e">
        <f t="shared" si="20"/>
        <v>#VALUE!</v>
      </c>
      <c r="J62" s="190" t="e">
        <f t="shared" si="20"/>
        <v>#VALUE!</v>
      </c>
      <c r="K62" s="190" t="e">
        <f t="shared" si="20"/>
        <v>#VALUE!</v>
      </c>
      <c r="L62" s="190" t="e">
        <f t="shared" si="20"/>
        <v>#VALUE!</v>
      </c>
      <c r="M62" s="190" t="e">
        <f t="shared" si="20"/>
        <v>#VALUE!</v>
      </c>
      <c r="N62" s="190" t="e">
        <f t="shared" si="20"/>
        <v>#VALUE!</v>
      </c>
      <c r="O62" s="190" t="e">
        <f t="shared" si="20"/>
        <v>#VALUE!</v>
      </c>
      <c r="P62" s="190" t="e">
        <f t="shared" si="20"/>
        <v>#VALUE!</v>
      </c>
      <c r="Q62" s="190" t="e">
        <f t="shared" si="20"/>
        <v>#VALUE!</v>
      </c>
      <c r="R62" s="190" t="e">
        <f t="shared" si="20"/>
        <v>#VALUE!</v>
      </c>
      <c r="S62" s="190" t="e">
        <f t="shared" si="20"/>
        <v>#VALUE!</v>
      </c>
      <c r="T62" s="190" t="e">
        <f t="shared" si="20"/>
        <v>#VALUE!</v>
      </c>
      <c r="U62" s="190" t="e">
        <f t="shared" si="20"/>
        <v>#VALUE!</v>
      </c>
      <c r="V62" s="190" t="e">
        <f t="shared" si="20"/>
        <v>#VALUE!</v>
      </c>
      <c r="W62" s="190" t="e">
        <f t="shared" si="20"/>
        <v>#VALUE!</v>
      </c>
      <c r="X62" s="190" t="e">
        <f t="shared" si="20"/>
        <v>#VALUE!</v>
      </c>
      <c r="Y62" s="190" t="e">
        <f t="shared" si="20"/>
        <v>#VALUE!</v>
      </c>
      <c r="Z62" s="190" t="e">
        <f t="shared" si="20"/>
        <v>#VALUE!</v>
      </c>
      <c r="AA62" s="190" t="e">
        <f t="shared" si="20"/>
        <v>#VALUE!</v>
      </c>
      <c r="AB62" s="190" t="e">
        <f t="shared" si="20"/>
        <v>#VALUE!</v>
      </c>
      <c r="AC62" s="190" t="e">
        <f t="shared" si="20"/>
        <v>#VALUE!</v>
      </c>
      <c r="AD62" s="190" t="e">
        <f t="shared" si="20"/>
        <v>#VALUE!</v>
      </c>
      <c r="AE62" s="190" t="e">
        <f t="shared" si="20"/>
        <v>#VALUE!</v>
      </c>
      <c r="AF62" s="190" t="e">
        <f t="shared" si="20"/>
        <v>#VALUE!</v>
      </c>
      <c r="AG62" s="190" t="e">
        <f t="shared" si="20"/>
        <v>#VALUE!</v>
      </c>
      <c r="AH62" s="181">
        <f>AH60 - AH61</f>
        <v>0</v>
      </c>
      <c r="AI62" s="181">
        <f t="shared" ref="AI62:BN62" si="21">AI60 - AI61</f>
        <v>0</v>
      </c>
      <c r="AJ62" s="181">
        <f t="shared" si="21"/>
        <v>0</v>
      </c>
      <c r="AK62" s="181">
        <f t="shared" si="21"/>
        <v>0</v>
      </c>
      <c r="AL62" s="181">
        <f t="shared" si="21"/>
        <v>0</v>
      </c>
      <c r="AM62" s="181">
        <f t="shared" si="21"/>
        <v>0</v>
      </c>
      <c r="AN62" s="181">
        <f t="shared" si="21"/>
        <v>0</v>
      </c>
      <c r="AO62" s="181">
        <f t="shared" si="21"/>
        <v>0</v>
      </c>
      <c r="AP62" s="181">
        <f t="shared" si="21"/>
        <v>0</v>
      </c>
      <c r="AQ62" s="181">
        <f t="shared" si="21"/>
        <v>0</v>
      </c>
      <c r="AR62" s="181">
        <f t="shared" si="21"/>
        <v>0</v>
      </c>
      <c r="AS62" s="181">
        <f t="shared" si="21"/>
        <v>0</v>
      </c>
      <c r="AT62" s="181">
        <f t="shared" si="21"/>
        <v>0</v>
      </c>
      <c r="AU62" s="181">
        <f t="shared" si="21"/>
        <v>0</v>
      </c>
      <c r="AV62" s="181">
        <f t="shared" si="21"/>
        <v>0</v>
      </c>
      <c r="AW62" s="181">
        <f t="shared" si="21"/>
        <v>0</v>
      </c>
      <c r="AX62" s="181">
        <f t="shared" si="21"/>
        <v>0</v>
      </c>
      <c r="AY62" s="181">
        <f t="shared" si="21"/>
        <v>0</v>
      </c>
      <c r="AZ62" s="181">
        <f t="shared" si="21"/>
        <v>0</v>
      </c>
      <c r="BA62" s="181">
        <f t="shared" si="21"/>
        <v>0</v>
      </c>
      <c r="BB62" s="181">
        <f t="shared" si="21"/>
        <v>0</v>
      </c>
      <c r="BC62" s="181">
        <f t="shared" si="21"/>
        <v>0</v>
      </c>
      <c r="BD62" s="181">
        <f t="shared" si="21"/>
        <v>0</v>
      </c>
      <c r="BE62" s="181">
        <f t="shared" si="21"/>
        <v>0</v>
      </c>
      <c r="BF62" s="181">
        <f t="shared" si="21"/>
        <v>0</v>
      </c>
      <c r="BG62" s="181">
        <f t="shared" si="21"/>
        <v>0</v>
      </c>
      <c r="BH62" s="181">
        <f t="shared" si="21"/>
        <v>0</v>
      </c>
      <c r="BI62" s="181">
        <f t="shared" si="21"/>
        <v>0</v>
      </c>
      <c r="BJ62" s="181">
        <f t="shared" si="21"/>
        <v>0</v>
      </c>
      <c r="BK62" s="181">
        <f t="shared" si="21"/>
        <v>0</v>
      </c>
      <c r="BL62" s="182">
        <f t="shared" si="21"/>
        <v>0</v>
      </c>
      <c r="BM62" s="182">
        <f t="shared" si="21"/>
        <v>0</v>
      </c>
      <c r="BN62" s="182">
        <f t="shared" si="21"/>
        <v>0</v>
      </c>
    </row>
    <row r="63" spans="1:66" x14ac:dyDescent="0.2">
      <c r="B63" s="186"/>
      <c r="C63" s="145"/>
      <c r="D63" s="191"/>
      <c r="E63" s="191"/>
      <c r="F63" s="191"/>
      <c r="G63" s="191"/>
      <c r="H63" s="191"/>
      <c r="I63" s="191"/>
      <c r="J63" s="191"/>
      <c r="K63" s="191"/>
      <c r="L63" s="191"/>
      <c r="M63" s="191"/>
      <c r="N63" s="191"/>
      <c r="O63" s="191"/>
      <c r="P63" s="191"/>
      <c r="Q63" s="191"/>
      <c r="R63" s="191"/>
      <c r="S63" s="191"/>
      <c r="T63" s="191"/>
      <c r="U63" s="191"/>
      <c r="V63" s="191"/>
      <c r="W63" s="191"/>
      <c r="X63" s="191"/>
      <c r="Y63" s="191"/>
      <c r="Z63" s="191"/>
      <c r="AA63" s="191"/>
      <c r="AB63" s="191"/>
      <c r="AC63" s="191"/>
      <c r="AD63" s="191"/>
      <c r="AE63" s="191"/>
      <c r="AF63" s="191"/>
      <c r="AG63" s="191"/>
      <c r="AH63" s="171"/>
      <c r="AI63" s="171"/>
      <c r="AJ63" s="171"/>
      <c r="AK63" s="171"/>
      <c r="AL63" s="171"/>
      <c r="AM63" s="171"/>
      <c r="AN63" s="171"/>
      <c r="AO63" s="171"/>
      <c r="AP63" s="171"/>
      <c r="AQ63" s="171"/>
      <c r="AR63" s="171"/>
      <c r="AS63" s="171"/>
      <c r="AT63" s="171"/>
      <c r="AU63" s="171"/>
      <c r="AV63" s="171"/>
      <c r="AW63" s="171"/>
      <c r="AX63" s="171"/>
      <c r="AY63" s="171"/>
      <c r="AZ63" s="171"/>
      <c r="BA63" s="171"/>
      <c r="BB63" s="171"/>
      <c r="BC63" s="171"/>
      <c r="BD63" s="171"/>
      <c r="BE63" s="171"/>
      <c r="BF63" s="171"/>
      <c r="BG63" s="171"/>
      <c r="BH63" s="171"/>
      <c r="BI63" s="171"/>
      <c r="BJ63" s="171"/>
      <c r="BK63" s="171"/>
      <c r="BL63" s="172"/>
      <c r="BM63" s="172"/>
      <c r="BN63" s="172"/>
    </row>
    <row r="64" spans="1:66" x14ac:dyDescent="0.2">
      <c r="A64" s="173" t="s">
        <v>1016</v>
      </c>
      <c r="B64" s="186"/>
      <c r="C64" s="184" t="s">
        <v>1017</v>
      </c>
      <c r="D64" s="169" t="e">
        <f>SUMIFS([2]Table_Reporting!$E:$E,[2]Table_Reporting!$D:$D,D$7,[2]Table_Reporting!$C:$C,$A64)</f>
        <v>#VALUE!</v>
      </c>
      <c r="E64" s="169" t="e">
        <f>SUMIFS([2]Table_Reporting!$E:$E,[2]Table_Reporting!$D:$D,E$7,[2]Table_Reporting!$C:$C,$A64)</f>
        <v>#VALUE!</v>
      </c>
      <c r="F64" s="169" t="e">
        <f>SUMIFS([2]Table_Reporting!$E:$E,[2]Table_Reporting!$D:$D,F$7,[2]Table_Reporting!$C:$C,$A64)</f>
        <v>#VALUE!</v>
      </c>
      <c r="G64" s="169" t="e">
        <f>SUMIFS([2]Table_Reporting!$E:$E,[2]Table_Reporting!$D:$D,G$7,[2]Table_Reporting!$C:$C,$A64)</f>
        <v>#VALUE!</v>
      </c>
      <c r="H64" s="169" t="e">
        <f>SUMIFS([2]Table_Reporting!$E:$E,[2]Table_Reporting!$D:$D,H$7,[2]Table_Reporting!$C:$C,$A64)</f>
        <v>#VALUE!</v>
      </c>
      <c r="I64" s="169" t="e">
        <f>SUMIFS([2]Table_Reporting!$E:$E,[2]Table_Reporting!$D:$D,I$7,[2]Table_Reporting!$C:$C,$A64)</f>
        <v>#VALUE!</v>
      </c>
      <c r="J64" s="169" t="e">
        <f>SUMIFS([2]Table_Reporting!$E:$E,[2]Table_Reporting!$D:$D,J$7,[2]Table_Reporting!$C:$C,$A64)</f>
        <v>#VALUE!</v>
      </c>
      <c r="K64" s="169" t="e">
        <f>SUMIFS([2]Table_Reporting!$E:$E,[2]Table_Reporting!$D:$D,K$7,[2]Table_Reporting!$C:$C,$A64)</f>
        <v>#VALUE!</v>
      </c>
      <c r="L64" s="169" t="e">
        <f>SUMIFS([2]Table_Reporting!$E:$E,[2]Table_Reporting!$D:$D,L$7,[2]Table_Reporting!$C:$C,$A64)</f>
        <v>#VALUE!</v>
      </c>
      <c r="M64" s="169" t="e">
        <f>SUMIFS([2]Table_Reporting!$E:$E,[2]Table_Reporting!$D:$D,M$7,[2]Table_Reporting!$C:$C,$A64)</f>
        <v>#VALUE!</v>
      </c>
      <c r="N64" s="169" t="e">
        <f>SUMIFS([2]Table_Reporting!$E:$E,[2]Table_Reporting!$D:$D,N$7,[2]Table_Reporting!$C:$C,$A64)</f>
        <v>#VALUE!</v>
      </c>
      <c r="O64" s="169" t="e">
        <f>SUMIFS([2]Table_Reporting!$E:$E,[2]Table_Reporting!$D:$D,O$7,[2]Table_Reporting!$C:$C,$A64)</f>
        <v>#VALUE!</v>
      </c>
      <c r="P64" s="169" t="e">
        <f>SUMIFS([2]Table_Reporting!$E:$E,[2]Table_Reporting!$D:$D,P$7,[2]Table_Reporting!$C:$C,$A64)</f>
        <v>#VALUE!</v>
      </c>
      <c r="Q64" s="169" t="e">
        <f>SUMIFS([2]Table_Reporting!$E:$E,[2]Table_Reporting!$D:$D,Q$7,[2]Table_Reporting!$C:$C,$A64)</f>
        <v>#VALUE!</v>
      </c>
      <c r="R64" s="169" t="e">
        <f>SUMIFS([2]Table_Reporting!$E:$E,[2]Table_Reporting!$D:$D,R$7,[2]Table_Reporting!$C:$C,$A64)</f>
        <v>#VALUE!</v>
      </c>
      <c r="S64" s="169" t="e">
        <f>SUMIFS([2]Table_Reporting!$E:$E,[2]Table_Reporting!$D:$D,S$7,[2]Table_Reporting!$C:$C,$A64)</f>
        <v>#VALUE!</v>
      </c>
      <c r="T64" s="169" t="e">
        <f>SUMIFS([2]Table_Reporting!$E:$E,[2]Table_Reporting!$D:$D,T$7,[2]Table_Reporting!$C:$C,$A64)</f>
        <v>#VALUE!</v>
      </c>
      <c r="U64" s="169" t="e">
        <f>SUMIFS([2]Table_Reporting!$E:$E,[2]Table_Reporting!$D:$D,U$7,[2]Table_Reporting!$C:$C,$A64)</f>
        <v>#VALUE!</v>
      </c>
      <c r="V64" s="169" t="e">
        <f>SUMIFS([2]Table_Reporting!$E:$E,[2]Table_Reporting!$D:$D,V$7,[2]Table_Reporting!$C:$C,$A64)</f>
        <v>#VALUE!</v>
      </c>
      <c r="W64" s="169" t="e">
        <f>SUMIFS([2]Table_Reporting!$E:$E,[2]Table_Reporting!$D:$D,W$7,[2]Table_Reporting!$C:$C,$A64)</f>
        <v>#VALUE!</v>
      </c>
      <c r="X64" s="169" t="e">
        <f>SUMIFS([2]Table_Reporting!$E:$E,[2]Table_Reporting!$D:$D,X$7,[2]Table_Reporting!$C:$C,$A64)</f>
        <v>#VALUE!</v>
      </c>
      <c r="Y64" s="169" t="e">
        <f>SUMIFS([2]Table_Reporting!$E:$E,[2]Table_Reporting!$D:$D,Y$7,[2]Table_Reporting!$C:$C,$A64)</f>
        <v>#VALUE!</v>
      </c>
      <c r="Z64" s="169" t="e">
        <f>SUMIFS([2]Table_Reporting!$E:$E,[2]Table_Reporting!$D:$D,Z$7,[2]Table_Reporting!$C:$C,$A64)</f>
        <v>#VALUE!</v>
      </c>
      <c r="AA64" s="169" t="e">
        <f>SUMIFS([2]Table_Reporting!$E:$E,[2]Table_Reporting!$D:$D,AA$7,[2]Table_Reporting!$C:$C,$A64)</f>
        <v>#VALUE!</v>
      </c>
      <c r="AB64" s="169" t="e">
        <f>SUMIFS([2]Table_Reporting!$E:$E,[2]Table_Reporting!$D:$D,AB$7,[2]Table_Reporting!$C:$C,$A64)</f>
        <v>#VALUE!</v>
      </c>
      <c r="AC64" s="169" t="e">
        <f>SUMIFS([2]Table_Reporting!$E:$E,[2]Table_Reporting!$D:$D,AC$7,[2]Table_Reporting!$C:$C,$A64)</f>
        <v>#VALUE!</v>
      </c>
      <c r="AD64" s="169" t="e">
        <f>SUMIFS([2]Table_Reporting!$E:$E,[2]Table_Reporting!$D:$D,AD$7,[2]Table_Reporting!$C:$C,$A64)</f>
        <v>#VALUE!</v>
      </c>
      <c r="AE64" s="169" t="e">
        <f>SUMIFS([2]Table_Reporting!$E:$E,[2]Table_Reporting!$D:$D,AE$7,[2]Table_Reporting!$C:$C,$A64)</f>
        <v>#VALUE!</v>
      </c>
      <c r="AF64" s="169" t="e">
        <f>SUMIFS([2]Table_Reporting!$E:$E,[2]Table_Reporting!$D:$D,AF$7,[2]Table_Reporting!$C:$C,$A64)</f>
        <v>#VALUE!</v>
      </c>
      <c r="AG64" s="169" t="e">
        <f>SUMIFS([2]Table_Reporting!$E:$E,[2]Table_Reporting!$D:$D,AG$7,[2]Table_Reporting!$C:$C,$A64)</f>
        <v>#VALUE!</v>
      </c>
      <c r="AH64" s="171"/>
      <c r="AI64" s="171"/>
      <c r="AJ64" s="171"/>
      <c r="AK64" s="171"/>
      <c r="AL64" s="171"/>
      <c r="AM64" s="171"/>
      <c r="AN64" s="171"/>
      <c r="AO64" s="171"/>
      <c r="AP64" s="171"/>
      <c r="AQ64" s="171"/>
      <c r="AR64" s="171"/>
      <c r="AS64" s="171"/>
      <c r="AT64" s="171"/>
      <c r="AU64" s="171"/>
      <c r="AV64" s="171"/>
      <c r="AW64" s="171"/>
      <c r="AX64" s="171"/>
      <c r="AY64" s="171"/>
      <c r="AZ64" s="171"/>
      <c r="BA64" s="171"/>
      <c r="BB64" s="171"/>
      <c r="BC64" s="171"/>
      <c r="BD64" s="171"/>
      <c r="BE64" s="171"/>
      <c r="BF64" s="171"/>
      <c r="BG64" s="171"/>
      <c r="BH64" s="171"/>
      <c r="BI64" s="171"/>
      <c r="BJ64" s="171"/>
      <c r="BK64" s="171"/>
      <c r="BL64" s="172">
        <f t="shared" ref="BL64:BL65" si="22">SUMIFS(D64:AG64,D$7:AG$7,"&lt;='" &amp; $C$7 &amp; "'")+SUMIFS(AH64:AY64,AH$7:AY$7,"&gt;'" &amp; $C$7 &amp; "'")</f>
        <v>0</v>
      </c>
      <c r="BM64" s="172">
        <f t="shared" ref="BM64:BM65" si="23">SUMIFS(AH64:AY64,AH$7:AY$7,"&gt;'" &amp; $C$7 &amp; "'")</f>
        <v>0</v>
      </c>
      <c r="BN64" s="172">
        <f t="shared" ref="BN64:BN65" si="24">BM64-BL64</f>
        <v>0</v>
      </c>
    </row>
    <row r="65" spans="1:66" x14ac:dyDescent="0.2">
      <c r="A65" s="185" t="s">
        <v>1018</v>
      </c>
      <c r="B65" s="186"/>
      <c r="C65" s="189" t="s">
        <v>1019</v>
      </c>
      <c r="D65" s="169" t="e">
        <f>SUMIFS([2]Table_Reporting!$E:$E,[2]Table_Reporting!$D:$D,D$7,[2]Table_Reporting!$C:$C,$A65)</f>
        <v>#VALUE!</v>
      </c>
      <c r="E65" s="169" t="e">
        <f>SUMIFS([2]Table_Reporting!$E:$E,[2]Table_Reporting!$D:$D,E$7,[2]Table_Reporting!$C:$C,$A65)</f>
        <v>#VALUE!</v>
      </c>
      <c r="F65" s="169" t="e">
        <f>SUMIFS([2]Table_Reporting!$E:$E,[2]Table_Reporting!$D:$D,F$7,[2]Table_Reporting!$C:$C,$A65)</f>
        <v>#VALUE!</v>
      </c>
      <c r="G65" s="169" t="e">
        <f>SUMIFS([2]Table_Reporting!$E:$E,[2]Table_Reporting!$D:$D,G$7,[2]Table_Reporting!$C:$C,$A65)</f>
        <v>#VALUE!</v>
      </c>
      <c r="H65" s="169" t="e">
        <f>SUMIFS([2]Table_Reporting!$E:$E,[2]Table_Reporting!$D:$D,H$7,[2]Table_Reporting!$C:$C,$A65)</f>
        <v>#VALUE!</v>
      </c>
      <c r="I65" s="169" t="e">
        <f>SUMIFS([2]Table_Reporting!$E:$E,[2]Table_Reporting!$D:$D,I$7,[2]Table_Reporting!$C:$C,$A65)</f>
        <v>#VALUE!</v>
      </c>
      <c r="J65" s="169" t="e">
        <f>SUMIFS([2]Table_Reporting!$E:$E,[2]Table_Reporting!$D:$D,J$7,[2]Table_Reporting!$C:$C,$A65)</f>
        <v>#VALUE!</v>
      </c>
      <c r="K65" s="169" t="e">
        <f>SUMIFS([2]Table_Reporting!$E:$E,[2]Table_Reporting!$D:$D,K$7,[2]Table_Reporting!$C:$C,$A65)</f>
        <v>#VALUE!</v>
      </c>
      <c r="L65" s="169" t="e">
        <f>SUMIFS([2]Table_Reporting!$E:$E,[2]Table_Reporting!$D:$D,L$7,[2]Table_Reporting!$C:$C,$A65)</f>
        <v>#VALUE!</v>
      </c>
      <c r="M65" s="169" t="e">
        <f>SUMIFS([2]Table_Reporting!$E:$E,[2]Table_Reporting!$D:$D,M$7,[2]Table_Reporting!$C:$C,$A65)</f>
        <v>#VALUE!</v>
      </c>
      <c r="N65" s="169" t="e">
        <f>SUMIFS([2]Table_Reporting!$E:$E,[2]Table_Reporting!$D:$D,N$7,[2]Table_Reporting!$C:$C,$A65)</f>
        <v>#VALUE!</v>
      </c>
      <c r="O65" s="169" t="e">
        <f>SUMIFS([2]Table_Reporting!$E:$E,[2]Table_Reporting!$D:$D,O$7,[2]Table_Reporting!$C:$C,$A65)</f>
        <v>#VALUE!</v>
      </c>
      <c r="P65" s="169" t="e">
        <f>SUMIFS([2]Table_Reporting!$E:$E,[2]Table_Reporting!$D:$D,P$7,[2]Table_Reporting!$C:$C,$A65)</f>
        <v>#VALUE!</v>
      </c>
      <c r="Q65" s="169" t="e">
        <f>SUMIFS([2]Table_Reporting!$E:$E,[2]Table_Reporting!$D:$D,Q$7,[2]Table_Reporting!$C:$C,$A65)</f>
        <v>#VALUE!</v>
      </c>
      <c r="R65" s="169" t="e">
        <f>SUMIFS([2]Table_Reporting!$E:$E,[2]Table_Reporting!$D:$D,R$7,[2]Table_Reporting!$C:$C,$A65)</f>
        <v>#VALUE!</v>
      </c>
      <c r="S65" s="169" t="e">
        <f>SUMIFS([2]Table_Reporting!$E:$E,[2]Table_Reporting!$D:$D,S$7,[2]Table_Reporting!$C:$C,$A65)</f>
        <v>#VALUE!</v>
      </c>
      <c r="T65" s="169" t="e">
        <f>SUMIFS([2]Table_Reporting!$E:$E,[2]Table_Reporting!$D:$D,T$7,[2]Table_Reporting!$C:$C,$A65)</f>
        <v>#VALUE!</v>
      </c>
      <c r="U65" s="169" t="e">
        <f>SUMIFS([2]Table_Reporting!$E:$E,[2]Table_Reporting!$D:$D,U$7,[2]Table_Reporting!$C:$C,$A65)</f>
        <v>#VALUE!</v>
      </c>
      <c r="V65" s="169" t="e">
        <f>SUMIFS([2]Table_Reporting!$E:$E,[2]Table_Reporting!$D:$D,V$7,[2]Table_Reporting!$C:$C,$A65)</f>
        <v>#VALUE!</v>
      </c>
      <c r="W65" s="169" t="e">
        <f>SUMIFS([2]Table_Reporting!$E:$E,[2]Table_Reporting!$D:$D,W$7,[2]Table_Reporting!$C:$C,$A65)</f>
        <v>#VALUE!</v>
      </c>
      <c r="X65" s="169" t="e">
        <f>SUMIFS([2]Table_Reporting!$E:$E,[2]Table_Reporting!$D:$D,X$7,[2]Table_Reporting!$C:$C,$A65)</f>
        <v>#VALUE!</v>
      </c>
      <c r="Y65" s="169" t="e">
        <f>SUMIFS([2]Table_Reporting!$E:$E,[2]Table_Reporting!$D:$D,Y$7,[2]Table_Reporting!$C:$C,$A65)</f>
        <v>#VALUE!</v>
      </c>
      <c r="Z65" s="169" t="e">
        <f>SUMIFS([2]Table_Reporting!$E:$E,[2]Table_Reporting!$D:$D,Z$7,[2]Table_Reporting!$C:$C,$A65)</f>
        <v>#VALUE!</v>
      </c>
      <c r="AA65" s="169" t="e">
        <f>SUMIFS([2]Table_Reporting!$E:$E,[2]Table_Reporting!$D:$D,AA$7,[2]Table_Reporting!$C:$C,$A65)</f>
        <v>#VALUE!</v>
      </c>
      <c r="AB65" s="169" t="e">
        <f>SUMIFS([2]Table_Reporting!$E:$E,[2]Table_Reporting!$D:$D,AB$7,[2]Table_Reporting!$C:$C,$A65)</f>
        <v>#VALUE!</v>
      </c>
      <c r="AC65" s="169" t="e">
        <f>SUMIFS([2]Table_Reporting!$E:$E,[2]Table_Reporting!$D:$D,AC$7,[2]Table_Reporting!$C:$C,$A65)</f>
        <v>#VALUE!</v>
      </c>
      <c r="AD65" s="169" t="e">
        <f>SUMIFS([2]Table_Reporting!$E:$E,[2]Table_Reporting!$D:$D,AD$7,[2]Table_Reporting!$C:$C,$A65)</f>
        <v>#VALUE!</v>
      </c>
      <c r="AE65" s="169" t="e">
        <f>SUMIFS([2]Table_Reporting!$E:$E,[2]Table_Reporting!$D:$D,AE$7,[2]Table_Reporting!$C:$C,$A65)</f>
        <v>#VALUE!</v>
      </c>
      <c r="AF65" s="169" t="e">
        <f>SUMIFS([2]Table_Reporting!$E:$E,[2]Table_Reporting!$D:$D,AF$7,[2]Table_Reporting!$C:$C,$A65)</f>
        <v>#VALUE!</v>
      </c>
      <c r="AG65" s="169" t="e">
        <f>SUMIFS([2]Table_Reporting!$E:$E,[2]Table_Reporting!$D:$D,AG$7,[2]Table_Reporting!$C:$C,$A65)</f>
        <v>#VALUE!</v>
      </c>
      <c r="AH65" s="171"/>
      <c r="AI65" s="171"/>
      <c r="AJ65" s="171"/>
      <c r="AK65" s="171"/>
      <c r="AL65" s="171"/>
      <c r="AM65" s="171"/>
      <c r="AN65" s="171"/>
      <c r="AO65" s="171"/>
      <c r="AP65" s="171"/>
      <c r="AQ65" s="171"/>
      <c r="AR65" s="171"/>
      <c r="AS65" s="171"/>
      <c r="AT65" s="171"/>
      <c r="AU65" s="171"/>
      <c r="AV65" s="171"/>
      <c r="AW65" s="171"/>
      <c r="AX65" s="171"/>
      <c r="AY65" s="171"/>
      <c r="AZ65" s="171"/>
      <c r="BA65" s="171"/>
      <c r="BB65" s="171"/>
      <c r="BC65" s="171"/>
      <c r="BD65" s="171"/>
      <c r="BE65" s="171"/>
      <c r="BF65" s="171"/>
      <c r="BG65" s="171"/>
      <c r="BH65" s="171"/>
      <c r="BI65" s="171"/>
      <c r="BJ65" s="171"/>
      <c r="BK65" s="171"/>
      <c r="BL65" s="172">
        <f t="shared" si="22"/>
        <v>0</v>
      </c>
      <c r="BM65" s="172">
        <f t="shared" si="23"/>
        <v>0</v>
      </c>
      <c r="BN65" s="172">
        <f t="shared" si="24"/>
        <v>0</v>
      </c>
    </row>
    <row r="66" spans="1:66" x14ac:dyDescent="0.2">
      <c r="A66" s="176" t="s">
        <v>1020</v>
      </c>
      <c r="B66" s="186"/>
      <c r="C66" s="192" t="s">
        <v>1021</v>
      </c>
      <c r="D66" s="190" t="e">
        <f>D64 - D65</f>
        <v>#VALUE!</v>
      </c>
      <c r="E66" s="190" t="e">
        <f t="shared" ref="E66:AG66" si="25">E64 - E65</f>
        <v>#VALUE!</v>
      </c>
      <c r="F66" s="190" t="e">
        <f t="shared" si="25"/>
        <v>#VALUE!</v>
      </c>
      <c r="G66" s="190" t="e">
        <f t="shared" si="25"/>
        <v>#VALUE!</v>
      </c>
      <c r="H66" s="190" t="e">
        <f t="shared" si="25"/>
        <v>#VALUE!</v>
      </c>
      <c r="I66" s="190" t="e">
        <f t="shared" si="25"/>
        <v>#VALUE!</v>
      </c>
      <c r="J66" s="190" t="e">
        <f t="shared" si="25"/>
        <v>#VALUE!</v>
      </c>
      <c r="K66" s="190" t="e">
        <f t="shared" si="25"/>
        <v>#VALUE!</v>
      </c>
      <c r="L66" s="190" t="e">
        <f t="shared" si="25"/>
        <v>#VALUE!</v>
      </c>
      <c r="M66" s="190" t="e">
        <f t="shared" si="25"/>
        <v>#VALUE!</v>
      </c>
      <c r="N66" s="190" t="e">
        <f t="shared" si="25"/>
        <v>#VALUE!</v>
      </c>
      <c r="O66" s="190" t="e">
        <f t="shared" si="25"/>
        <v>#VALUE!</v>
      </c>
      <c r="P66" s="190" t="e">
        <f t="shared" si="25"/>
        <v>#VALUE!</v>
      </c>
      <c r="Q66" s="190" t="e">
        <f t="shared" si="25"/>
        <v>#VALUE!</v>
      </c>
      <c r="R66" s="190" t="e">
        <f t="shared" si="25"/>
        <v>#VALUE!</v>
      </c>
      <c r="S66" s="190" t="e">
        <f t="shared" si="25"/>
        <v>#VALUE!</v>
      </c>
      <c r="T66" s="190" t="e">
        <f t="shared" si="25"/>
        <v>#VALUE!</v>
      </c>
      <c r="U66" s="190" t="e">
        <f t="shared" si="25"/>
        <v>#VALUE!</v>
      </c>
      <c r="V66" s="190" t="e">
        <f t="shared" si="25"/>
        <v>#VALUE!</v>
      </c>
      <c r="W66" s="190" t="e">
        <f t="shared" si="25"/>
        <v>#VALUE!</v>
      </c>
      <c r="X66" s="190" t="e">
        <f t="shared" si="25"/>
        <v>#VALUE!</v>
      </c>
      <c r="Y66" s="190" t="e">
        <f t="shared" si="25"/>
        <v>#VALUE!</v>
      </c>
      <c r="Z66" s="190" t="e">
        <f t="shared" si="25"/>
        <v>#VALUE!</v>
      </c>
      <c r="AA66" s="190" t="e">
        <f t="shared" si="25"/>
        <v>#VALUE!</v>
      </c>
      <c r="AB66" s="190" t="e">
        <f t="shared" si="25"/>
        <v>#VALUE!</v>
      </c>
      <c r="AC66" s="190" t="e">
        <f t="shared" si="25"/>
        <v>#VALUE!</v>
      </c>
      <c r="AD66" s="190" t="e">
        <f t="shared" si="25"/>
        <v>#VALUE!</v>
      </c>
      <c r="AE66" s="190" t="e">
        <f t="shared" si="25"/>
        <v>#VALUE!</v>
      </c>
      <c r="AF66" s="190" t="e">
        <f t="shared" si="25"/>
        <v>#VALUE!</v>
      </c>
      <c r="AG66" s="190" t="e">
        <f t="shared" si="25"/>
        <v>#VALUE!</v>
      </c>
      <c r="AH66" s="181">
        <f>AH64 - AH65</f>
        <v>0</v>
      </c>
      <c r="AI66" s="181">
        <f t="shared" ref="AI66:BN66" si="26">AI64 - AI65</f>
        <v>0</v>
      </c>
      <c r="AJ66" s="181">
        <f t="shared" si="26"/>
        <v>0</v>
      </c>
      <c r="AK66" s="181">
        <f t="shared" si="26"/>
        <v>0</v>
      </c>
      <c r="AL66" s="181">
        <f t="shared" si="26"/>
        <v>0</v>
      </c>
      <c r="AM66" s="181">
        <f t="shared" si="26"/>
        <v>0</v>
      </c>
      <c r="AN66" s="181">
        <f t="shared" si="26"/>
        <v>0</v>
      </c>
      <c r="AO66" s="181">
        <f t="shared" si="26"/>
        <v>0</v>
      </c>
      <c r="AP66" s="181">
        <f t="shared" si="26"/>
        <v>0</v>
      </c>
      <c r="AQ66" s="181">
        <f t="shared" si="26"/>
        <v>0</v>
      </c>
      <c r="AR66" s="181">
        <f t="shared" si="26"/>
        <v>0</v>
      </c>
      <c r="AS66" s="181">
        <f t="shared" si="26"/>
        <v>0</v>
      </c>
      <c r="AT66" s="181">
        <f t="shared" si="26"/>
        <v>0</v>
      </c>
      <c r="AU66" s="181">
        <f t="shared" si="26"/>
        <v>0</v>
      </c>
      <c r="AV66" s="181">
        <f t="shared" si="26"/>
        <v>0</v>
      </c>
      <c r="AW66" s="181">
        <f t="shared" si="26"/>
        <v>0</v>
      </c>
      <c r="AX66" s="181">
        <f t="shared" si="26"/>
        <v>0</v>
      </c>
      <c r="AY66" s="181">
        <f t="shared" si="26"/>
        <v>0</v>
      </c>
      <c r="AZ66" s="181">
        <f t="shared" si="26"/>
        <v>0</v>
      </c>
      <c r="BA66" s="181">
        <f t="shared" si="26"/>
        <v>0</v>
      </c>
      <c r="BB66" s="181">
        <f t="shared" si="26"/>
        <v>0</v>
      </c>
      <c r="BC66" s="181">
        <f t="shared" si="26"/>
        <v>0</v>
      </c>
      <c r="BD66" s="181">
        <f t="shared" si="26"/>
        <v>0</v>
      </c>
      <c r="BE66" s="181">
        <f t="shared" si="26"/>
        <v>0</v>
      </c>
      <c r="BF66" s="181">
        <f t="shared" si="26"/>
        <v>0</v>
      </c>
      <c r="BG66" s="181">
        <f t="shared" si="26"/>
        <v>0</v>
      </c>
      <c r="BH66" s="181">
        <f t="shared" si="26"/>
        <v>0</v>
      </c>
      <c r="BI66" s="181">
        <f t="shared" si="26"/>
        <v>0</v>
      </c>
      <c r="BJ66" s="181">
        <f t="shared" si="26"/>
        <v>0</v>
      </c>
      <c r="BK66" s="181">
        <f t="shared" si="26"/>
        <v>0</v>
      </c>
      <c r="BL66" s="182">
        <f t="shared" si="26"/>
        <v>0</v>
      </c>
      <c r="BM66" s="182">
        <f t="shared" si="26"/>
        <v>0</v>
      </c>
      <c r="BN66" s="182">
        <f t="shared" si="26"/>
        <v>0</v>
      </c>
    </row>
    <row r="67" spans="1:66" x14ac:dyDescent="0.2">
      <c r="B67" s="186"/>
      <c r="C67" s="145"/>
      <c r="D67" s="191"/>
      <c r="E67" s="191"/>
      <c r="F67" s="191"/>
      <c r="G67" s="191"/>
      <c r="H67" s="191"/>
      <c r="I67" s="191"/>
      <c r="J67" s="191"/>
      <c r="K67" s="191"/>
      <c r="L67" s="191"/>
      <c r="M67" s="191"/>
      <c r="N67" s="191"/>
      <c r="O67" s="191"/>
      <c r="P67" s="191"/>
      <c r="Q67" s="191"/>
      <c r="R67" s="191"/>
      <c r="S67" s="191"/>
      <c r="T67" s="191"/>
      <c r="U67" s="191"/>
      <c r="V67" s="191"/>
      <c r="W67" s="191"/>
      <c r="X67" s="191"/>
      <c r="Y67" s="191"/>
      <c r="Z67" s="191"/>
      <c r="AA67" s="191"/>
      <c r="AB67" s="191"/>
      <c r="AC67" s="191"/>
      <c r="AD67" s="191"/>
      <c r="AE67" s="191"/>
      <c r="AF67" s="191"/>
      <c r="AG67" s="191"/>
      <c r="AH67" s="171"/>
      <c r="AI67" s="171"/>
      <c r="AJ67" s="171"/>
      <c r="AK67" s="171"/>
      <c r="AL67" s="171"/>
      <c r="AM67" s="171"/>
      <c r="AN67" s="171"/>
      <c r="AO67" s="171"/>
      <c r="AP67" s="171"/>
      <c r="AQ67" s="171"/>
      <c r="AR67" s="171"/>
      <c r="AS67" s="171"/>
      <c r="AT67" s="171"/>
      <c r="AU67" s="171"/>
      <c r="AV67" s="171"/>
      <c r="AW67" s="171"/>
      <c r="AX67" s="171"/>
      <c r="AY67" s="171"/>
      <c r="AZ67" s="171"/>
      <c r="BA67" s="171"/>
      <c r="BB67" s="171"/>
      <c r="BC67" s="171"/>
      <c r="BD67" s="171"/>
      <c r="BE67" s="171"/>
      <c r="BF67" s="171"/>
      <c r="BG67" s="171"/>
      <c r="BH67" s="171"/>
      <c r="BI67" s="171"/>
      <c r="BJ67" s="171"/>
      <c r="BK67" s="171"/>
      <c r="BL67" s="172"/>
      <c r="BM67" s="172"/>
      <c r="BN67" s="172"/>
    </row>
    <row r="68" spans="1:66" x14ac:dyDescent="0.2">
      <c r="A68" s="185" t="s">
        <v>1022</v>
      </c>
      <c r="B68" s="186"/>
      <c r="C68" s="187">
        <v>691</v>
      </c>
      <c r="D68" s="169" t="e">
        <f>SUMIFS([2]Table_Reporting!$E:$E,[2]Table_Reporting!$D:$D,D$7,[2]Table_Reporting!$C:$C,$A68)</f>
        <v>#VALUE!</v>
      </c>
      <c r="E68" s="169" t="e">
        <f>SUMIFS([2]Table_Reporting!$E:$E,[2]Table_Reporting!$D:$D,E$7,[2]Table_Reporting!$C:$C,$A68)</f>
        <v>#VALUE!</v>
      </c>
      <c r="F68" s="169" t="e">
        <f>SUMIFS([2]Table_Reporting!$E:$E,[2]Table_Reporting!$D:$D,F$7,[2]Table_Reporting!$C:$C,$A68)</f>
        <v>#VALUE!</v>
      </c>
      <c r="G68" s="169" t="e">
        <f>SUMIFS([2]Table_Reporting!$E:$E,[2]Table_Reporting!$D:$D,G$7,[2]Table_Reporting!$C:$C,$A68)</f>
        <v>#VALUE!</v>
      </c>
      <c r="H68" s="169" t="e">
        <f>SUMIFS([2]Table_Reporting!$E:$E,[2]Table_Reporting!$D:$D,H$7,[2]Table_Reporting!$C:$C,$A68)</f>
        <v>#VALUE!</v>
      </c>
      <c r="I68" s="169" t="e">
        <f>SUMIFS([2]Table_Reporting!$E:$E,[2]Table_Reporting!$D:$D,I$7,[2]Table_Reporting!$C:$C,$A68)</f>
        <v>#VALUE!</v>
      </c>
      <c r="J68" s="169" t="e">
        <f>SUMIFS([2]Table_Reporting!$E:$E,[2]Table_Reporting!$D:$D,J$7,[2]Table_Reporting!$C:$C,$A68)</f>
        <v>#VALUE!</v>
      </c>
      <c r="K68" s="169" t="e">
        <f>SUMIFS([2]Table_Reporting!$E:$E,[2]Table_Reporting!$D:$D,K$7,[2]Table_Reporting!$C:$C,$A68)</f>
        <v>#VALUE!</v>
      </c>
      <c r="L68" s="169" t="e">
        <f>SUMIFS([2]Table_Reporting!$E:$E,[2]Table_Reporting!$D:$D,L$7,[2]Table_Reporting!$C:$C,$A68)</f>
        <v>#VALUE!</v>
      </c>
      <c r="M68" s="169" t="e">
        <f>SUMIFS([2]Table_Reporting!$E:$E,[2]Table_Reporting!$D:$D,M$7,[2]Table_Reporting!$C:$C,$A68)</f>
        <v>#VALUE!</v>
      </c>
      <c r="N68" s="169" t="e">
        <f>SUMIFS([2]Table_Reporting!$E:$E,[2]Table_Reporting!$D:$D,N$7,[2]Table_Reporting!$C:$C,$A68)</f>
        <v>#VALUE!</v>
      </c>
      <c r="O68" s="169" t="e">
        <f>SUMIFS([2]Table_Reporting!$E:$E,[2]Table_Reporting!$D:$D,O$7,[2]Table_Reporting!$C:$C,$A68)</f>
        <v>#VALUE!</v>
      </c>
      <c r="P68" s="169" t="e">
        <f>SUMIFS([2]Table_Reporting!$E:$E,[2]Table_Reporting!$D:$D,P$7,[2]Table_Reporting!$C:$C,$A68)</f>
        <v>#VALUE!</v>
      </c>
      <c r="Q68" s="169" t="e">
        <f>SUMIFS([2]Table_Reporting!$E:$E,[2]Table_Reporting!$D:$D,Q$7,[2]Table_Reporting!$C:$C,$A68)</f>
        <v>#VALUE!</v>
      </c>
      <c r="R68" s="169" t="e">
        <f>SUMIFS([2]Table_Reporting!$E:$E,[2]Table_Reporting!$D:$D,R$7,[2]Table_Reporting!$C:$C,$A68)</f>
        <v>#VALUE!</v>
      </c>
      <c r="S68" s="169" t="e">
        <f>SUMIFS([2]Table_Reporting!$E:$E,[2]Table_Reporting!$D:$D,S$7,[2]Table_Reporting!$C:$C,$A68)</f>
        <v>#VALUE!</v>
      </c>
      <c r="T68" s="169" t="e">
        <f>SUMIFS([2]Table_Reporting!$E:$E,[2]Table_Reporting!$D:$D,T$7,[2]Table_Reporting!$C:$C,$A68)</f>
        <v>#VALUE!</v>
      </c>
      <c r="U68" s="169" t="e">
        <f>SUMIFS([2]Table_Reporting!$E:$E,[2]Table_Reporting!$D:$D,U$7,[2]Table_Reporting!$C:$C,$A68)</f>
        <v>#VALUE!</v>
      </c>
      <c r="V68" s="169" t="e">
        <f>SUMIFS([2]Table_Reporting!$E:$E,[2]Table_Reporting!$D:$D,V$7,[2]Table_Reporting!$C:$C,$A68)</f>
        <v>#VALUE!</v>
      </c>
      <c r="W68" s="169" t="e">
        <f>SUMIFS([2]Table_Reporting!$E:$E,[2]Table_Reporting!$D:$D,W$7,[2]Table_Reporting!$C:$C,$A68)</f>
        <v>#VALUE!</v>
      </c>
      <c r="X68" s="169" t="e">
        <f>SUMIFS([2]Table_Reporting!$E:$E,[2]Table_Reporting!$D:$D,X$7,[2]Table_Reporting!$C:$C,$A68)</f>
        <v>#VALUE!</v>
      </c>
      <c r="Y68" s="169" t="e">
        <f>SUMIFS([2]Table_Reporting!$E:$E,[2]Table_Reporting!$D:$D,Y$7,[2]Table_Reporting!$C:$C,$A68)</f>
        <v>#VALUE!</v>
      </c>
      <c r="Z68" s="169" t="e">
        <f>SUMIFS([2]Table_Reporting!$E:$E,[2]Table_Reporting!$D:$D,Z$7,[2]Table_Reporting!$C:$C,$A68)</f>
        <v>#VALUE!</v>
      </c>
      <c r="AA68" s="169" t="e">
        <f>SUMIFS([2]Table_Reporting!$E:$E,[2]Table_Reporting!$D:$D,AA$7,[2]Table_Reporting!$C:$C,$A68)</f>
        <v>#VALUE!</v>
      </c>
      <c r="AB68" s="169" t="e">
        <f>SUMIFS([2]Table_Reporting!$E:$E,[2]Table_Reporting!$D:$D,AB$7,[2]Table_Reporting!$C:$C,$A68)</f>
        <v>#VALUE!</v>
      </c>
      <c r="AC68" s="169" t="e">
        <f>SUMIFS([2]Table_Reporting!$E:$E,[2]Table_Reporting!$D:$D,AC$7,[2]Table_Reporting!$C:$C,$A68)</f>
        <v>#VALUE!</v>
      </c>
      <c r="AD68" s="169" t="e">
        <f>SUMIFS([2]Table_Reporting!$E:$E,[2]Table_Reporting!$D:$D,AD$7,[2]Table_Reporting!$C:$C,$A68)</f>
        <v>#VALUE!</v>
      </c>
      <c r="AE68" s="169" t="e">
        <f>SUMIFS([2]Table_Reporting!$E:$E,[2]Table_Reporting!$D:$D,AE$7,[2]Table_Reporting!$C:$C,$A68)</f>
        <v>#VALUE!</v>
      </c>
      <c r="AF68" s="169" t="e">
        <f>SUMIFS([2]Table_Reporting!$E:$E,[2]Table_Reporting!$D:$D,AF$7,[2]Table_Reporting!$C:$C,$A68)</f>
        <v>#VALUE!</v>
      </c>
      <c r="AG68" s="169" t="e">
        <f>SUMIFS([2]Table_Reporting!$E:$E,[2]Table_Reporting!$D:$D,AG$7,[2]Table_Reporting!$C:$C,$A68)</f>
        <v>#VALUE!</v>
      </c>
      <c r="AH68" s="171"/>
      <c r="AI68" s="171"/>
      <c r="AJ68" s="171"/>
      <c r="AK68" s="171"/>
      <c r="AL68" s="171"/>
      <c r="AM68" s="171"/>
      <c r="AN68" s="171"/>
      <c r="AO68" s="171"/>
      <c r="AP68" s="171"/>
      <c r="AQ68" s="171"/>
      <c r="AR68" s="171"/>
      <c r="AS68" s="171"/>
      <c r="AT68" s="171"/>
      <c r="AU68" s="171"/>
      <c r="AV68" s="171"/>
      <c r="AW68" s="171"/>
      <c r="AX68" s="171"/>
      <c r="AY68" s="171"/>
      <c r="AZ68" s="171"/>
      <c r="BA68" s="171"/>
      <c r="BB68" s="171"/>
      <c r="BC68" s="171"/>
      <c r="BD68" s="171"/>
      <c r="BE68" s="171"/>
      <c r="BF68" s="171"/>
      <c r="BG68" s="171"/>
      <c r="BH68" s="171"/>
      <c r="BI68" s="171"/>
      <c r="BJ68" s="171"/>
      <c r="BK68" s="171"/>
      <c r="BL68" s="172">
        <f t="shared" ref="BL68:BL69" si="27">SUMIFS(D68:AG68,D$7:AG$7,"&lt;='" &amp; $C$7 &amp; "'")+SUMIFS(AH68:AY68,AH$7:AY$7,"&gt;'" &amp; $C$7 &amp; "'")</f>
        <v>0</v>
      </c>
      <c r="BM68" s="172">
        <f t="shared" ref="BM68:BM69" si="28">SUMIFS(AH68:AY68,AH$7:AY$7,"&gt;'" &amp; $C$7 &amp; "'")</f>
        <v>0</v>
      </c>
      <c r="BN68" s="172">
        <f t="shared" ref="BN68:BN69" si="29">BM68-BL68</f>
        <v>0</v>
      </c>
    </row>
    <row r="69" spans="1:66" x14ac:dyDescent="0.2">
      <c r="A69" s="185" t="s">
        <v>1023</v>
      </c>
      <c r="B69" s="186"/>
      <c r="C69" s="189" t="s">
        <v>1024</v>
      </c>
      <c r="D69" s="169" t="e">
        <f>SUMIFS([2]Table_Reporting!$E:$E,[2]Table_Reporting!$D:$D,D$7,[2]Table_Reporting!$C:$C,$A69)</f>
        <v>#VALUE!</v>
      </c>
      <c r="E69" s="169" t="e">
        <f>SUMIFS([2]Table_Reporting!$E:$E,[2]Table_Reporting!$D:$D,E$7,[2]Table_Reporting!$C:$C,$A69)</f>
        <v>#VALUE!</v>
      </c>
      <c r="F69" s="169" t="e">
        <f>SUMIFS([2]Table_Reporting!$E:$E,[2]Table_Reporting!$D:$D,F$7,[2]Table_Reporting!$C:$C,$A69)</f>
        <v>#VALUE!</v>
      </c>
      <c r="G69" s="169" t="e">
        <f>SUMIFS([2]Table_Reporting!$E:$E,[2]Table_Reporting!$D:$D,G$7,[2]Table_Reporting!$C:$C,$A69)</f>
        <v>#VALUE!</v>
      </c>
      <c r="H69" s="169" t="e">
        <f>SUMIFS([2]Table_Reporting!$E:$E,[2]Table_Reporting!$D:$D,H$7,[2]Table_Reporting!$C:$C,$A69)</f>
        <v>#VALUE!</v>
      </c>
      <c r="I69" s="169" t="e">
        <f>SUMIFS([2]Table_Reporting!$E:$E,[2]Table_Reporting!$D:$D,I$7,[2]Table_Reporting!$C:$C,$A69)</f>
        <v>#VALUE!</v>
      </c>
      <c r="J69" s="169" t="e">
        <f>SUMIFS([2]Table_Reporting!$E:$E,[2]Table_Reporting!$D:$D,J$7,[2]Table_Reporting!$C:$C,$A69)</f>
        <v>#VALUE!</v>
      </c>
      <c r="K69" s="169" t="e">
        <f>SUMIFS([2]Table_Reporting!$E:$E,[2]Table_Reporting!$D:$D,K$7,[2]Table_Reporting!$C:$C,$A69)</f>
        <v>#VALUE!</v>
      </c>
      <c r="L69" s="169" t="e">
        <f>SUMIFS([2]Table_Reporting!$E:$E,[2]Table_Reporting!$D:$D,L$7,[2]Table_Reporting!$C:$C,$A69)</f>
        <v>#VALUE!</v>
      </c>
      <c r="M69" s="169" t="e">
        <f>SUMIFS([2]Table_Reporting!$E:$E,[2]Table_Reporting!$D:$D,M$7,[2]Table_Reporting!$C:$C,$A69)</f>
        <v>#VALUE!</v>
      </c>
      <c r="N69" s="169" t="e">
        <f>SUMIFS([2]Table_Reporting!$E:$E,[2]Table_Reporting!$D:$D,N$7,[2]Table_Reporting!$C:$C,$A69)</f>
        <v>#VALUE!</v>
      </c>
      <c r="O69" s="169" t="e">
        <f>SUMIFS([2]Table_Reporting!$E:$E,[2]Table_Reporting!$D:$D,O$7,[2]Table_Reporting!$C:$C,$A69)</f>
        <v>#VALUE!</v>
      </c>
      <c r="P69" s="169" t="e">
        <f>SUMIFS([2]Table_Reporting!$E:$E,[2]Table_Reporting!$D:$D,P$7,[2]Table_Reporting!$C:$C,$A69)</f>
        <v>#VALUE!</v>
      </c>
      <c r="Q69" s="169" t="e">
        <f>SUMIFS([2]Table_Reporting!$E:$E,[2]Table_Reporting!$D:$D,Q$7,[2]Table_Reporting!$C:$C,$A69)</f>
        <v>#VALUE!</v>
      </c>
      <c r="R69" s="169" t="e">
        <f>SUMIFS([2]Table_Reporting!$E:$E,[2]Table_Reporting!$D:$D,R$7,[2]Table_Reporting!$C:$C,$A69)</f>
        <v>#VALUE!</v>
      </c>
      <c r="S69" s="169" t="e">
        <f>SUMIFS([2]Table_Reporting!$E:$E,[2]Table_Reporting!$D:$D,S$7,[2]Table_Reporting!$C:$C,$A69)</f>
        <v>#VALUE!</v>
      </c>
      <c r="T69" s="169" t="e">
        <f>SUMIFS([2]Table_Reporting!$E:$E,[2]Table_Reporting!$D:$D,T$7,[2]Table_Reporting!$C:$C,$A69)</f>
        <v>#VALUE!</v>
      </c>
      <c r="U69" s="169" t="e">
        <f>SUMIFS([2]Table_Reporting!$E:$E,[2]Table_Reporting!$D:$D,U$7,[2]Table_Reporting!$C:$C,$A69)</f>
        <v>#VALUE!</v>
      </c>
      <c r="V69" s="169" t="e">
        <f>SUMIFS([2]Table_Reporting!$E:$E,[2]Table_Reporting!$D:$D,V$7,[2]Table_Reporting!$C:$C,$A69)</f>
        <v>#VALUE!</v>
      </c>
      <c r="W69" s="169" t="e">
        <f>SUMIFS([2]Table_Reporting!$E:$E,[2]Table_Reporting!$D:$D,W$7,[2]Table_Reporting!$C:$C,$A69)</f>
        <v>#VALUE!</v>
      </c>
      <c r="X69" s="169" t="e">
        <f>SUMIFS([2]Table_Reporting!$E:$E,[2]Table_Reporting!$D:$D,X$7,[2]Table_Reporting!$C:$C,$A69)</f>
        <v>#VALUE!</v>
      </c>
      <c r="Y69" s="169" t="e">
        <f>SUMIFS([2]Table_Reporting!$E:$E,[2]Table_Reporting!$D:$D,Y$7,[2]Table_Reporting!$C:$C,$A69)</f>
        <v>#VALUE!</v>
      </c>
      <c r="Z69" s="169" t="e">
        <f>SUMIFS([2]Table_Reporting!$E:$E,[2]Table_Reporting!$D:$D,Z$7,[2]Table_Reporting!$C:$C,$A69)</f>
        <v>#VALUE!</v>
      </c>
      <c r="AA69" s="169" t="e">
        <f>SUMIFS([2]Table_Reporting!$E:$E,[2]Table_Reporting!$D:$D,AA$7,[2]Table_Reporting!$C:$C,$A69)</f>
        <v>#VALUE!</v>
      </c>
      <c r="AB69" s="169" t="e">
        <f>SUMIFS([2]Table_Reporting!$E:$E,[2]Table_Reporting!$D:$D,AB$7,[2]Table_Reporting!$C:$C,$A69)</f>
        <v>#VALUE!</v>
      </c>
      <c r="AC69" s="169" t="e">
        <f>SUMIFS([2]Table_Reporting!$E:$E,[2]Table_Reporting!$D:$D,AC$7,[2]Table_Reporting!$C:$C,$A69)</f>
        <v>#VALUE!</v>
      </c>
      <c r="AD69" s="169" t="e">
        <f>SUMIFS([2]Table_Reporting!$E:$E,[2]Table_Reporting!$D:$D,AD$7,[2]Table_Reporting!$C:$C,$A69)</f>
        <v>#VALUE!</v>
      </c>
      <c r="AE69" s="169" t="e">
        <f>SUMIFS([2]Table_Reporting!$E:$E,[2]Table_Reporting!$D:$D,AE$7,[2]Table_Reporting!$C:$C,$A69)</f>
        <v>#VALUE!</v>
      </c>
      <c r="AF69" s="169" t="e">
        <f>SUMIFS([2]Table_Reporting!$E:$E,[2]Table_Reporting!$D:$D,AF$7,[2]Table_Reporting!$C:$C,$A69)</f>
        <v>#VALUE!</v>
      </c>
      <c r="AG69" s="169" t="e">
        <f>SUMIFS([2]Table_Reporting!$E:$E,[2]Table_Reporting!$D:$D,AG$7,[2]Table_Reporting!$C:$C,$A69)</f>
        <v>#VALUE!</v>
      </c>
      <c r="AH69" s="171"/>
      <c r="AI69" s="171"/>
      <c r="AJ69" s="171"/>
      <c r="AK69" s="171"/>
      <c r="AL69" s="171"/>
      <c r="AM69" s="171"/>
      <c r="AN69" s="171"/>
      <c r="AO69" s="171"/>
      <c r="AP69" s="171"/>
      <c r="AQ69" s="171"/>
      <c r="AR69" s="171"/>
      <c r="AS69" s="171"/>
      <c r="AT69" s="171"/>
      <c r="AU69" s="171"/>
      <c r="AV69" s="171"/>
      <c r="AW69" s="171"/>
      <c r="AX69" s="171"/>
      <c r="AY69" s="171"/>
      <c r="AZ69" s="171"/>
      <c r="BA69" s="171"/>
      <c r="BB69" s="171"/>
      <c r="BC69" s="171"/>
      <c r="BD69" s="171"/>
      <c r="BE69" s="171"/>
      <c r="BF69" s="171"/>
      <c r="BG69" s="171"/>
      <c r="BH69" s="171"/>
      <c r="BI69" s="171"/>
      <c r="BJ69" s="171"/>
      <c r="BK69" s="171"/>
      <c r="BL69" s="172">
        <f t="shared" si="27"/>
        <v>0</v>
      </c>
      <c r="BM69" s="172">
        <f t="shared" si="28"/>
        <v>0</v>
      </c>
      <c r="BN69" s="172">
        <f t="shared" si="29"/>
        <v>0</v>
      </c>
    </row>
    <row r="70" spans="1:66" x14ac:dyDescent="0.2">
      <c r="B70" s="186"/>
      <c r="C70" s="145"/>
      <c r="D70" s="191"/>
      <c r="E70" s="191"/>
      <c r="F70" s="191"/>
      <c r="G70" s="191"/>
      <c r="H70" s="191"/>
      <c r="I70" s="191"/>
      <c r="J70" s="191"/>
      <c r="K70" s="191"/>
      <c r="L70" s="191"/>
      <c r="M70" s="191"/>
      <c r="N70" s="191"/>
      <c r="O70" s="191"/>
      <c r="P70" s="191"/>
      <c r="Q70" s="191"/>
      <c r="R70" s="191"/>
      <c r="S70" s="191"/>
      <c r="T70" s="191"/>
      <c r="U70" s="191"/>
      <c r="V70" s="191"/>
      <c r="W70" s="191"/>
      <c r="X70" s="191"/>
      <c r="Y70" s="191"/>
      <c r="Z70" s="191"/>
      <c r="AA70" s="191"/>
      <c r="AB70" s="191"/>
      <c r="AC70" s="191"/>
      <c r="AD70" s="191"/>
      <c r="AE70" s="191"/>
      <c r="AF70" s="191"/>
      <c r="AG70" s="191"/>
      <c r="AH70" s="171"/>
      <c r="AI70" s="171"/>
      <c r="AJ70" s="171"/>
      <c r="AK70" s="171"/>
      <c r="AL70" s="171"/>
      <c r="AM70" s="171"/>
      <c r="AN70" s="171"/>
      <c r="AO70" s="171"/>
      <c r="AP70" s="171"/>
      <c r="AQ70" s="171"/>
      <c r="AR70" s="171"/>
      <c r="AS70" s="171"/>
      <c r="AT70" s="171"/>
      <c r="AU70" s="171"/>
      <c r="AV70" s="171"/>
      <c r="AW70" s="171"/>
      <c r="AX70" s="171"/>
      <c r="AY70" s="171"/>
      <c r="AZ70" s="171"/>
      <c r="BA70" s="171"/>
      <c r="BB70" s="171"/>
      <c r="BC70" s="171"/>
      <c r="BD70" s="171"/>
      <c r="BE70" s="171"/>
      <c r="BF70" s="171"/>
      <c r="BG70" s="171"/>
      <c r="BH70" s="171"/>
      <c r="BI70" s="171"/>
      <c r="BJ70" s="171"/>
      <c r="BK70" s="171"/>
      <c r="BL70" s="172"/>
      <c r="BM70" s="172"/>
      <c r="BN70" s="172"/>
    </row>
    <row r="71" spans="1:66" x14ac:dyDescent="0.2">
      <c r="A71" s="193" t="s">
        <v>1025</v>
      </c>
      <c r="B71" s="194"/>
      <c r="C71" s="195" t="s">
        <v>1026</v>
      </c>
      <c r="D71" s="196" t="e">
        <f>D58 - D62 - D66 - D68 - D69</f>
        <v>#VALUE!</v>
      </c>
      <c r="E71" s="196" t="e">
        <f t="shared" ref="E71:AG71" si="30">E58 - E62 - E66 - E68 - E69</f>
        <v>#VALUE!</v>
      </c>
      <c r="F71" s="196" t="e">
        <f t="shared" si="30"/>
        <v>#VALUE!</v>
      </c>
      <c r="G71" s="196" t="e">
        <f t="shared" si="30"/>
        <v>#VALUE!</v>
      </c>
      <c r="H71" s="196" t="e">
        <f t="shared" si="30"/>
        <v>#VALUE!</v>
      </c>
      <c r="I71" s="196" t="e">
        <f t="shared" si="30"/>
        <v>#VALUE!</v>
      </c>
      <c r="J71" s="196" t="e">
        <f t="shared" si="30"/>
        <v>#VALUE!</v>
      </c>
      <c r="K71" s="196" t="e">
        <f t="shared" si="30"/>
        <v>#VALUE!</v>
      </c>
      <c r="L71" s="196" t="e">
        <f t="shared" si="30"/>
        <v>#VALUE!</v>
      </c>
      <c r="M71" s="196" t="e">
        <f t="shared" si="30"/>
        <v>#VALUE!</v>
      </c>
      <c r="N71" s="196" t="e">
        <f t="shared" si="30"/>
        <v>#VALUE!</v>
      </c>
      <c r="O71" s="196" t="e">
        <f t="shared" si="30"/>
        <v>#VALUE!</v>
      </c>
      <c r="P71" s="196" t="e">
        <f t="shared" si="30"/>
        <v>#VALUE!</v>
      </c>
      <c r="Q71" s="196" t="e">
        <f t="shared" si="30"/>
        <v>#VALUE!</v>
      </c>
      <c r="R71" s="196" t="e">
        <f t="shared" si="30"/>
        <v>#VALUE!</v>
      </c>
      <c r="S71" s="196" t="e">
        <f t="shared" si="30"/>
        <v>#VALUE!</v>
      </c>
      <c r="T71" s="196" t="e">
        <f t="shared" si="30"/>
        <v>#VALUE!</v>
      </c>
      <c r="U71" s="196" t="e">
        <f t="shared" si="30"/>
        <v>#VALUE!</v>
      </c>
      <c r="V71" s="196" t="e">
        <f t="shared" si="30"/>
        <v>#VALUE!</v>
      </c>
      <c r="W71" s="196" t="e">
        <f t="shared" si="30"/>
        <v>#VALUE!</v>
      </c>
      <c r="X71" s="196" t="e">
        <f t="shared" si="30"/>
        <v>#VALUE!</v>
      </c>
      <c r="Y71" s="196" t="e">
        <f t="shared" si="30"/>
        <v>#VALUE!</v>
      </c>
      <c r="Z71" s="196" t="e">
        <f t="shared" si="30"/>
        <v>#VALUE!</v>
      </c>
      <c r="AA71" s="196" t="e">
        <f t="shared" si="30"/>
        <v>#VALUE!</v>
      </c>
      <c r="AB71" s="196" t="e">
        <f t="shared" si="30"/>
        <v>#VALUE!</v>
      </c>
      <c r="AC71" s="196" t="e">
        <f t="shared" si="30"/>
        <v>#VALUE!</v>
      </c>
      <c r="AD71" s="196" t="e">
        <f t="shared" si="30"/>
        <v>#VALUE!</v>
      </c>
      <c r="AE71" s="196" t="e">
        <f t="shared" si="30"/>
        <v>#VALUE!</v>
      </c>
      <c r="AF71" s="196" t="e">
        <f t="shared" si="30"/>
        <v>#VALUE!</v>
      </c>
      <c r="AG71" s="196" t="e">
        <f t="shared" si="30"/>
        <v>#VALUE!</v>
      </c>
      <c r="AH71" s="197">
        <f>AH58 - AH62 - AH66 - AH68 - AH69</f>
        <v>1000</v>
      </c>
      <c r="AI71" s="197">
        <f t="shared" ref="AI71:BN71" si="31">AI58 - AI62 - AI66 - AI68 - AI69</f>
        <v>1500</v>
      </c>
      <c r="AJ71" s="197">
        <f t="shared" si="31"/>
        <v>2000</v>
      </c>
      <c r="AK71" s="197">
        <f t="shared" si="31"/>
        <v>2500</v>
      </c>
      <c r="AL71" s="197">
        <f t="shared" si="31"/>
        <v>3000</v>
      </c>
      <c r="AM71" s="197">
        <f t="shared" si="31"/>
        <v>4000</v>
      </c>
      <c r="AN71" s="197">
        <f t="shared" si="31"/>
        <v>5000</v>
      </c>
      <c r="AO71" s="197">
        <f t="shared" si="31"/>
        <v>6000</v>
      </c>
      <c r="AP71" s="197">
        <f t="shared" si="31"/>
        <v>7000</v>
      </c>
      <c r="AQ71" s="197">
        <f t="shared" si="31"/>
        <v>8000</v>
      </c>
      <c r="AR71" s="197">
        <f t="shared" si="31"/>
        <v>0</v>
      </c>
      <c r="AS71" s="197">
        <f t="shared" si="31"/>
        <v>0</v>
      </c>
      <c r="AT71" s="197">
        <f t="shared" si="31"/>
        <v>0</v>
      </c>
      <c r="AU71" s="197">
        <f t="shared" si="31"/>
        <v>10000</v>
      </c>
      <c r="AV71" s="197">
        <f t="shared" si="31"/>
        <v>0</v>
      </c>
      <c r="AW71" s="197">
        <f t="shared" si="31"/>
        <v>0</v>
      </c>
      <c r="AX71" s="197">
        <f t="shared" si="31"/>
        <v>0</v>
      </c>
      <c r="AY71" s="197">
        <f t="shared" si="31"/>
        <v>0</v>
      </c>
      <c r="AZ71" s="197">
        <f t="shared" si="31"/>
        <v>0</v>
      </c>
      <c r="BA71" s="197">
        <f t="shared" si="31"/>
        <v>0</v>
      </c>
      <c r="BB71" s="197">
        <f t="shared" si="31"/>
        <v>0</v>
      </c>
      <c r="BC71" s="197">
        <f t="shared" si="31"/>
        <v>0</v>
      </c>
      <c r="BD71" s="197">
        <f t="shared" si="31"/>
        <v>0</v>
      </c>
      <c r="BE71" s="197">
        <f t="shared" si="31"/>
        <v>0</v>
      </c>
      <c r="BF71" s="197">
        <f t="shared" si="31"/>
        <v>0</v>
      </c>
      <c r="BG71" s="197">
        <f t="shared" si="31"/>
        <v>0</v>
      </c>
      <c r="BH71" s="197">
        <f t="shared" si="31"/>
        <v>0</v>
      </c>
      <c r="BI71" s="197">
        <f t="shared" si="31"/>
        <v>0</v>
      </c>
      <c r="BJ71" s="197">
        <f t="shared" si="31"/>
        <v>0</v>
      </c>
      <c r="BK71" s="198">
        <f t="shared" si="31"/>
        <v>0</v>
      </c>
      <c r="BL71" s="199">
        <f t="shared" si="31"/>
        <v>0</v>
      </c>
      <c r="BM71" s="199">
        <f t="shared" si="31"/>
        <v>0</v>
      </c>
      <c r="BN71" s="199">
        <f t="shared" si="31"/>
        <v>0</v>
      </c>
    </row>
  </sheetData>
  <mergeCells count="1">
    <mergeCell ref="A2:BN2"/>
  </mergeCells>
  <dataValidations count="1">
    <dataValidation type="list" allowBlank="1" showInputMessage="1" showErrorMessage="1" sqref="B7">
      <formula1>LISTE_PERIODES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RowHeight="15" x14ac:dyDescent="0.2"/>
  <sheetData>
    <row r="1" spans="1:1" x14ac:dyDescent="0.2">
      <c r="A1" t="s">
        <v>812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9" workbookViewId="0">
      <selection activeCell="B1" sqref="B1"/>
    </sheetView>
  </sheetViews>
  <sheetFormatPr baseColWidth="10" defaultRowHeight="15" x14ac:dyDescent="0.2"/>
  <sheetData>
    <row r="1" spans="1:1" x14ac:dyDescent="0.2">
      <c r="A1" t="s">
        <v>787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row r="1" spans="1:1" x14ac:dyDescent="0.2">
      <c r="A1" t="s">
        <v>786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SYNTHESE DES TACHES</vt:lpstr>
      <vt:lpstr>Sheet1</vt:lpstr>
      <vt:lpstr>75</vt:lpstr>
      <vt:lpstr>44</vt:lpstr>
      <vt:lpstr>42-43</vt:lpstr>
      <vt:lpstr>37</vt:lpstr>
      <vt:lpstr>36</vt:lpstr>
      <vt:lpstr>24</vt:lpstr>
      <vt:lpstr>23</vt:lpstr>
      <vt:lpstr>22</vt:lpstr>
      <vt:lpstr>21</vt:lpstr>
      <vt:lpstr>20</vt:lpstr>
      <vt:lpstr>19</vt:lpstr>
      <vt:lpstr>10</vt:lpstr>
      <vt:lpstr>8</vt:lpstr>
      <vt:lpstr>7</vt:lpstr>
      <vt:lpstr>6</vt:lpstr>
      <vt:lpstr>5</vt:lpstr>
      <vt:lpstr>4</vt:lpstr>
      <vt:lpstr>2</vt:lpstr>
      <vt:lpstr>1</vt:lpstr>
      <vt:lpstr>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TEIXEIRA</dc:creator>
  <cp:lastModifiedBy>Microsoft Office User</cp:lastModifiedBy>
  <dcterms:created xsi:type="dcterms:W3CDTF">2018-06-14T14:23:34Z</dcterms:created>
  <dcterms:modified xsi:type="dcterms:W3CDTF">2018-06-30T23:46:01Z</dcterms:modified>
</cp:coreProperties>
</file>