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queD\_IMAFA_2019\cours octobre 2019\02 - Corrigés feuilles Excels\"/>
    </mc:Choice>
  </mc:AlternateContent>
  <bookViews>
    <workbookView xWindow="0" yWindow="0" windowWidth="24000" windowHeight="11025"/>
  </bookViews>
  <sheets>
    <sheet name="Sheet1" sheetId="1" r:id="rId1"/>
    <sheet name="Sheet2" sheetId="2" r:id="rId2"/>
    <sheet name="Sheet3" sheetId="3" r:id="rId3"/>
  </sheets>
  <calcPr calcId="152511" calcOnSave="0"/>
</workbook>
</file>

<file path=xl/calcChain.xml><?xml version="1.0" encoding="utf-8"?>
<calcChain xmlns="http://schemas.openxmlformats.org/spreadsheetml/2006/main">
  <c r="M3" i="1" l="1"/>
  <c r="M19" i="1" l="1"/>
  <c r="M11" i="1"/>
  <c r="M22" i="1"/>
  <c r="M24" i="1" s="1"/>
  <c r="M21" i="1"/>
  <c r="M20" i="1"/>
  <c r="M14" i="1"/>
  <c r="M16" i="1" s="1"/>
  <c r="M12" i="1"/>
  <c r="M13" i="1"/>
  <c r="M6" i="1"/>
  <c r="M5" i="1"/>
  <c r="M4" i="1"/>
  <c r="M15" i="1" s="1"/>
  <c r="M7" i="1" l="1"/>
  <c r="M8" i="1"/>
  <c r="M23" i="1"/>
</calcChain>
</file>

<file path=xl/sharedStrings.xml><?xml version="1.0" encoding="utf-8"?>
<sst xmlns="http://schemas.openxmlformats.org/spreadsheetml/2006/main" count="53" uniqueCount="26">
  <si>
    <t>Date OP</t>
  </si>
  <si>
    <t>Date paiement</t>
  </si>
  <si>
    <t xml:space="preserve">Devise </t>
  </si>
  <si>
    <t>Flux</t>
  </si>
  <si>
    <t>GBP</t>
  </si>
  <si>
    <t>USD</t>
  </si>
  <si>
    <t>EUR</t>
  </si>
  <si>
    <t>SWAP +EUR/-JPY 118.2964 31/10/2019</t>
  </si>
  <si>
    <t>SWAP +GBP/-JPY 133.706 31/10/2019</t>
  </si>
  <si>
    <t>SWAP +USD/-JPY 107.3721 31/10/2019</t>
  </si>
  <si>
    <t>JPY</t>
  </si>
  <si>
    <t>Taux Spot  EUR/JPY</t>
  </si>
  <si>
    <t>côut de couverture</t>
  </si>
  <si>
    <t>Swap EUR/JPY</t>
  </si>
  <si>
    <t>Swap GBP/JPY</t>
  </si>
  <si>
    <t>en JPY</t>
  </si>
  <si>
    <t>en EUR</t>
  </si>
  <si>
    <t>en % Actif PTF</t>
  </si>
  <si>
    <t>actif PTF</t>
  </si>
  <si>
    <t>en % Actif PTF (BPS)</t>
  </si>
  <si>
    <t>Swap USD/JPY</t>
  </si>
  <si>
    <t>Taux Spot  USD/JPY</t>
  </si>
  <si>
    <t>Taux Forward USD/JPY</t>
  </si>
  <si>
    <t>EXPO %</t>
  </si>
  <si>
    <t>Taux Spot  GBP/JPY</t>
  </si>
  <si>
    <t>Taux Forward GBP/JPY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</si>
</sst>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€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0" fontId="0" fillId="0" borderId="0" xfId="0" applyFon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47"/>
  <sheetViews>
    <sheetView tabSelected="1" topLeftCell="H2" zoomScale="120" zoomScaleNormal="120" workbookViewId="0">
      <selection activeCell="O10" sqref="O10"/>
    </sheetView>
  </sheetViews>
  <sheetFormatPr baseColWidth="10" defaultColWidth="9.140625" defaultRowHeight="15" x14ac:dyDescent="0.25"/>
  <cols>
    <col min="2" max="2" width="1.5703125" customWidth="1"/>
    <col min="3" max="3" width="11.5703125" bestFit="1" customWidth="1"/>
    <col min="4" max="4" width="2.5703125" customWidth="1"/>
    <col min="5" max="5" width="18.85546875" bestFit="1" customWidth="1"/>
    <col min="6" max="6" width="12.28515625" bestFit="1" customWidth="1"/>
    <col min="7" max="7" width="16.7109375" style="5" bestFit="1" customWidth="1"/>
    <col min="8" max="8" width="2.140625" customWidth="1"/>
    <col min="9" max="9" width="25.140625" customWidth="1"/>
    <col min="10" max="10" width="10.7109375" bestFit="1" customWidth="1"/>
    <col min="11" max="11" width="13.5703125" customWidth="1"/>
    <col min="12" max="12" width="10.7109375" bestFit="1" customWidth="1"/>
    <col min="13" max="13" width="17.42578125" customWidth="1"/>
    <col min="15" max="15" width="34.7109375" bestFit="1" customWidth="1"/>
    <col min="17" max="17" width="16.7109375" bestFit="1" customWidth="1"/>
  </cols>
  <sheetData>
    <row r="1" spans="3:17" ht="7.5" customHeight="1" x14ac:dyDescent="0.25">
      <c r="J1" s="1"/>
      <c r="O1" s="2"/>
    </row>
    <row r="2" spans="3:17" x14ac:dyDescent="0.25">
      <c r="C2" t="s">
        <v>18</v>
      </c>
      <c r="E2" s="5">
        <v>112000000000</v>
      </c>
      <c r="F2" t="s">
        <v>10</v>
      </c>
      <c r="K2" s="3" t="s">
        <v>14</v>
      </c>
      <c r="N2" s="5"/>
    </row>
    <row r="3" spans="3:17" x14ac:dyDescent="0.25">
      <c r="K3" s="10" t="s">
        <v>23</v>
      </c>
      <c r="M3" s="11">
        <f>-G5/E2</f>
        <v>2.3901910714285712E-3</v>
      </c>
      <c r="N3" s="5"/>
    </row>
    <row r="4" spans="3:17" x14ac:dyDescent="0.25">
      <c r="C4" s="3" t="s">
        <v>0</v>
      </c>
      <c r="D4" s="3"/>
      <c r="E4" s="3" t="s">
        <v>1</v>
      </c>
      <c r="F4" s="3" t="s">
        <v>2</v>
      </c>
      <c r="G4" s="4" t="s">
        <v>3</v>
      </c>
      <c r="I4" t="s">
        <v>8</v>
      </c>
      <c r="K4" t="s">
        <v>24</v>
      </c>
      <c r="M4" s="6">
        <f>G5/-G6</f>
        <v>133.85069999999999</v>
      </c>
      <c r="N4" s="5"/>
      <c r="Q4" s="2"/>
    </row>
    <row r="5" spans="3:17" x14ac:dyDescent="0.25">
      <c r="C5" s="1">
        <v>43732</v>
      </c>
      <c r="D5" s="1"/>
      <c r="E5" s="1">
        <v>43735</v>
      </c>
      <c r="F5" t="s">
        <v>10</v>
      </c>
      <c r="G5" s="5">
        <v>-267701400</v>
      </c>
      <c r="K5" t="s">
        <v>25</v>
      </c>
      <c r="M5" s="6">
        <f>G7/-G8</f>
        <v>133.70599999999999</v>
      </c>
      <c r="N5" s="5"/>
      <c r="Q5" s="2"/>
    </row>
    <row r="6" spans="3:17" x14ac:dyDescent="0.25">
      <c r="C6" s="1">
        <v>43732</v>
      </c>
      <c r="D6" s="1"/>
      <c r="E6" s="1">
        <v>43735</v>
      </c>
      <c r="F6" t="s">
        <v>4</v>
      </c>
      <c r="G6" s="5">
        <v>2000000</v>
      </c>
      <c r="K6" t="s">
        <v>12</v>
      </c>
      <c r="L6" t="s">
        <v>15</v>
      </c>
      <c r="M6" s="7">
        <f>G5+G7</f>
        <v>-289400</v>
      </c>
      <c r="N6" s="5"/>
      <c r="Q6" s="2"/>
    </row>
    <row r="7" spans="3:17" x14ac:dyDescent="0.25">
      <c r="C7" s="1">
        <v>43732</v>
      </c>
      <c r="D7" s="1"/>
      <c r="E7" s="1">
        <v>43769</v>
      </c>
      <c r="F7" t="s">
        <v>10</v>
      </c>
      <c r="G7" s="5">
        <v>267412000</v>
      </c>
      <c r="L7" t="s">
        <v>16</v>
      </c>
      <c r="M7" s="8">
        <f>M6/$M$4</f>
        <v>-2162.1104708455018</v>
      </c>
      <c r="N7" s="5"/>
      <c r="Q7" s="2"/>
    </row>
    <row r="8" spans="3:17" x14ac:dyDescent="0.25">
      <c r="C8" s="1">
        <v>43732</v>
      </c>
      <c r="D8" s="1"/>
      <c r="E8" s="1">
        <v>43769</v>
      </c>
      <c r="F8" t="s">
        <v>4</v>
      </c>
      <c r="G8" s="5">
        <v>-2000000</v>
      </c>
      <c r="L8" t="s">
        <v>19</v>
      </c>
      <c r="M8" s="9">
        <f>M6/$E$2*10000</f>
        <v>-2.5839285714285714E-2</v>
      </c>
      <c r="N8" s="5"/>
      <c r="Q8" s="2"/>
    </row>
    <row r="9" spans="3:17" x14ac:dyDescent="0.25">
      <c r="N9" s="5"/>
      <c r="Q9" s="2"/>
    </row>
    <row r="10" spans="3:17" x14ac:dyDescent="0.25">
      <c r="C10" s="3" t="s">
        <v>0</v>
      </c>
      <c r="D10" s="3"/>
      <c r="E10" s="3" t="s">
        <v>1</v>
      </c>
      <c r="F10" s="3" t="s">
        <v>2</v>
      </c>
      <c r="G10" s="4" t="s">
        <v>3</v>
      </c>
      <c r="K10" s="3" t="s">
        <v>20</v>
      </c>
      <c r="N10" s="5"/>
      <c r="Q10" s="2"/>
    </row>
    <row r="11" spans="3:17" x14ac:dyDescent="0.25">
      <c r="C11" s="1">
        <v>43732</v>
      </c>
      <c r="D11" s="1"/>
      <c r="E11" s="1">
        <v>43735</v>
      </c>
      <c r="F11" t="s">
        <v>10</v>
      </c>
      <c r="G11" s="5">
        <v>-27984840000</v>
      </c>
      <c r="I11" t="s">
        <v>9</v>
      </c>
      <c r="K11" s="10" t="s">
        <v>23</v>
      </c>
      <c r="M11" s="11">
        <f>-G11/E2</f>
        <v>0.24986464285714285</v>
      </c>
      <c r="N11" s="5"/>
      <c r="Q11" s="2"/>
    </row>
    <row r="12" spans="3:17" x14ac:dyDescent="0.25">
      <c r="C12" s="1">
        <v>43732</v>
      </c>
      <c r="D12" s="1"/>
      <c r="E12" s="1">
        <v>43735</v>
      </c>
      <c r="F12" t="s">
        <v>5</v>
      </c>
      <c r="G12" s="5">
        <v>260000000</v>
      </c>
      <c r="K12" t="s">
        <v>21</v>
      </c>
      <c r="M12" s="6">
        <f>G11/-G12</f>
        <v>107.634</v>
      </c>
      <c r="N12" s="5"/>
      <c r="Q12" s="2"/>
    </row>
    <row r="13" spans="3:17" x14ac:dyDescent="0.25">
      <c r="C13" s="1">
        <v>43732</v>
      </c>
      <c r="D13" s="1"/>
      <c r="E13" s="1">
        <v>43769</v>
      </c>
      <c r="F13" t="s">
        <v>10</v>
      </c>
      <c r="G13" s="5">
        <v>27916746000</v>
      </c>
      <c r="K13" t="s">
        <v>22</v>
      </c>
      <c r="M13" s="6">
        <f>G13/-G14</f>
        <v>107.3721</v>
      </c>
      <c r="N13" s="5"/>
      <c r="Q13" s="2"/>
    </row>
    <row r="14" spans="3:17" x14ac:dyDescent="0.25">
      <c r="C14" s="1">
        <v>43732</v>
      </c>
      <c r="D14" s="1"/>
      <c r="E14" s="1">
        <v>43769</v>
      </c>
      <c r="F14" t="s">
        <v>5</v>
      </c>
      <c r="G14" s="5">
        <v>-260000000</v>
      </c>
      <c r="K14" t="s">
        <v>12</v>
      </c>
      <c r="L14" t="s">
        <v>15</v>
      </c>
      <c r="M14" s="7">
        <f>G11+G13</f>
        <v>-68094000</v>
      </c>
      <c r="N14" s="5"/>
    </row>
    <row r="15" spans="3:17" x14ac:dyDescent="0.25">
      <c r="C15" s="3"/>
      <c r="D15" s="3"/>
      <c r="E15" s="3"/>
      <c r="F15" s="3"/>
      <c r="G15" s="4"/>
      <c r="L15" t="s">
        <v>16</v>
      </c>
      <c r="M15" s="8">
        <f>M14/$M$4</f>
        <v>-508730.99655063445</v>
      </c>
      <c r="N15" s="5"/>
    </row>
    <row r="16" spans="3:17" x14ac:dyDescent="0.25">
      <c r="C16" s="3" t="s">
        <v>0</v>
      </c>
      <c r="D16" s="3"/>
      <c r="E16" s="3" t="s">
        <v>1</v>
      </c>
      <c r="F16" s="3" t="s">
        <v>2</v>
      </c>
      <c r="G16" s="4" t="s">
        <v>3</v>
      </c>
      <c r="L16" t="s">
        <v>17</v>
      </c>
      <c r="M16" s="9">
        <f>M14/$E$2*10000</f>
        <v>-6.0798214285714289</v>
      </c>
      <c r="N16" s="5"/>
      <c r="Q16" s="2"/>
    </row>
    <row r="17" spans="3:23" x14ac:dyDescent="0.25">
      <c r="C17" s="1">
        <v>43732</v>
      </c>
      <c r="D17" s="1"/>
      <c r="E17" s="1">
        <v>43735</v>
      </c>
      <c r="F17" t="s">
        <v>10</v>
      </c>
      <c r="G17" s="5">
        <v>-35484180000</v>
      </c>
      <c r="I17" t="s">
        <v>7</v>
      </c>
      <c r="N17" s="5"/>
      <c r="Q17" s="2"/>
    </row>
    <row r="18" spans="3:23" x14ac:dyDescent="0.25">
      <c r="C18" s="1">
        <v>43732</v>
      </c>
      <c r="D18" s="1"/>
      <c r="E18" s="1">
        <v>43735</v>
      </c>
      <c r="F18" t="s">
        <v>6</v>
      </c>
      <c r="G18" s="5">
        <v>300000000</v>
      </c>
      <c r="K18" s="3" t="s">
        <v>13</v>
      </c>
      <c r="N18" s="5"/>
      <c r="Q18" s="2"/>
    </row>
    <row r="19" spans="3:23" x14ac:dyDescent="0.25">
      <c r="C19" s="1">
        <v>43732</v>
      </c>
      <c r="D19" s="1"/>
      <c r="E19" s="1">
        <v>43769</v>
      </c>
      <c r="F19" t="s">
        <v>10</v>
      </c>
      <c r="G19" s="5">
        <v>35488920000</v>
      </c>
      <c r="K19" s="10" t="s">
        <v>23</v>
      </c>
      <c r="M19" s="11">
        <f>-G17/E2</f>
        <v>0.31682303571428572</v>
      </c>
      <c r="N19" s="5"/>
      <c r="Q19" s="2"/>
    </row>
    <row r="20" spans="3:23" x14ac:dyDescent="0.25">
      <c r="C20" s="1">
        <v>43732</v>
      </c>
      <c r="D20" s="1"/>
      <c r="E20" s="1">
        <v>43769</v>
      </c>
      <c r="F20" t="s">
        <v>6</v>
      </c>
      <c r="G20" s="5">
        <v>-300000000</v>
      </c>
      <c r="K20" t="s">
        <v>11</v>
      </c>
      <c r="M20" s="6">
        <f>G17/-G18</f>
        <v>118.28060000000001</v>
      </c>
      <c r="N20" s="5"/>
    </row>
    <row r="21" spans="3:23" x14ac:dyDescent="0.25">
      <c r="K21" t="s">
        <v>22</v>
      </c>
      <c r="M21" s="6">
        <f>G19/-G20</f>
        <v>118.29640000000001</v>
      </c>
      <c r="N21" s="5"/>
    </row>
    <row r="22" spans="3:23" x14ac:dyDescent="0.25">
      <c r="G22"/>
      <c r="K22" t="s">
        <v>12</v>
      </c>
      <c r="L22" t="s">
        <v>15</v>
      </c>
      <c r="M22" s="7">
        <f>G17+G19</f>
        <v>4740000</v>
      </c>
      <c r="N22" s="5"/>
      <c r="Q22" s="1"/>
      <c r="R22" s="1"/>
      <c r="W22" s="2"/>
    </row>
    <row r="23" spans="3:23" x14ac:dyDescent="0.25">
      <c r="G23"/>
      <c r="L23" t="s">
        <v>16</v>
      </c>
      <c r="M23" s="8">
        <f>M22/$M$4</f>
        <v>35412.590296502</v>
      </c>
      <c r="N23" s="5"/>
      <c r="Q23" s="1"/>
      <c r="R23" s="1"/>
      <c r="W23" s="2"/>
    </row>
    <row r="24" spans="3:23" x14ac:dyDescent="0.25">
      <c r="G24"/>
      <c r="L24" t="s">
        <v>17</v>
      </c>
      <c r="M24" s="9">
        <f>M22/$E$2*10000</f>
        <v>0.42321428571428571</v>
      </c>
      <c r="N24" s="5"/>
      <c r="Q24" s="1"/>
      <c r="R24" s="1"/>
      <c r="W24" s="2"/>
    </row>
    <row r="25" spans="3:23" x14ac:dyDescent="0.25">
      <c r="G25"/>
      <c r="N25" s="5"/>
    </row>
    <row r="26" spans="3:23" x14ac:dyDescent="0.25">
      <c r="G26"/>
      <c r="N26" s="5"/>
    </row>
    <row r="27" spans="3:23" x14ac:dyDescent="0.25">
      <c r="G27"/>
      <c r="N27" s="5"/>
    </row>
    <row r="28" spans="3:23" x14ac:dyDescent="0.25">
      <c r="G28"/>
    </row>
    <row r="29" spans="3:23" x14ac:dyDescent="0.25">
      <c r="G29"/>
    </row>
    <row r="30" spans="3:23" x14ac:dyDescent="0.25">
      <c r="G30"/>
    </row>
    <row r="31" spans="3:23" x14ac:dyDescent="0.25">
      <c r="G31"/>
    </row>
    <row r="32" spans="3:23" x14ac:dyDescent="0.25">
      <c r="G32"/>
    </row>
    <row r="33" spans="7:25" x14ac:dyDescent="0.25">
      <c r="G33"/>
    </row>
    <row r="34" spans="7:25" x14ac:dyDescent="0.25">
      <c r="G34"/>
    </row>
    <row r="35" spans="7:25" x14ac:dyDescent="0.25">
      <c r="G35"/>
    </row>
    <row r="36" spans="7:25" x14ac:dyDescent="0.25">
      <c r="G36"/>
    </row>
    <row r="37" spans="7:25" x14ac:dyDescent="0.25">
      <c r="G37"/>
    </row>
    <row r="38" spans="7:25" x14ac:dyDescent="0.25">
      <c r="G38"/>
    </row>
    <row r="39" spans="7:25" x14ac:dyDescent="0.25">
      <c r="G39"/>
    </row>
    <row r="40" spans="7:25" x14ac:dyDescent="0.25">
      <c r="G40"/>
    </row>
    <row r="41" spans="7:25" x14ac:dyDescent="0.25">
      <c r="G41"/>
      <c r="S41" s="1"/>
      <c r="T41" s="1"/>
      <c r="W41" s="2"/>
      <c r="Y41" s="2"/>
    </row>
    <row r="42" spans="7:25" x14ac:dyDescent="0.25">
      <c r="G42"/>
      <c r="S42" s="1"/>
      <c r="T42" s="1"/>
      <c r="W42" s="2"/>
      <c r="Y42" s="2"/>
    </row>
    <row r="43" spans="7:25" x14ac:dyDescent="0.25">
      <c r="G43"/>
    </row>
    <row r="44" spans="7:25" x14ac:dyDescent="0.25">
      <c r="G44"/>
    </row>
    <row r="45" spans="7:25" x14ac:dyDescent="0.25">
      <c r="G45"/>
    </row>
    <row r="46" spans="7:25" x14ac:dyDescent="0.25">
      <c r="G46"/>
    </row>
    <row r="47" spans="7:25" x14ac:dyDescent="0.25">
      <c r="G4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AMUNDI-ITS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gouzilh</dc:creator>
  <cp:lastModifiedBy>laurent</cp:lastModifiedBy>
  <dcterms:created xsi:type="dcterms:W3CDTF">2018-10-01T14:32:59Z</dcterms:created>
  <dcterms:modified xsi:type="dcterms:W3CDTF">2019-10-15T10:02:11Z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950713010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laurent.gouzilh@amundi.com</vt:lpwstr>
  </property>
  <property fmtid="{D5CDD505-2E9C-101B-9397-08002B2CF9AE}" pid="6" name="_AuthorEmailDisplayName">
    <vt:lpwstr>Gouzilh Laurent (AMUNDI)</vt:lpwstr>
  </property>
  <property fmtid="{D5CDD505-2E9C-101B-9397-08002B2CF9AE}" pid="7" name="_ReviewingToolsShownOnce">
    <vt:lpwstr/>
  </property>
</Properties>
</file>