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515"/>
  </bookViews>
  <sheets>
    <sheet name="费用报表" sheetId="1" r:id="rId1"/>
  </sheets>
  <definedNames>
    <definedName name="打印标题" localSheetId="0">费用报表!$10:$10</definedName>
    <definedName name="结束日期">费用报表!$D$7</definedName>
    <definedName name="开始日期">费用报表!$D$6</definedName>
    <definedName name="里程运价率">费用报表!$H$5</definedName>
  </definedNames>
  <calcPr calcId="152511"/>
</workbook>
</file>

<file path=xl/calcChain.xml><?xml version="1.0" encoding="utf-8"?>
<calcChain xmlns="http://schemas.openxmlformats.org/spreadsheetml/2006/main">
  <c r="I16" i="1" l="1"/>
  <c r="K16" i="1" s="1"/>
  <c r="K8" i="1"/>
  <c r="J8" i="1"/>
  <c r="J6" i="1"/>
  <c r="I14" i="1"/>
  <c r="K14" i="1" s="1"/>
  <c r="I15" i="1"/>
  <c r="K15" i="1" s="1"/>
  <c r="I17" i="1"/>
  <c r="K17" i="1" s="1"/>
  <c r="I13" i="1"/>
  <c r="K13" i="1" s="1"/>
  <c r="I11" i="1"/>
  <c r="K11" i="1" s="1"/>
  <c r="I12" i="1"/>
  <c r="K12" i="1" s="1"/>
  <c r="K6" i="1" l="1"/>
  <c r="K2" i="1"/>
</calcChain>
</file>

<file path=xl/sharedStrings.xml><?xml version="1.0" encoding="utf-8"?>
<sst xmlns="http://schemas.openxmlformats.org/spreadsheetml/2006/main" count="52" uniqueCount="40">
  <si>
    <t>Tailspin Toys</t>
  </si>
  <si>
    <t xml:space="preserve"> </t>
  </si>
  <si>
    <t>费用报表</t>
    <phoneticPr fontId="2" type="noConversion"/>
  </si>
  <si>
    <t>内蒙古包头市府南街 123 号 12345</t>
    <phoneticPr fontId="2" type="noConversion"/>
  </si>
  <si>
    <t>费用报表总计</t>
  </si>
  <si>
    <t>住宿</t>
  </si>
  <si>
    <t>餐饮</t>
  </si>
  <si>
    <t>交通/里程</t>
  </si>
  <si>
    <t>其他</t>
  </si>
  <si>
    <t>姓名：</t>
  </si>
  <si>
    <t>部门：</t>
  </si>
  <si>
    <t>职位：</t>
  </si>
  <si>
    <t>经理:</t>
  </si>
  <si>
    <t>何石</t>
  </si>
  <si>
    <t>销售</t>
  </si>
  <si>
    <t>总经理</t>
  </si>
  <si>
    <t>柏隼</t>
  </si>
  <si>
    <t>用途：</t>
  </si>
  <si>
    <t>开始日期：</t>
  </si>
  <si>
    <t>结束日期：</t>
  </si>
  <si>
    <t>审批人：</t>
  </si>
  <si>
    <t>年度销售研讨会</t>
  </si>
  <si>
    <t>里程运价率：</t>
  </si>
  <si>
    <t>餐饮费率：</t>
  </si>
  <si>
    <t>住宿费率：</t>
  </si>
  <si>
    <t>电话费率：</t>
  </si>
  <si>
    <t>日期</t>
  </si>
  <si>
    <t>帐目</t>
  </si>
  <si>
    <t>描述</t>
  </si>
  <si>
    <t>交通</t>
  </si>
  <si>
    <t>开始</t>
  </si>
  <si>
    <t>结束</t>
  </si>
  <si>
    <t>里程</t>
  </si>
  <si>
    <t>总计</t>
  </si>
  <si>
    <t>销售和营销</t>
  </si>
  <si>
    <t>驾车前往机场/乘坐飞机</t>
  </si>
  <si>
    <t>住宿（2 晚）</t>
  </si>
  <si>
    <t>参会费</t>
  </si>
  <si>
    <t>餐费和出租车费</t>
  </si>
  <si>
    <t>从机场驾车返回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</si>
</sst>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¥&quot;#,##0.00;&quot;¥&quot;\-#,##0.00"/>
    <numFmt numFmtId="176" formatCode="_(* #,##0.00_);_(* \(#,##0.00\);_(* &quot;-&quot;??_);_(@_)"/>
    <numFmt numFmtId="177" formatCode="&quot;$&quot;#,##0.00&quot;/day&quot;"/>
    <numFmt numFmtId="178" formatCode="&quot;$&quot;#,##0.00"/>
    <numFmt numFmtId="179" formatCode="&quot;¥&quot;#,##0.00_);\(&quot;¥&quot;#,##0.00\)"/>
    <numFmt numFmtId="180" formatCode="#,##0.0_)&quot; 公里.&quot;;\(#,##0.0\)&quot; 公里.&quot;"/>
    <numFmt numFmtId="181" formatCode="&quot;¥&quot;#,##0.00&quot;/公里&quot;"/>
    <numFmt numFmtId="182" formatCode="&quot;¥&quot;#,##0.00&quot;/天&quot;"/>
    <numFmt numFmtId="183" formatCode="&quot;¥&quot;#,##0.00&quot;/晚&quot;"/>
  </numFmts>
  <fonts count="29" x14ac:knownFonts="1">
    <font>
      <sz val="10"/>
      <color theme="1"/>
      <name val="Microsoft YaHei UI"/>
      <family val="2"/>
      <charset val="134"/>
    </font>
    <font>
      <sz val="11"/>
      <color theme="1"/>
      <name val="Segoe UI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u/>
      <sz val="10"/>
      <color theme="4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sz val="10"/>
      <color theme="4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28"/>
      <color theme="0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sz val="8"/>
      <color theme="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sz val="9"/>
      <color theme="0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799981688894314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">
    <xf numFmtId="0" fontId="0" fillId="0" borderId="0">
      <alignment vertical="center"/>
    </xf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0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6" fillId="5" borderId="0" applyNumberFormat="0" applyBorder="0" applyProtection="0">
      <alignment vertical="center"/>
    </xf>
    <xf numFmtId="0" fontId="6" fillId="5" borderId="0" applyNumberFormat="0" applyBorder="0" applyProtection="0">
      <alignment horizontal="left"/>
    </xf>
    <xf numFmtId="0" fontId="3" fillId="5" borderId="0" applyNumberFormat="0" applyBorder="0" applyAlignment="0" applyProtection="0"/>
    <xf numFmtId="7" fontId="18" fillId="0" borderId="0" applyFill="0" applyBorder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6" fillId="3" borderId="0" xfId="5" applyFont="1" applyFill="1" applyBorder="1" applyAlignment="1">
      <alignment horizontal="left" indent="7"/>
    </xf>
    <xf numFmtId="0" fontId="4" fillId="3" borderId="0" xfId="0" applyNumberFormat="1" applyFont="1" applyFill="1">
      <alignment vertical="center"/>
    </xf>
    <xf numFmtId="0" fontId="21" fillId="3" borderId="0" xfId="0" applyNumberFormat="1" applyFont="1" applyFill="1" applyBorder="1">
      <alignment vertical="center"/>
    </xf>
    <xf numFmtId="0" fontId="21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22" fillId="3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0" fontId="6" fillId="3" borderId="0" xfId="5" applyFont="1" applyFill="1" applyBorder="1" applyAlignment="1">
      <alignment horizontal="left" vertical="top" indent="7"/>
    </xf>
    <xf numFmtId="0" fontId="22" fillId="3" borderId="0" xfId="0" applyFont="1" applyFill="1" applyAlignment="1">
      <alignment vertical="center"/>
    </xf>
    <xf numFmtId="0" fontId="22" fillId="3" borderId="0" xfId="0" applyNumberFormat="1" applyFont="1" applyFill="1" applyAlignment="1">
      <alignment horizontal="right" vertical="center" indent="1"/>
    </xf>
    <xf numFmtId="0" fontId="4" fillId="3" borderId="2" xfId="0" applyFont="1" applyFill="1" applyBorder="1">
      <alignment vertical="center"/>
    </xf>
    <xf numFmtId="0" fontId="21" fillId="3" borderId="2" xfId="0" applyFont="1" applyFill="1" applyBorder="1">
      <alignment vertical="center"/>
    </xf>
    <xf numFmtId="0" fontId="21" fillId="3" borderId="2" xfId="0" applyNumberFormat="1" applyFont="1" applyFill="1" applyBorder="1">
      <alignment vertical="center"/>
    </xf>
    <xf numFmtId="0" fontId="12" fillId="3" borderId="0" xfId="0" applyFont="1" applyFill="1" applyBorder="1" applyAlignment="1">
      <alignment vertical="center"/>
    </xf>
    <xf numFmtId="0" fontId="4" fillId="3" borderId="0" xfId="0" applyFont="1" applyFill="1" applyBorder="1">
      <alignment vertical="center"/>
    </xf>
    <xf numFmtId="0" fontId="21" fillId="3" borderId="0" xfId="7" applyFont="1" applyFill="1" applyAlignment="1">
      <alignment horizontal="left" vertical="center" indent="2"/>
    </xf>
    <xf numFmtId="0" fontId="21" fillId="3" borderId="0" xfId="7" applyFont="1" applyFill="1" applyAlignment="1">
      <alignment horizontal="left" vertical="center" indent="1"/>
    </xf>
    <xf numFmtId="0" fontId="21" fillId="3" borderId="0" xfId="7" applyNumberFormat="1" applyFont="1" applyFill="1" applyAlignment="1">
      <alignment horizontal="left" vertical="center"/>
    </xf>
    <xf numFmtId="0" fontId="21" fillId="3" borderId="0" xfId="7" applyFont="1" applyFill="1" applyBorder="1" applyAlignment="1">
      <alignment horizontal="left" vertical="center" indent="1"/>
    </xf>
    <xf numFmtId="0" fontId="24" fillId="3" borderId="0" xfId="0" applyNumberFormat="1" applyFont="1" applyFill="1" applyAlignment="1">
      <alignment horizontal="left"/>
    </xf>
    <xf numFmtId="0" fontId="24" fillId="3" borderId="0" xfId="0" applyFont="1" applyFill="1" applyAlignment="1"/>
    <xf numFmtId="7" fontId="25" fillId="2" borderId="1" xfId="8" applyFont="1" applyFill="1" applyBorder="1" applyAlignment="1">
      <alignment horizontal="center" vertical="center"/>
    </xf>
    <xf numFmtId="0" fontId="24" fillId="3" borderId="0" xfId="0" applyNumberFormat="1" applyFont="1" applyFill="1" applyAlignment="1"/>
    <xf numFmtId="177" fontId="3" fillId="3" borderId="0" xfId="7" applyNumberFormat="1" applyFont="1" applyFill="1" applyBorder="1" applyAlignment="1">
      <alignment horizontal="left" vertical="center" indent="1"/>
    </xf>
    <xf numFmtId="7" fontId="25" fillId="7" borderId="1" xfId="8" applyFont="1" applyFill="1" applyBorder="1" applyAlignment="1">
      <alignment horizontal="center" vertical="center"/>
    </xf>
    <xf numFmtId="0" fontId="26" fillId="3" borderId="0" xfId="0" applyFont="1" applyFill="1">
      <alignment vertical="center"/>
    </xf>
    <xf numFmtId="0" fontId="26" fillId="3" borderId="0" xfId="0" applyNumberFormat="1" applyFont="1" applyFill="1">
      <alignment vertical="center"/>
    </xf>
    <xf numFmtId="0" fontId="21" fillId="3" borderId="0" xfId="0" applyFont="1" applyFill="1">
      <alignment vertical="center"/>
    </xf>
    <xf numFmtId="0" fontId="21" fillId="3" borderId="0" xfId="0" applyNumberFormat="1" applyFont="1" applyFill="1">
      <alignment vertical="center"/>
    </xf>
    <xf numFmtId="0" fontId="26" fillId="3" borderId="0" xfId="0" applyFont="1" applyFill="1" applyBorder="1" applyAlignment="1">
      <alignment vertical="top"/>
    </xf>
    <xf numFmtId="0" fontId="27" fillId="3" borderId="0" xfId="0" applyFont="1" applyFill="1">
      <alignment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0" xfId="0" applyFont="1" applyFill="1" applyBorder="1" applyAlignment="1">
      <alignment horizontal="left" vertical="center" indent="1"/>
    </xf>
    <xf numFmtId="0" fontId="28" fillId="0" borderId="0" xfId="0" applyFont="1" applyFill="1" applyBorder="1" applyAlignment="1">
      <alignment horizontal="left" vertical="center"/>
    </xf>
    <xf numFmtId="178" fontId="28" fillId="0" borderId="0" xfId="0" applyNumberFormat="1" applyFont="1" applyFill="1" applyBorder="1" applyAlignment="1">
      <alignment horizontal="right" vertical="center"/>
    </xf>
    <xf numFmtId="0" fontId="28" fillId="0" borderId="0" xfId="0" applyFont="1" applyFill="1" applyBorder="1" applyAlignment="1">
      <alignment horizontal="right" vertical="center"/>
    </xf>
    <xf numFmtId="0" fontId="28" fillId="0" borderId="0" xfId="0" applyFont="1" applyFill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179" fontId="4" fillId="0" borderId="0" xfId="2" applyFont="1" applyFill="1" applyBorder="1" applyAlignment="1">
      <alignment vertical="center"/>
    </xf>
    <xf numFmtId="179" fontId="4" fillId="0" borderId="0" xfId="2" applyFont="1" applyFill="1" applyBorder="1" applyAlignment="1">
      <alignment horizontal="right" vertical="center"/>
    </xf>
    <xf numFmtId="178" fontId="4" fillId="0" borderId="0" xfId="0" applyNumberFormat="1" applyFont="1">
      <alignment vertical="center"/>
    </xf>
    <xf numFmtId="179" fontId="4" fillId="0" borderId="0" xfId="2" applyFont="1" applyFill="1" applyBorder="1" applyAlignment="1">
      <alignment horizontal="right" vertical="center" indent="1"/>
    </xf>
    <xf numFmtId="179" fontId="4" fillId="0" borderId="0" xfId="1" applyNumberFormat="1" applyFont="1" applyFill="1" applyBorder="1" applyAlignment="1">
      <alignment horizontal="right" vertical="center"/>
    </xf>
    <xf numFmtId="180" fontId="4" fillId="0" borderId="0" xfId="1" applyNumberFormat="1" applyFont="1" applyFill="1" applyBorder="1" applyAlignment="1">
      <alignment horizontal="right" vertical="center"/>
    </xf>
    <xf numFmtId="179" fontId="23" fillId="4" borderId="0" xfId="0" applyNumberFormat="1" applyFont="1" applyFill="1" applyBorder="1" applyAlignment="1">
      <alignment horizontal="center" vertical="center"/>
    </xf>
    <xf numFmtId="181" fontId="21" fillId="3" borderId="0" xfId="7" applyNumberFormat="1" applyFont="1" applyFill="1" applyBorder="1" applyAlignment="1">
      <alignment horizontal="left" vertical="center" indent="1"/>
    </xf>
    <xf numFmtId="182" fontId="21" fillId="3" borderId="0" xfId="7" applyNumberFormat="1" applyFont="1" applyFill="1" applyBorder="1" applyAlignment="1">
      <alignment horizontal="left" vertical="center" indent="1"/>
    </xf>
    <xf numFmtId="183" fontId="21" fillId="3" borderId="0" xfId="7" applyNumberFormat="1" applyFont="1" applyFill="1" applyBorder="1" applyAlignment="1">
      <alignment horizontal="left" vertical="center" indent="1"/>
    </xf>
    <xf numFmtId="14" fontId="4" fillId="0" borderId="0" xfId="0" applyNumberFormat="1" applyFont="1">
      <alignment vertical="center"/>
    </xf>
    <xf numFmtId="7" fontId="18" fillId="6" borderId="1" xfId="8" applyFill="1" applyBorder="1" applyAlignment="1">
      <alignment horizontal="center" vertical="center"/>
    </xf>
    <xf numFmtId="7" fontId="18" fillId="8" borderId="1" xfId="8" applyFill="1" applyBorder="1" applyAlignment="1">
      <alignment horizontal="center" vertical="center"/>
    </xf>
    <xf numFmtId="0" fontId="20" fillId="3" borderId="0" xfId="3" applyFont="1" applyFill="1" applyBorder="1" applyAlignment="1">
      <alignment horizontal="left" vertical="center" indent="1"/>
    </xf>
    <xf numFmtId="0" fontId="12" fillId="3" borderId="0" xfId="0" applyNumberFormat="1" applyFont="1" applyFill="1" applyBorder="1" applyAlignment="1">
      <alignment vertical="center"/>
    </xf>
    <xf numFmtId="14" fontId="21" fillId="3" borderId="0" xfId="7" applyNumberFormat="1" applyFont="1" applyFill="1" applyAlignment="1">
      <alignment horizontal="left" vertical="center"/>
    </xf>
    <xf numFmtId="0" fontId="21" fillId="3" borderId="0" xfId="7" applyFont="1" applyFill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 indent="2"/>
    </xf>
  </cellXfs>
  <cellStyles count="22">
    <cellStyle name="标题" xfId="3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1" builtinId="27" customBuiltin="1"/>
    <cellStyle name="常规" xfId="0" builtinId="0" customBuiltin="1"/>
    <cellStyle name="超链接" xfId="4" builtinId="8" customBuiltin="1"/>
    <cellStyle name="好" xfId="10" builtinId="26" customBuiltin="1"/>
    <cellStyle name="汇总" xfId="21" builtinId="25" customBuiltin="1"/>
    <cellStyle name="货币" xfId="2" builtinId="4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/>
    <cellStyle name="适中" xfId="12" builtinId="28" customBuiltin="1"/>
    <cellStyle name="输出" xfId="14" builtinId="21" customBuiltin="1"/>
    <cellStyle name="输入" xfId="13" builtinId="20" customBuiltin="1"/>
    <cellStyle name="已访问的超链接" xfId="9" builtinId="9" customBuiltin="1"/>
    <cellStyle name="注释" xfId="19" builtinId="10" customBuiltin="1"/>
  </cellStyles>
  <dxfs count="30"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79" formatCode="&quot;¥&quot;#,##0.00_);\(&quot;¥&quot;#,##0.0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79" formatCode="&quot;¥&quot;#,##0.00_);\(&quot;¥&quot;#,##0.00\)"/>
      <alignment horizontal="right" vertical="center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80" formatCode="#,##0.0_)&quot; 公里.&quot;;\(#,##0.0\)&quot; 公里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80" formatCode="#,##0.0_)&quot; 公里.&quot;;\(#,##0.0\)&quot; 公里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numFmt numFmtId="178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right" vertical="center" textRotation="0" wrapText="0" indent="0" justifyLastLine="0" shrinkToFit="0" readingOrder="0"/>
    </dxf>
    <dxf>
      <numFmt numFmtId="178" formatCode="&quot;$&quot;#,##0.0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78" formatCode="&quot;$&quot;#,##0.0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border>
        <top style="medium">
          <color theme="4" tint="0.79998168889431442"/>
        </top>
      </border>
    </dxf>
    <dxf>
      <font>
        <b/>
        <i val="0"/>
        <color theme="3"/>
      </font>
      <border>
        <bottom style="medium">
          <color theme="4" tint="0.79998168889431442"/>
        </bottom>
        <horizontal/>
      </border>
    </dxf>
    <dxf>
      <border>
        <bottom style="medium">
          <color theme="4"/>
        </bottom>
      </border>
    </dxf>
  </dxfs>
  <tableStyles count="1" defaultTableStyle="Expense Report" defaultPivotStyle="PivotStyleLight16">
    <tableStyle name="Expense Report" pivot="0" count="4">
      <tableStyleElement type="wholeTable" dxfId="29"/>
      <tableStyleElement type="headerRow" dxfId="28"/>
      <tableStyleElement type="totalRow" dxfId="27"/>
      <tableStyleElement type="secondRowStripe" dxfId="26"/>
    </tableStyle>
  </tableStyles>
  <colors>
    <mruColors>
      <color rgb="FF795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费用报表" displayName="费用报表" ref="A10:L17" headerRowDxfId="21" dataDxfId="20" totalsRowDxfId="19">
  <tableColumns count="12">
    <tableColumn id="1" name="日期" totalsRowLabel="Totals" dataDxfId="0" totalsRowDxfId="18"/>
    <tableColumn id="2" name="帐目" dataDxfId="1" totalsRowDxfId="17"/>
    <tableColumn id="3" name="描述" dataDxfId="16" totalsRowDxfId="15"/>
    <tableColumn id="4" name="住宿" totalsRowFunction="sum" dataDxfId="14" totalsRowDxfId="13" dataCellStyle="货币"/>
    <tableColumn id="8" name="餐饮" totalsRowFunction="sum" dataDxfId="12" totalsRowDxfId="11" dataCellStyle="货币"/>
    <tableColumn id="5" name="交通" totalsRowFunction="sum" dataDxfId="10" totalsRowDxfId="9" dataCellStyle="货币"/>
    <tableColumn id="6" name="开始" dataDxfId="8"/>
    <tableColumn id="7" name="结束" dataDxfId="7"/>
    <tableColumn id="12" name="里程" totalsRowFunction="sum" dataDxfId="6">
      <calculatedColumnFormula>IF(COUNTA(费用报表[[#This Row],[开始]:[结束]])=2,(费用报表[[#This Row],[结束]]-费用报表[[#This Row],[开始]])*里程运价率,"")</calculatedColumnFormula>
    </tableColumn>
    <tableColumn id="9" name="其他" totalsRowFunction="sum" dataDxfId="5"/>
    <tableColumn id="11" name="总计" totalsRowFunction="sum" dataDxfId="4" dataCellStyle="货币">
      <calculatedColumnFormula>IF(COUNTA(费用报表[[#This Row],[日期]:[结束]])=0,"",SUM(费用报表[[#This Row],[住宿]:[交通]],费用报表[[#This Row],[里程]:[其他]]))</calculatedColumnFormula>
    </tableColumn>
    <tableColumn id="10" name=" " dataDxfId="3" totalsRowDxfId="2"/>
  </tableColumns>
  <tableStyleInfo name="Expense Report" showFirstColumn="0" showLastColumn="0" showRowStripes="1" showColumnStripes="0"/>
  <extLst>
    <ext xmlns:x14="http://schemas.microsoft.com/office/spreadsheetml/2009/9/main" uri="{504A1905-F514-4f6f-8877-14C23A59335A}">
      <x14:table altText="费用报表数据" altTextSummary="差旅费用列表和详细信息，例如住宿、餐饮、电话、里程等费用。"/>
    </ext>
  </extLst>
</table>
</file>

<file path=xl/theme/theme1.xml><?xml version="1.0" encoding="utf-8"?>
<a:theme xmlns:a="http://schemas.openxmlformats.org/drawingml/2006/main" name="Metropolitan">
  <a:themeElements>
    <a:clrScheme name="Expense Repor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438C9B"/>
      </a:accent1>
      <a:accent2>
        <a:srgbClr val="DA1FA2"/>
      </a:accent2>
      <a:accent3>
        <a:srgbClr val="F2C911"/>
      </a:accent3>
      <a:accent4>
        <a:srgbClr val="6D5CA7"/>
      </a:accent4>
      <a:accent5>
        <a:srgbClr val="F44A4A"/>
      </a:accent5>
      <a:accent6>
        <a:srgbClr val="759D33"/>
      </a:accent6>
      <a:hlink>
        <a:srgbClr val="6D5CA7"/>
      </a:hlink>
      <a:folHlink>
        <a:srgbClr val="DA1FA2"/>
      </a:folHlink>
    </a:clrScheme>
    <a:fontScheme name="Expense Report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17"/>
  <sheetViews>
    <sheetView showGridLines="0" tabSelected="1" zoomScaleNormal="100" workbookViewId="0">
      <selection sqref="A1:B2"/>
    </sheetView>
  </sheetViews>
  <sheetFormatPr defaultRowHeight="24" customHeight="1" x14ac:dyDescent="0.25"/>
  <cols>
    <col min="1" max="1" width="20.375" style="52" customWidth="1"/>
    <col min="2" max="2" width="24.625" style="7" customWidth="1"/>
    <col min="3" max="3" width="20.25" style="7" customWidth="1"/>
    <col min="4" max="4" width="10.375" style="44" customWidth="1"/>
    <col min="5" max="5" width="12.75" style="44" customWidth="1"/>
    <col min="6" max="6" width="12.875" style="44" customWidth="1"/>
    <col min="7" max="8" width="15.625" style="7" customWidth="1"/>
    <col min="9" max="9" width="11.625" style="7" customWidth="1"/>
    <col min="10" max="10" width="17.375" style="44" customWidth="1"/>
    <col min="11" max="11" width="17.375" style="7" customWidth="1"/>
    <col min="12" max="12" width="2" style="7" customWidth="1"/>
    <col min="13" max="16384" width="9" style="7"/>
  </cols>
  <sheetData>
    <row r="1" spans="1:12" ht="27.75" customHeight="1" x14ac:dyDescent="0.25">
      <c r="A1" s="55" t="s">
        <v>2</v>
      </c>
      <c r="B1" s="55"/>
      <c r="C1" s="1" t="s">
        <v>0</v>
      </c>
      <c r="D1" s="2"/>
      <c r="E1" s="3"/>
      <c r="F1" s="3"/>
      <c r="G1" s="4"/>
      <c r="H1" s="4"/>
      <c r="I1" s="5"/>
      <c r="J1" s="6"/>
      <c r="K1" s="5"/>
      <c r="L1" s="5"/>
    </row>
    <row r="2" spans="1:12" ht="29.25" customHeight="1" x14ac:dyDescent="0.25">
      <c r="A2" s="55"/>
      <c r="B2" s="55"/>
      <c r="C2" s="8" t="s">
        <v>3</v>
      </c>
      <c r="D2" s="2"/>
      <c r="E2" s="3"/>
      <c r="F2" s="3"/>
      <c r="G2" s="4"/>
      <c r="H2" s="4"/>
      <c r="I2" s="9"/>
      <c r="J2" s="10" t="s">
        <v>4</v>
      </c>
      <c r="K2" s="48">
        <f>SUM(费用报表[总计])</f>
        <v>12907.000000000007</v>
      </c>
      <c r="L2" s="5"/>
    </row>
    <row r="3" spans="1:12" ht="6" customHeight="1" thickBot="1" x14ac:dyDescent="0.3">
      <c r="A3" s="11"/>
      <c r="B3" s="12"/>
      <c r="C3" s="12"/>
      <c r="D3" s="13"/>
      <c r="E3" s="13"/>
      <c r="F3" s="13"/>
      <c r="G3" s="12"/>
      <c r="H3" s="12"/>
      <c r="I3" s="4"/>
      <c r="J3" s="56"/>
      <c r="K3" s="14"/>
      <c r="L3" s="15"/>
    </row>
    <row r="4" spans="1:12" ht="6" customHeight="1" x14ac:dyDescent="0.25">
      <c r="A4" s="15"/>
      <c r="B4" s="4"/>
      <c r="C4" s="4"/>
      <c r="D4" s="3"/>
      <c r="E4" s="3"/>
      <c r="F4" s="3"/>
      <c r="G4" s="4"/>
      <c r="H4" s="4"/>
      <c r="I4" s="4"/>
      <c r="J4" s="56"/>
      <c r="K4" s="14"/>
      <c r="L4" s="15"/>
    </row>
    <row r="5" spans="1:12" ht="30.75" customHeight="1" x14ac:dyDescent="0.2">
      <c r="A5" s="16" t="s">
        <v>9</v>
      </c>
      <c r="B5" s="17" t="s">
        <v>13</v>
      </c>
      <c r="C5" s="58" t="s">
        <v>17</v>
      </c>
      <c r="D5" s="18" t="s">
        <v>21</v>
      </c>
      <c r="E5" s="2"/>
      <c r="F5" s="2"/>
      <c r="G5" s="19" t="s">
        <v>22</v>
      </c>
      <c r="H5" s="49">
        <v>5</v>
      </c>
      <c r="I5" s="5"/>
      <c r="J5" s="20" t="s">
        <v>5</v>
      </c>
      <c r="K5" s="21" t="s">
        <v>7</v>
      </c>
      <c r="L5" s="5"/>
    </row>
    <row r="6" spans="1:12" ht="28.5" customHeight="1" x14ac:dyDescent="0.25">
      <c r="A6" s="16" t="s">
        <v>10</v>
      </c>
      <c r="B6" s="17" t="s">
        <v>14</v>
      </c>
      <c r="C6" s="58" t="s">
        <v>18</v>
      </c>
      <c r="D6" s="57">
        <v>41883</v>
      </c>
      <c r="E6" s="57"/>
      <c r="F6" s="2"/>
      <c r="G6" s="19" t="s">
        <v>23</v>
      </c>
      <c r="H6" s="50">
        <v>300</v>
      </c>
      <c r="I6" s="5"/>
      <c r="J6" s="53">
        <f>SUM(费用报表[住宿])</f>
        <v>4450</v>
      </c>
      <c r="K6" s="22">
        <f>SUM(费用报表[交通],费用报表[里程])</f>
        <v>7457.0000000000073</v>
      </c>
      <c r="L6" s="5"/>
    </row>
    <row r="7" spans="1:12" ht="32.25" customHeight="1" x14ac:dyDescent="0.2">
      <c r="A7" s="16" t="s">
        <v>11</v>
      </c>
      <c r="B7" s="17" t="s">
        <v>15</v>
      </c>
      <c r="C7" s="58" t="s">
        <v>19</v>
      </c>
      <c r="D7" s="57">
        <v>41887</v>
      </c>
      <c r="E7" s="57"/>
      <c r="F7" s="2"/>
      <c r="G7" s="19" t="s">
        <v>24</v>
      </c>
      <c r="H7" s="51">
        <v>2000</v>
      </c>
      <c r="I7" s="5"/>
      <c r="J7" s="23" t="s">
        <v>6</v>
      </c>
      <c r="K7" s="21" t="s">
        <v>8</v>
      </c>
      <c r="L7" s="24"/>
    </row>
    <row r="8" spans="1:12" ht="30.75" customHeight="1" x14ac:dyDescent="0.25">
      <c r="A8" s="16" t="s">
        <v>12</v>
      </c>
      <c r="B8" s="17" t="s">
        <v>16</v>
      </c>
      <c r="C8" s="58" t="s">
        <v>20</v>
      </c>
      <c r="D8" s="18" t="s">
        <v>16</v>
      </c>
      <c r="E8" s="2"/>
      <c r="F8" s="2"/>
      <c r="G8" s="19" t="s">
        <v>25</v>
      </c>
      <c r="H8" s="50">
        <v>100</v>
      </c>
      <c r="I8" s="5"/>
      <c r="J8" s="54">
        <f>SUM(费用报表[餐饮])</f>
        <v>750</v>
      </c>
      <c r="K8" s="25">
        <f>SUM(费用报表[其他])</f>
        <v>250</v>
      </c>
      <c r="L8" s="5"/>
    </row>
    <row r="9" spans="1:12" ht="12" customHeight="1" x14ac:dyDescent="0.25">
      <c r="A9" s="26"/>
      <c r="B9" s="26"/>
      <c r="C9" s="26"/>
      <c r="D9" s="27"/>
      <c r="E9" s="27"/>
      <c r="F9" s="27"/>
      <c r="G9" s="26"/>
      <c r="H9" s="28"/>
      <c r="I9" s="28"/>
      <c r="J9" s="29"/>
      <c r="K9" s="30"/>
      <c r="L9" s="31"/>
    </row>
    <row r="10" spans="1:12" s="39" customFormat="1" ht="24" customHeight="1" x14ac:dyDescent="0.25">
      <c r="A10" s="32" t="s">
        <v>26</v>
      </c>
      <c r="B10" s="33" t="s">
        <v>27</v>
      </c>
      <c r="C10" s="34" t="s">
        <v>28</v>
      </c>
      <c r="D10" s="35" t="s">
        <v>5</v>
      </c>
      <c r="E10" s="35" t="s">
        <v>6</v>
      </c>
      <c r="F10" s="35" t="s">
        <v>29</v>
      </c>
      <c r="G10" s="36" t="s">
        <v>30</v>
      </c>
      <c r="H10" s="36" t="s">
        <v>31</v>
      </c>
      <c r="I10" s="36" t="s">
        <v>32</v>
      </c>
      <c r="J10" s="35" t="s">
        <v>8</v>
      </c>
      <c r="K10" s="37" t="s">
        <v>33</v>
      </c>
      <c r="L10" s="38" t="s">
        <v>1</v>
      </c>
    </row>
    <row r="11" spans="1:12" s="39" customFormat="1" ht="24" customHeight="1" x14ac:dyDescent="0.25">
      <c r="A11" s="59">
        <v>41883</v>
      </c>
      <c r="B11" s="40" t="s">
        <v>34</v>
      </c>
      <c r="C11" s="41" t="s">
        <v>35</v>
      </c>
      <c r="D11" s="42"/>
      <c r="E11" s="43"/>
      <c r="F11" s="43">
        <v>4280</v>
      </c>
      <c r="G11" s="47">
        <v>11378.5</v>
      </c>
      <c r="H11" s="47">
        <v>11456.2</v>
      </c>
      <c r="I11" s="46">
        <f>IF(COUNTA(费用报表[[#This Row],[开始]:[结束]])=2,(费用报表[[#This Row],[结束]]-费用报表[[#This Row],[开始]])*里程运价率,"")</f>
        <v>388.50000000000364</v>
      </c>
      <c r="J11" s="46"/>
      <c r="K11" s="45">
        <f>IF(COUNTA(费用报表[[#This Row],[日期]:[结束]])=0,"",SUM(费用报表[[#This Row],[住宿]:[交通]],费用报表[[#This Row],[里程]:[其他]]))</f>
        <v>4668.5000000000036</v>
      </c>
    </row>
    <row r="12" spans="1:12" s="39" customFormat="1" ht="24" customHeight="1" x14ac:dyDescent="0.25">
      <c r="A12" s="59">
        <v>41883</v>
      </c>
      <c r="B12" s="40" t="s">
        <v>34</v>
      </c>
      <c r="C12" s="41" t="s">
        <v>36</v>
      </c>
      <c r="D12" s="42">
        <v>4450</v>
      </c>
      <c r="E12" s="43"/>
      <c r="F12" s="43">
        <v>2250</v>
      </c>
      <c r="G12" s="47"/>
      <c r="H12" s="47"/>
      <c r="I12" s="46" t="str">
        <f>IF(COUNTA(费用报表[[#This Row],[开始]:[结束]])=2,(费用报表[[#This Row],[结束]]-费用报表[[#This Row],[开始]])*里程运价率,"")</f>
        <v/>
      </c>
      <c r="J12" s="46"/>
      <c r="K12" s="45">
        <f>IF(COUNTA(费用报表[[#This Row],[日期]:[结束]])=0,"",SUM(费用报表[[#This Row],[住宿]:[交通]],费用报表[[#This Row],[里程]:[其他]]))</f>
        <v>6700</v>
      </c>
    </row>
    <row r="13" spans="1:12" s="39" customFormat="1" ht="24" customHeight="1" x14ac:dyDescent="0.25">
      <c r="A13" s="59">
        <v>41883</v>
      </c>
      <c r="B13" s="40" t="s">
        <v>34</v>
      </c>
      <c r="C13" s="41" t="s">
        <v>37</v>
      </c>
      <c r="D13" s="42"/>
      <c r="E13" s="43"/>
      <c r="F13" s="43"/>
      <c r="G13" s="47"/>
      <c r="H13" s="47"/>
      <c r="I13" s="46" t="str">
        <f>IF(COUNTA(费用报表[[#This Row],[开始]:[结束]])=2,(费用报表[[#This Row],[结束]]-费用报表[[#This Row],[开始]])*里程运价率,"")</f>
        <v/>
      </c>
      <c r="J13" s="46">
        <v>250</v>
      </c>
      <c r="K13" s="45">
        <f>IF(COUNTA(费用报表[[#This Row],[日期]:[结束]])=0,"",SUM(费用报表[[#This Row],[住宿]:[交通]],费用报表[[#This Row],[里程]:[其他]]))</f>
        <v>250</v>
      </c>
    </row>
    <row r="14" spans="1:12" ht="24" customHeight="1" x14ac:dyDescent="0.25">
      <c r="A14" s="59">
        <v>41883</v>
      </c>
      <c r="B14" s="40" t="s">
        <v>34</v>
      </c>
      <c r="C14" s="41" t="s">
        <v>6</v>
      </c>
      <c r="D14" s="42"/>
      <c r="E14" s="43">
        <v>300</v>
      </c>
      <c r="F14" s="43"/>
      <c r="G14" s="47"/>
      <c r="H14" s="47"/>
      <c r="I14" s="46" t="str">
        <f>IF(COUNTA(费用报表[[#This Row],[开始]:[结束]])=2,(费用报表[[#This Row],[结束]]-费用报表[[#This Row],[开始]])*里程运价率,"")</f>
        <v/>
      </c>
      <c r="J14" s="46"/>
      <c r="K14" s="45">
        <f>IF(COUNTA(费用报表[[#This Row],[日期]:[结束]])=0,"",SUM(费用报表[[#This Row],[住宿]:[交通]],费用报表[[#This Row],[里程]:[其他]]))</f>
        <v>300</v>
      </c>
      <c r="L14" s="39"/>
    </row>
    <row r="15" spans="1:12" ht="24" customHeight="1" x14ac:dyDescent="0.25">
      <c r="A15" s="59">
        <v>41884</v>
      </c>
      <c r="B15" s="40" t="s">
        <v>34</v>
      </c>
      <c r="C15" s="41" t="s">
        <v>38</v>
      </c>
      <c r="D15" s="42"/>
      <c r="E15" s="43">
        <v>300</v>
      </c>
      <c r="F15" s="43">
        <v>150</v>
      </c>
      <c r="G15" s="47"/>
      <c r="H15" s="47"/>
      <c r="I15" s="46" t="str">
        <f>IF(COUNTA(费用报表[[#This Row],[开始]:[结束]])=2,(费用报表[[#This Row],[结束]]-费用报表[[#This Row],[开始]])*里程运价率,"")</f>
        <v/>
      </c>
      <c r="J15" s="46"/>
      <c r="K15" s="45">
        <f>IF(COUNTA(费用报表[[#This Row],[日期]:[结束]])=0,"",SUM(费用报表[[#This Row],[住宿]:[交通]],费用报表[[#This Row],[里程]:[其他]]))</f>
        <v>450</v>
      </c>
      <c r="L15" s="39"/>
    </row>
    <row r="16" spans="1:12" ht="24" customHeight="1" x14ac:dyDescent="0.25">
      <c r="A16" s="59">
        <v>41885</v>
      </c>
      <c r="B16" s="40" t="s">
        <v>34</v>
      </c>
      <c r="C16" s="41" t="s">
        <v>6</v>
      </c>
      <c r="D16" s="42"/>
      <c r="E16" s="43">
        <v>150</v>
      </c>
      <c r="F16" s="43"/>
      <c r="G16" s="47"/>
      <c r="H16" s="47"/>
      <c r="I16" s="46" t="str">
        <f>IF(COUNTA(费用报表[[#This Row],[开始]:[结束]])=2,(费用报表[[#This Row],[结束]]-费用报表[[#This Row],[开始]])*里程运价率,"")</f>
        <v/>
      </c>
      <c r="J16" s="46"/>
      <c r="K16" s="45">
        <f>IF(COUNTA(费用报表[[#This Row],[日期]:[结束]])=0,"",SUM(费用报表[[#This Row],[住宿]:[交通]],费用报表[[#This Row],[里程]:[其他]]))</f>
        <v>150</v>
      </c>
      <c r="L16" s="39"/>
    </row>
    <row r="17" spans="1:12" ht="24" customHeight="1" x14ac:dyDescent="0.25">
      <c r="A17" s="59">
        <v>41885</v>
      </c>
      <c r="B17" s="40" t="s">
        <v>34</v>
      </c>
      <c r="C17" s="41" t="s">
        <v>39</v>
      </c>
      <c r="D17" s="42"/>
      <c r="E17" s="43"/>
      <c r="F17" s="43"/>
      <c r="G17" s="47">
        <v>11456.2</v>
      </c>
      <c r="H17" s="47">
        <v>11533.900000000001</v>
      </c>
      <c r="I17" s="46">
        <f>IF(COUNTA(费用报表[[#This Row],[开始]:[结束]])=2,(费用报表[[#This Row],[结束]]-费用报表[[#This Row],[开始]])*里程运价率,"")</f>
        <v>388.50000000000364</v>
      </c>
      <c r="J17" s="46"/>
      <c r="K17" s="45">
        <f>IF(COUNTA(费用报表[[#This Row],[日期]:[结束]])=0,"",SUM(费用报表[[#This Row],[住宿]:[交通]],费用报表[[#This Row],[里程]:[其他]]))</f>
        <v>388.50000000000364</v>
      </c>
      <c r="L17" s="39"/>
    </row>
  </sheetData>
  <mergeCells count="4">
    <mergeCell ref="A1:B2"/>
    <mergeCell ref="J3:J4"/>
    <mergeCell ref="D6:E6"/>
    <mergeCell ref="D7:E7"/>
  </mergeCells>
  <phoneticPr fontId="2" type="noConversion"/>
  <conditionalFormatting sqref="D11:F17">
    <cfRule type="expression" dxfId="25" priority="4">
      <formula>D11&lt;0</formula>
    </cfRule>
  </conditionalFormatting>
  <conditionalFormatting sqref="G11:I17">
    <cfRule type="expression" dxfId="24" priority="19">
      <formula>($H11&lt;&gt;"")*($G11&lt;&gt;"")*($H11&lt;$G11)</formula>
    </cfRule>
  </conditionalFormatting>
  <conditionalFormatting sqref="A11:A17">
    <cfRule type="expression" dxfId="23" priority="76">
      <formula>(($A11&lt;$D$6)+($A11&gt;$D$7))*($A11&lt;&gt;"")</formula>
    </cfRule>
  </conditionalFormatting>
  <conditionalFormatting sqref="E11:E17">
    <cfRule type="expression" dxfId="22" priority="100">
      <formula>SUMIF($A$11:$A$17,$A11,$E$11:$E$17)&gt;$H$6</formula>
    </cfRule>
  </conditionalFormatting>
  <printOptions horizontalCentered="1"/>
  <pageMargins left="0.25" right="0.25" top="0.75" bottom="0.75" header="0.3" footer="0.3"/>
  <pageSetup scale="74"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费用报表</vt:lpstr>
      <vt:lpstr>费用报表!打印标题</vt:lpstr>
      <vt:lpstr>结束日期</vt:lpstr>
      <vt:lpstr>开始日期</vt:lpstr>
      <vt:lpstr>里程运价率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2014-01-07T09:58:26Z</dcterms:created>
  <dcterms:modified xsi:type="dcterms:W3CDTF">2014-02-24T12:14:07Z</dcterms:modified>
</cp:coreProperties>
</file>