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ua\jtff-missions\drill-TALD\"/>
    </mc:Choice>
  </mc:AlternateContent>
  <bookViews>
    <workbookView xWindow="0" yWindow="0" windowWidth="38400" windowHeight="174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0" i="1"/>
  <c r="C19" i="1"/>
  <c r="C20" i="1"/>
  <c r="B20" i="1"/>
  <c r="B19" i="1" s="1"/>
  <c r="C22" i="1"/>
  <c r="B22" i="1"/>
  <c r="C21" i="1"/>
  <c r="C23" i="1"/>
  <c r="C11" i="1"/>
  <c r="C10" i="1"/>
  <c r="C9" i="1"/>
  <c r="C17" i="1"/>
  <c r="C16" i="1"/>
  <c r="C15" i="1"/>
  <c r="C14" i="1"/>
  <c r="C13" i="1"/>
  <c r="C12" i="1"/>
  <c r="B21" i="1"/>
  <c r="B23" i="1"/>
  <c r="D23" i="1"/>
  <c r="D22" i="1"/>
  <c r="D21" i="1"/>
  <c r="D16" i="1"/>
  <c r="D12" i="1"/>
  <c r="B17" i="1"/>
  <c r="D17" i="1" s="1"/>
  <c r="B15" i="1"/>
  <c r="D15" i="1" s="1"/>
  <c r="B13" i="1"/>
  <c r="B12" i="1"/>
  <c r="B10" i="1"/>
  <c r="B9" i="1"/>
  <c r="D13" i="1" l="1"/>
  <c r="B18" i="1"/>
  <c r="B14" i="1"/>
  <c r="D18" i="1" l="1"/>
  <c r="C18" i="1"/>
  <c r="D14" i="1"/>
  <c r="G3" i="1" s="1"/>
</calcChain>
</file>

<file path=xl/sharedStrings.xml><?xml version="1.0" encoding="utf-8"?>
<sst xmlns="http://schemas.openxmlformats.org/spreadsheetml/2006/main" count="36" uniqueCount="32">
  <si>
    <t>package</t>
  </si>
  <si>
    <t>heading</t>
  </si>
  <si>
    <t>speed</t>
  </si>
  <si>
    <t>Margin</t>
  </si>
  <si>
    <t>DeltaY1</t>
  </si>
  <si>
    <t>DeltaY2</t>
  </si>
  <si>
    <t>Decoy Distance</t>
  </si>
  <si>
    <t>DeltaX1</t>
  </si>
  <si>
    <t>DeltaX2</t>
  </si>
  <si>
    <t>DeltaY3</t>
  </si>
  <si>
    <t>DeltaX3</t>
  </si>
  <si>
    <t>T1</t>
  </si>
  <si>
    <t>T0</t>
  </si>
  <si>
    <t>T2</t>
  </si>
  <si>
    <t>T3</t>
  </si>
  <si>
    <t>SEAD</t>
  </si>
  <si>
    <t>Shooting Distance</t>
  </si>
  <si>
    <t>Ecart Decoy-SEAD</t>
  </si>
  <si>
    <t>CAP1</t>
  </si>
  <si>
    <t>CAP2</t>
  </si>
  <si>
    <t>CAP0</t>
  </si>
  <si>
    <t>CAP3</t>
  </si>
  <si>
    <t>CAP4</t>
  </si>
  <si>
    <t>Decoy1</t>
  </si>
  <si>
    <t>Decoy2</t>
  </si>
  <si>
    <t>plan:</t>
  </si>
  <si>
    <t>T4</t>
  </si>
  <si>
    <t>PREPA ATTAQUE - espacement entre SEAD et Decoy</t>
  </si>
  <si>
    <t>SPLIT - Debut attaque</t>
  </si>
  <si>
    <t>MISE EN PLACE DECOY</t>
  </si>
  <si>
    <t>Shoot TALD et AGM88C</t>
  </si>
  <si>
    <t>FIN ATTAQUE - DESTRUCTION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</si>
</sst>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C18" sqref="C18"/>
    </sheetView>
  </sheetViews>
  <sheetFormatPr baseColWidth="10" defaultRowHeight="15" x14ac:dyDescent="0.25"/>
  <cols>
    <col min="1" max="1" width="16.7109375" bestFit="1" customWidth="1"/>
    <col min="6" max="6" width="16.5703125" bestFit="1" customWidth="1"/>
  </cols>
  <sheetData>
    <row r="1" spans="1:7" x14ac:dyDescent="0.25">
      <c r="A1" t="s">
        <v>0</v>
      </c>
    </row>
    <row r="2" spans="1:7" x14ac:dyDescent="0.25">
      <c r="A2" t="s">
        <v>1</v>
      </c>
      <c r="B2">
        <v>90</v>
      </c>
    </row>
    <row r="3" spans="1:7" x14ac:dyDescent="0.25">
      <c r="A3" t="s">
        <v>2</v>
      </c>
      <c r="B3">
        <v>300</v>
      </c>
      <c r="F3" t="s">
        <v>17</v>
      </c>
      <c r="G3">
        <f>D14-B14</f>
        <v>40.055181366250274</v>
      </c>
    </row>
    <row r="4" spans="1:7" x14ac:dyDescent="0.25">
      <c r="A4" t="s">
        <v>6</v>
      </c>
      <c r="B4">
        <v>30</v>
      </c>
    </row>
    <row r="5" spans="1:7" x14ac:dyDescent="0.25">
      <c r="A5" t="s">
        <v>3</v>
      </c>
      <c r="B5">
        <v>5</v>
      </c>
    </row>
    <row r="6" spans="1:7" x14ac:dyDescent="0.25">
      <c r="A6" t="s">
        <v>16</v>
      </c>
      <c r="B6">
        <v>40</v>
      </c>
      <c r="F6" t="s">
        <v>25</v>
      </c>
    </row>
    <row r="7" spans="1:7" x14ac:dyDescent="0.25">
      <c r="F7" t="s">
        <v>26</v>
      </c>
      <c r="G7" t="s">
        <v>27</v>
      </c>
    </row>
    <row r="8" spans="1:7" x14ac:dyDescent="0.25">
      <c r="B8" t="s">
        <v>23</v>
      </c>
      <c r="C8" t="s">
        <v>24</v>
      </c>
      <c r="D8" t="s">
        <v>15</v>
      </c>
      <c r="F8" t="s">
        <v>14</v>
      </c>
      <c r="G8" t="s">
        <v>28</v>
      </c>
    </row>
    <row r="9" spans="1:7" x14ac:dyDescent="0.25">
      <c r="A9" t="s">
        <v>4</v>
      </c>
      <c r="B9">
        <f>B4*SQRT(3)/2</f>
        <v>25.980762113533157</v>
      </c>
      <c r="C9">
        <f>-B9</f>
        <v>-25.980762113533157</v>
      </c>
      <c r="D9">
        <v>0</v>
      </c>
      <c r="F9" t="s">
        <v>13</v>
      </c>
      <c r="G9" t="s">
        <v>29</v>
      </c>
    </row>
    <row r="10" spans="1:7" x14ac:dyDescent="0.25">
      <c r="A10" t="s">
        <v>5</v>
      </c>
      <c r="B10">
        <f>(B4+B5)*SQRT(3)/2</f>
        <v>30.310889132455351</v>
      </c>
      <c r="C10">
        <f>-B10</f>
        <v>-30.310889132455351</v>
      </c>
      <c r="D10">
        <v>0</v>
      </c>
      <c r="F10" t="s">
        <v>11</v>
      </c>
      <c r="G10" t="s">
        <v>30</v>
      </c>
    </row>
    <row r="11" spans="1:7" x14ac:dyDescent="0.25">
      <c r="A11" t="s">
        <v>9</v>
      </c>
      <c r="B11">
        <v>0</v>
      </c>
      <c r="C11">
        <f>-B11</f>
        <v>0</v>
      </c>
      <c r="D11">
        <v>0</v>
      </c>
      <c r="F11" t="s">
        <v>12</v>
      </c>
      <c r="G11" t="s">
        <v>31</v>
      </c>
    </row>
    <row r="12" spans="1:7" x14ac:dyDescent="0.25">
      <c r="A12" t="s">
        <v>7</v>
      </c>
      <c r="B12">
        <f>B4/2</f>
        <v>15</v>
      </c>
      <c r="C12">
        <f>B12</f>
        <v>15</v>
      </c>
      <c r="D12">
        <f>B6</f>
        <v>40</v>
      </c>
    </row>
    <row r="13" spans="1:7" x14ac:dyDescent="0.25">
      <c r="A13" t="s">
        <v>8</v>
      </c>
      <c r="B13">
        <f>(B4+B5)/2</f>
        <v>17.5</v>
      </c>
      <c r="C13">
        <f>B13</f>
        <v>17.5</v>
      </c>
      <c r="D13">
        <f>D12+B3*(B16-B17)/60</f>
        <v>45</v>
      </c>
    </row>
    <row r="14" spans="1:7" x14ac:dyDescent="0.25">
      <c r="A14" t="s">
        <v>10</v>
      </c>
      <c r="B14">
        <f>B13+B10</f>
        <v>47.810889132455351</v>
      </c>
      <c r="C14">
        <f>B14</f>
        <v>47.810889132455351</v>
      </c>
      <c r="D14">
        <f>D13+(D17-D18)*B3/60</f>
        <v>87.866070498705625</v>
      </c>
    </row>
    <row r="15" spans="1:7" x14ac:dyDescent="0.25">
      <c r="A15" t="s">
        <v>12</v>
      </c>
      <c r="B15">
        <f>B16+(B4*60/B3)</f>
        <v>6</v>
      </c>
      <c r="C15">
        <f>B15</f>
        <v>6</v>
      </c>
      <c r="D15">
        <f>B15</f>
        <v>6</v>
      </c>
    </row>
    <row r="16" spans="1:7" x14ac:dyDescent="0.25">
      <c r="A16" t="s">
        <v>11</v>
      </c>
      <c r="B16">
        <v>0</v>
      </c>
      <c r="C16">
        <f>B16</f>
        <v>0</v>
      </c>
      <c r="D16">
        <f>B16</f>
        <v>0</v>
      </c>
    </row>
    <row r="17" spans="1:4" x14ac:dyDescent="0.25">
      <c r="A17" t="s">
        <v>13</v>
      </c>
      <c r="B17">
        <f>B16-(B5*60/B3)</f>
        <v>-1</v>
      </c>
      <c r="C17">
        <f>B17</f>
        <v>-1</v>
      </c>
      <c r="D17">
        <f>B17</f>
        <v>-1</v>
      </c>
    </row>
    <row r="18" spans="1:4" x14ac:dyDescent="0.25">
      <c r="A18" t="s">
        <v>14</v>
      </c>
      <c r="B18">
        <f>B17-(60*B10*SQRT(2)/B3)</f>
        <v>-9.5732140997411239</v>
      </c>
      <c r="C18">
        <f>B18</f>
        <v>-9.5732140997411239</v>
      </c>
      <c r="D18">
        <f>B18</f>
        <v>-9.5732140997411239</v>
      </c>
    </row>
    <row r="19" spans="1:4" x14ac:dyDescent="0.25">
      <c r="A19" t="s">
        <v>20</v>
      </c>
      <c r="B19">
        <f>B20</f>
        <v>120</v>
      </c>
      <c r="C19">
        <f>C20</f>
        <v>60</v>
      </c>
      <c r="D19">
        <f>D20-90</f>
        <v>90</v>
      </c>
    </row>
    <row r="20" spans="1:4" x14ac:dyDescent="0.25">
      <c r="A20" t="s">
        <v>18</v>
      </c>
      <c r="B20">
        <f>B21+90</f>
        <v>120</v>
      </c>
      <c r="C20">
        <f>C21-90</f>
        <v>60</v>
      </c>
      <c r="D20">
        <f>B2+90</f>
        <v>180</v>
      </c>
    </row>
    <row r="21" spans="1:4" x14ac:dyDescent="0.25">
      <c r="A21" t="s">
        <v>19</v>
      </c>
      <c r="B21">
        <f>B2-60</f>
        <v>30</v>
      </c>
      <c r="C21">
        <f>B2+60</f>
        <v>150</v>
      </c>
      <c r="D21">
        <f>B2</f>
        <v>90</v>
      </c>
    </row>
    <row r="22" spans="1:4" x14ac:dyDescent="0.25">
      <c r="A22" t="s">
        <v>21</v>
      </c>
      <c r="B22">
        <f>B2+45</f>
        <v>135</v>
      </c>
      <c r="C22">
        <f>B2-45</f>
        <v>45</v>
      </c>
      <c r="D22">
        <f>B2</f>
        <v>90</v>
      </c>
    </row>
    <row r="23" spans="1:4" x14ac:dyDescent="0.25">
      <c r="A23" t="s">
        <v>22</v>
      </c>
      <c r="B23">
        <f>B2</f>
        <v>90</v>
      </c>
      <c r="C23">
        <f>B2</f>
        <v>90</v>
      </c>
      <c r="D23">
        <f>B2</f>
        <v>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3BA519E3143F46AB8865AAE99E1BB1" ma:contentTypeVersion="11" ma:contentTypeDescription="Crée un document." ma:contentTypeScope="" ma:versionID="2f2998795989e536505ccea9b836f258">
  <xsd:schema xmlns:xsd="http://www.w3.org/2001/XMLSchema" xmlns:xs="http://www.w3.org/2001/XMLSchema" xmlns:p="http://schemas.microsoft.com/office/2006/metadata/properties" xmlns:ns3="772924e2-c6aa-46a4-8697-4f5231dbe16b" xmlns:ns4="570994ca-78c5-4253-8637-6791641f6401" targetNamespace="http://schemas.microsoft.com/office/2006/metadata/properties" ma:root="true" ma:fieldsID="91314586046bd90ec4b408b110282d15" ns3:_="" ns4:_="">
    <xsd:import namespace="772924e2-c6aa-46a4-8697-4f5231dbe16b"/>
    <xsd:import namespace="570994ca-78c5-4253-8637-6791641f640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924e2-c6aa-46a4-8697-4f5231dbe1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0994ca-78c5-4253-8637-6791641f64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571A03-90BA-4B2C-82B9-C4EF339C07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2924e2-c6aa-46a4-8697-4f5231dbe16b"/>
    <ds:schemaRef ds:uri="570994ca-78c5-4253-8637-6791641f64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D52AC6-E1BA-4412-94CF-EFF9362074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25087D-7A38-435A-A2C5-3382029B559C}">
  <ds:schemaRefs>
    <ds:schemaRef ds:uri="570994ca-78c5-4253-8637-6791641f6401"/>
    <ds:schemaRef ds:uri="http://schemas.microsoft.com/office/2006/documentManagement/types"/>
    <ds:schemaRef ds:uri="http://schemas.microsoft.com/office/infopath/2007/PartnerControls"/>
    <ds:schemaRef ds:uri="772924e2-c6aa-46a4-8697-4f5231dbe16b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Admin. LONGO</dc:creator>
  <cp:lastModifiedBy>Sébastien Admin. LONGO</cp:lastModifiedBy>
  <dcterms:created xsi:type="dcterms:W3CDTF">2020-05-15T08:43:42Z</dcterms:created>
  <dcterms:modified xsi:type="dcterms:W3CDTF">2020-05-15T11:01:30Z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0x010100CA3BA519E3143F46AB8865AAE99E1BB1</vt:lpwstr>
  </property>
</Properties>
</file>