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3"/>
  </sheets>
  <definedNames>
    <definedName function="false" hidden="false" localSheetId="0" name="_xlnm.Print_Titles" vbProcedure="false">List1!$26:$26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<sst xmlns="http://schemas.openxmlformats.org/spreadsheetml/2006/main" count="255" uniqueCount="193">
  <si>
    <t xml:space="preserve">CENOVÁ INFORMACE </t>
  </si>
  <si>
    <t xml:space="preserve">Návrh proveden programem E-CONFIG 3.13.30. Databáze 2025.03.01, platnost dat od 01.03.2025</t>
  </si>
  <si>
    <t xml:space="preserve">Zpracoval:</t>
  </si>
  <si>
    <t xml:space="preserve">Příjemce materiálu:</t>
  </si>
  <si>
    <t xml:space="preserve">Elprojekt</t>
  </si>
  <si>
    <t xml:space="preserve">Poděbradova 4</t>
  </si>
  <si>
    <t xml:space="preserve">741 01 Nový Jičín</t>
  </si>
  <si>
    <t xml:space="preserve"> </t>
  </si>
  <si>
    <t xml:space="preserve">IČO: </t>
  </si>
  <si>
    <t xml:space="preserve">DIČ: </t>
  </si>
  <si>
    <t xml:space="preserve">Banka: </t>
  </si>
  <si>
    <t xml:space="preserve">Číslo účtu: </t>
  </si>
  <si>
    <t xml:space="preserve">Pavel Šupík</t>
  </si>
  <si>
    <t xml:space="preserve">Telefon: </t>
  </si>
  <si>
    <t xml:space="preserve">E-mail: </t>
  </si>
  <si>
    <t xml:space="preserve">Soubory:</t>
  </si>
  <si>
    <t xml:space="preserve">Projekt:</t>
  </si>
  <si>
    <t xml:space="preserve">RH1 V3.ECFX</t>
  </si>
  <si>
    <t xml:space="preserve">Rozvaděče Michna ver 3.XLSX</t>
  </si>
  <si>
    <t xml:space="preserve">Poznámka:</t>
  </si>
  <si>
    <t xml:space="preserve">Datum:</t>
  </si>
  <si>
    <t xml:space="preserve">25.09.2024</t>
  </si>
  <si>
    <t xml:space="preserve">Sumarizovaný seznam</t>
  </si>
  <si>
    <t xml:space="preserve">Platnost: 30 dní (do 25.10.2024)</t>
  </si>
  <si>
    <t xml:space="preserve">(počty kusů NEBYLY zaokrouhleny na násobky základní objednací jednotky)</t>
  </si>
  <si>
    <t xml:space="preserve">Splatnost: 14 dní</t>
  </si>
  <si>
    <t xml:space="preserve">Poř.</t>
  </si>
  <si>
    <t xml:space="preserve">Popis</t>
  </si>
  <si>
    <t xml:space="preserve">Typové označení</t>
  </si>
  <si>
    <t xml:space="preserve">Objednací číslo</t>
  </si>
  <si>
    <t xml:space="preserve">Počet kusů celkem</t>
  </si>
  <si>
    <t xml:space="preserve">Celková koncová cena [Kč]</t>
  </si>
  <si>
    <t xml:space="preserve">Recyklační příspěvek [Kč]</t>
  </si>
  <si>
    <t xml:space="preserve">RH1, pole č.1</t>
  </si>
  <si>
    <t xml:space="preserve">1</t>
  </si>
  <si>
    <t xml:space="preserve">Skříň s dveřmi, otočný plast.zámek, IP30, bílá, na podlahu, ŠxVxH=1000x2060x300</t>
  </si>
  <si>
    <t xml:space="preserve">BP-F-1000/20/3-W</t>
  </si>
  <si>
    <t xml:space="preserve">102342</t>
  </si>
  <si>
    <t xml:space="preserve">2</t>
  </si>
  <si>
    <t xml:space="preserve">Držák krycích desek ProfiPLUS, výška 1950, sada 1 pár</t>
  </si>
  <si>
    <t xml:space="preserve">BPZ-FPS/20</t>
  </si>
  <si>
    <t xml:space="preserve">106430</t>
  </si>
  <si>
    <t xml:space="preserve">3</t>
  </si>
  <si>
    <t xml:space="preserve">Podstavec bok, max. 250kg, bílá V=100, pár bez výřezů, pro skříň IP30, na podlahu, Hl=300</t>
  </si>
  <si>
    <t xml:space="preserve">BPZ-SS-1/3-W</t>
  </si>
  <si>
    <t xml:space="preserve">293514</t>
  </si>
  <si>
    <t xml:space="preserve">4</t>
  </si>
  <si>
    <t xml:space="preserve">Čelní kryt pro podstavec, bílý, V=100, Š=1000</t>
  </si>
  <si>
    <t xml:space="preserve">BPZ-FS-1000/1-W</t>
  </si>
  <si>
    <t xml:space="preserve">293506</t>
  </si>
  <si>
    <t xml:space="preserve">5</t>
  </si>
  <si>
    <t xml:space="preserve">Schránka na dokumentaci A4</t>
  </si>
  <si>
    <t xml:space="preserve">LAB-BAG_A4</t>
  </si>
  <si>
    <t xml:space="preserve">107913</t>
  </si>
  <si>
    <t xml:space="preserve">6</t>
  </si>
  <si>
    <t xml:space="preserve">DIN lišta přístrojová hliníková, šířka skříně = 1000, šířka lišty = 888 (46 modulů)</t>
  </si>
  <si>
    <t xml:space="preserve">BPZ-DINR46-1000</t>
  </si>
  <si>
    <t xml:space="preserve">293597</t>
  </si>
  <si>
    <t xml:space="preserve">7</t>
  </si>
  <si>
    <t xml:space="preserve">Držák DIN lišty, pevná hloubka (sada 1pár)</t>
  </si>
  <si>
    <t xml:space="preserve">BPZ-TF/2</t>
  </si>
  <si>
    <t xml:space="preserve">116651</t>
  </si>
  <si>
    <t xml:space="preserve">8</t>
  </si>
  <si>
    <t xml:space="preserve">Krycí deska ProfiPLUS, s výřezem 45mm, plechová, bílá, V=150, skříň Š=1000</t>
  </si>
  <si>
    <t xml:space="preserve">BPZ-FP-1000/150-45-W</t>
  </si>
  <si>
    <t xml:space="preserve">293533</t>
  </si>
  <si>
    <t xml:space="preserve">9</t>
  </si>
  <si>
    <t xml:space="preserve">Krycí deska ProfiPLUS, bez výřezu, plechová, bílá, V=150, skříň Š=1000</t>
  </si>
  <si>
    <t xml:space="preserve">BPZ-FP-1000/150-BL-W</t>
  </si>
  <si>
    <t xml:space="preserve">293531</t>
  </si>
  <si>
    <t xml:space="preserve">10</t>
  </si>
  <si>
    <t xml:space="preserve">Záslepka pro výřezy 45mm, 6 modulů TE, bílá, lámatelná po 8,75mm (1/2TE)</t>
  </si>
  <si>
    <t xml:space="preserve">BS-6MB-WH</t>
  </si>
  <si>
    <t xml:space="preserve">178978</t>
  </si>
  <si>
    <t xml:space="preserve">12</t>
  </si>
  <si>
    <t xml:space="preserve">Jistič PL7, char B, 1-pólový, Icn=10kA, In=6A</t>
  </si>
  <si>
    <t xml:space="preserve">PL7-B6/1</t>
  </si>
  <si>
    <t xml:space="preserve">262673</t>
  </si>
  <si>
    <t xml:space="preserve">13</t>
  </si>
  <si>
    <t xml:space="preserve">Jistič PL7, char B, 3-pólový, Icn=10kA, In=25A</t>
  </si>
  <si>
    <t xml:space="preserve">PL7-B25/3</t>
  </si>
  <si>
    <t xml:space="preserve">263391</t>
  </si>
  <si>
    <t xml:space="preserve">-2 FVE má vlastní rozvaděč 1 nemůžu najít ve výkresu</t>
  </si>
  <si>
    <t xml:space="preserve">14</t>
  </si>
  <si>
    <t xml:space="preserve">Jistič PL7, char B, 1-pólový, Icn=10kA, In=16A</t>
  </si>
  <si>
    <t xml:space="preserve">PL7-B16/1</t>
  </si>
  <si>
    <t xml:space="preserve">262676</t>
  </si>
  <si>
    <t xml:space="preserve">15</t>
  </si>
  <si>
    <t xml:space="preserve">Jistič PL7, char B, 1-pólový, Icn=10kA, In=10A</t>
  </si>
  <si>
    <t xml:space="preserve">PL7-B10/1</t>
  </si>
  <si>
    <t xml:space="preserve">262674</t>
  </si>
  <si>
    <t xml:space="preserve">16</t>
  </si>
  <si>
    <t xml:space="preserve">Jistič PL7, char B, 3-pólový, Icn=10kA, In=32A</t>
  </si>
  <si>
    <t xml:space="preserve">PL7-B32/3</t>
  </si>
  <si>
    <t xml:space="preserve">263392</t>
  </si>
  <si>
    <t xml:space="preserve">17</t>
  </si>
  <si>
    <t xml:space="preserve">Nosič svorkovnice KL-7…KL-60 na lištu, horizontální</t>
  </si>
  <si>
    <t xml:space="preserve">KT-3</t>
  </si>
  <si>
    <t xml:space="preserve">275445</t>
  </si>
  <si>
    <t xml:space="preserve">18</t>
  </si>
  <si>
    <t xml:space="preserve">Svorkovnice: Rozbočovací můstek N/PE 2x25+58x16mm2</t>
  </si>
  <si>
    <t xml:space="preserve">KL-60</t>
  </si>
  <si>
    <t xml:space="preserve">275451</t>
  </si>
  <si>
    <t xml:space="preserve">19</t>
  </si>
  <si>
    <t xml:space="preserve">Měřicí transformátor na kabel Ø20, I=80/5A</t>
  </si>
  <si>
    <t xml:space="preserve">Z-MG/WAK80</t>
  </si>
  <si>
    <t xml:space="preserve">101622</t>
  </si>
  <si>
    <t xml:space="preserve">Ověřit jestli už je součástí Rozvaděče</t>
  </si>
  <si>
    <t xml:space="preserve">20</t>
  </si>
  <si>
    <t xml:space="preserve">Jistič PL7, char B, 3-pólový, Icn=10kA, In=20A</t>
  </si>
  <si>
    <t xml:space="preserve">PL7-B20/3</t>
  </si>
  <si>
    <t xml:space="preserve">263390</t>
  </si>
  <si>
    <t xml:space="preserve">21</t>
  </si>
  <si>
    <t xml:space="preserve">Jistič PL7, char B, 3-pólový, Icn=10kA, In=16A</t>
  </si>
  <si>
    <t xml:space="preserve">PL7-B16/3</t>
  </si>
  <si>
    <t xml:space="preserve">263389</t>
  </si>
  <si>
    <t xml:space="preserve">22</t>
  </si>
  <si>
    <t xml:space="preserve">Chránič s nadproudovou ochranou, Ir=250A+puls.SS, A, 1+N, 10kA, char.B, Idn=0.03A, In=16A</t>
  </si>
  <si>
    <t xml:space="preserve">PFL7-16/1N/B/003-A</t>
  </si>
  <si>
    <t xml:space="preserve">263535</t>
  </si>
  <si>
    <t xml:space="preserve">23</t>
  </si>
  <si>
    <t xml:space="preserve">Chránič Ir=250A, typ A, 4-pól, Idn=0.03A, In=25A</t>
  </si>
  <si>
    <t xml:space="preserve">PF7-25/4/003-A</t>
  </si>
  <si>
    <t xml:space="preserve">263608</t>
  </si>
  <si>
    <t xml:space="preserve">24</t>
  </si>
  <si>
    <t xml:space="preserve">Chránič Ir=3kA, typ G/B, 4-pól, Idn=0.03A, In=40A</t>
  </si>
  <si>
    <t xml:space="preserve">PFIM-40/4/003-XG/B</t>
  </si>
  <si>
    <t xml:space="preserve">300305</t>
  </si>
  <si>
    <t xml:space="preserve">FVE má vlastní rozvaděč. Grid je má jeden chránič, Backup je bez chrániče</t>
  </si>
  <si>
    <t xml:space="preserve">25</t>
  </si>
  <si>
    <t xml:space="preserve">Instalační stykač, Uc=230V AC, In=40A, 4zap. kont.</t>
  </si>
  <si>
    <t xml:space="preserve">Z-SCH230/40-40</t>
  </si>
  <si>
    <t xml:space="preserve">248852</t>
  </si>
  <si>
    <t xml:space="preserve">26</t>
  </si>
  <si>
    <t xml:space="preserve">Instalační stykač, Uc=230V AC, In=25A, 2zap. kont.</t>
  </si>
  <si>
    <t xml:space="preserve">Z-SCH230/1/25-20</t>
  </si>
  <si>
    <t xml:space="preserve">120853</t>
  </si>
  <si>
    <t xml:space="preserve">RP1</t>
  </si>
  <si>
    <t xml:space="preserve">Montážní rám, ŠxV=800x1260</t>
  </si>
  <si>
    <t xml:space="preserve">BP-MF-800/12</t>
  </si>
  <si>
    <t xml:space="preserve">286666</t>
  </si>
  <si>
    <t xml:space="preserve">Horní+dolní panel, s výřezy, pár, bílý, Š=800</t>
  </si>
  <si>
    <t xml:space="preserve">BP-TBP-800-CE-W</t>
  </si>
  <si>
    <t xml:space="preserve">292425</t>
  </si>
  <si>
    <t xml:space="preserve">Deska pro vstup kabelů, bílá, Š=800</t>
  </si>
  <si>
    <t xml:space="preserve">BP-FLP-800-2K-W</t>
  </si>
  <si>
    <t xml:space="preserve">292433</t>
  </si>
  <si>
    <t xml:space="preserve">Deska pro vstup kabelů, bez výřezů, bílá, Š=800</t>
  </si>
  <si>
    <t xml:space="preserve">BP-FLP-800-BL-W</t>
  </si>
  <si>
    <t xml:space="preserve">292432</t>
  </si>
  <si>
    <t xml:space="preserve">Boční panel při užití bočnice MSW, bílá, V=1260</t>
  </si>
  <si>
    <t xml:space="preserve">BPZ-SP-MSW-12-W</t>
  </si>
  <si>
    <t xml:space="preserve">111349</t>
  </si>
  <si>
    <t xml:space="preserve">Držák krycích desek ProfiPLUS, výška 1150, sada 1 pár</t>
  </si>
  <si>
    <t xml:space="preserve">BPZ-FPS/1150</t>
  </si>
  <si>
    <t xml:space="preserve">112346</t>
  </si>
  <si>
    <t xml:space="preserve">Dveře plechové plné, otočný plast.zámek, IP30, bílá, ŠxV=800x1260</t>
  </si>
  <si>
    <t xml:space="preserve">BP-DS-800/12-W</t>
  </si>
  <si>
    <t xml:space="preserve">292448</t>
  </si>
  <si>
    <t xml:space="preserve">Lišta pro uchycení N/PE svorek, Š=800</t>
  </si>
  <si>
    <t xml:space="preserve">BPZ-TSB-800</t>
  </si>
  <si>
    <t xml:space="preserve">106449</t>
  </si>
  <si>
    <t xml:space="preserve">11</t>
  </si>
  <si>
    <t xml:space="preserve">Svorkovnice: Rozbočovací můstek N/PE 2x25+27x16mm2</t>
  </si>
  <si>
    <t xml:space="preserve">KL-29</t>
  </si>
  <si>
    <t xml:space="preserve">275449</t>
  </si>
  <si>
    <t xml:space="preserve">DIN lišta přístrojová hliníková, šířka skříně = 800, šířka lišty = 688 (35 modulů)</t>
  </si>
  <si>
    <t xml:space="preserve">BPZ-DINR35-800</t>
  </si>
  <si>
    <t xml:space="preserve">293596</t>
  </si>
  <si>
    <t xml:space="preserve">Krycí deska ProfiPLUS, s výřezem 45mm, plechová, bílá, V=150, skříň Š=800</t>
  </si>
  <si>
    <t xml:space="preserve">BPZ-FP-800/150-45-W</t>
  </si>
  <si>
    <t xml:space="preserve">292412</t>
  </si>
  <si>
    <t xml:space="preserve">Krycí deska ProfiPLUS, bez výřezu, plechová, bílá, V=150, skříň Š=800</t>
  </si>
  <si>
    <t xml:space="preserve">BPZ-FP-800/150-BL-W</t>
  </si>
  <si>
    <t xml:space="preserve">292411</t>
  </si>
  <si>
    <t xml:space="preserve">Krycí deska ProfiPLUS, bez výřezu, plechová, bílá, V=100, skříň Š=800</t>
  </si>
  <si>
    <t xml:space="preserve">BPZ-FP-800/100-BL-W</t>
  </si>
  <si>
    <t xml:space="preserve">292410</t>
  </si>
  <si>
    <t xml:space="preserve">Hlavní vypínač, 3-pól, In=40A</t>
  </si>
  <si>
    <t xml:space="preserve">IS-40/3</t>
  </si>
  <si>
    <t xml:space="preserve">276272</t>
  </si>
  <si>
    <t xml:space="preserve">27</t>
  </si>
  <si>
    <t xml:space="preserve">Chránič s nadproudovou ochranou, Ir=250A+puls.SS, A, 1+N, 10kA, char.B, Idn=0.03A, In=10A</t>
  </si>
  <si>
    <t xml:space="preserve">PFL7-10/1N/B/003-A</t>
  </si>
  <si>
    <t xml:space="preserve">263435</t>
  </si>
  <si>
    <t xml:space="preserve">29</t>
  </si>
  <si>
    <t xml:space="preserve">Cena celkem včetně slevy [Kč]</t>
  </si>
  <si>
    <t xml:space="preserve">Sazba DPH základní (A) 21% [Kč]</t>
  </si>
  <si>
    <t xml:space="preserve">Cena celkem včetně slevy + Sazba DPH základní (A) [Kč]</t>
  </si>
  <si>
    <t xml:space="preserve">Upozornění: Některé položky mají nulovou cenu (nulový počet kusů).</t>
  </si>
  <si>
    <t xml:space="preserve">Sumarizovaný seznam (počty kusů NEBYLY zaokrouhleny na násobky základní objednací jednotky)</t>
  </si>
  <si>
    <t xml:space="preserve">Zvýrazněné položky - počet kusů neodpovídá základní objednací jednotce.</t>
  </si>
  <si>
    <t xml:space="preserve">Nabídka neobsahuje svorky IN a WL a cenu přepěťových ochran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</si>
</sst>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#,##0.00"/>
  </numFmts>
  <fonts count="16">
    <font>
      <sz val="11"/>
      <color theme="1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0"/>
    </font>
    <font>
      <b val="true"/>
      <sz val="16"/>
      <color theme="1"/>
      <name val="Arial"/>
      <family val="0"/>
    </font>
    <font>
      <i val="true"/>
      <sz val="8"/>
      <color theme="1"/>
      <name val="Arial"/>
      <family val="0"/>
    </font>
    <font>
      <b val="true"/>
      <sz val="10"/>
      <color theme="1"/>
      <name val="Arial"/>
      <family val="0"/>
    </font>
    <font>
      <b val="true"/>
      <sz val="12"/>
      <color theme="1"/>
      <name val="Arial"/>
      <family val="0"/>
    </font>
    <font>
      <sz val="4"/>
      <color theme="1"/>
      <name val="Arial"/>
      <family val="0"/>
    </font>
    <font>
      <b val="true"/>
      <sz val="11"/>
      <color theme="1"/>
      <name val="Arial"/>
      <family val="0"/>
    </font>
    <font>
      <b val="true"/>
      <sz val="10"/>
      <color theme="1"/>
      <name val="Arial"/>
      <family val="0"/>
    </font>
    <font>
      <sz val="11"/>
      <color theme="1"/>
      <name val="Arial"/>
      <family val="0"/>
    </font>
    <font>
      <b val="true"/>
      <sz val="11"/>
      <color theme="1"/>
      <name val="Arial"/>
      <family val="0"/>
    </font>
    <font>
      <sz val="10"/>
      <color theme="1"/>
      <name val="Arial"/>
      <family val="0"/>
    </font>
    <font>
      <sz val="10"/>
      <color theme="1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9CBFF"/>
        <bgColor rgb="FFCCCCFF"/>
      </patternFill>
    </fill>
    <fill>
      <patternFill patternType="solid">
        <fgColor rgb="FFCCFFFF"/>
        <bgColor rgb="FFCCFFFF"/>
      </patternFill>
    </fill>
    <fill>
      <patternFill patternType="solid">
        <fgColor rgb="FFFFFF00"/>
        <bgColor rgb="FFFFFF00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0" fillId="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3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3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3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4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4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1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2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6" xfId="0" applyFont="true" applyBorder="true" applyAlignment="true" applyProtection="false">
      <alignment horizontal="right" vertical="top" textRotation="0" wrapText="false" indent="1" shrinkToFit="false"/>
      <protection locked="true" hidden="false"/>
    </xf>
    <xf numFmtId="167" fontId="4" fillId="2" borderId="16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4" fillId="2" borderId="1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4" fillId="4" borderId="16" xfId="0" applyFont="true" applyBorder="true" applyAlignment="true" applyProtection="false">
      <alignment horizontal="right" vertical="top" textRotation="0" wrapText="false" indent="1" shrinkToFit="false"/>
      <protection locked="true" hidden="false"/>
    </xf>
    <xf numFmtId="166" fontId="4" fillId="5" borderId="1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5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5" borderId="16" xfId="0" applyFont="true" applyBorder="true" applyAlignment="true" applyProtection="false">
      <alignment horizontal="right" vertical="top" textRotation="0" wrapText="false" indent="1" shrinkToFit="false"/>
      <protection locked="true" hidden="false"/>
    </xf>
    <xf numFmtId="167" fontId="4" fillId="5" borderId="16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4" fillId="5" borderId="1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1" fillId="4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1" fillId="4" borderId="1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3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0" fillId="3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2" fillId="3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3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3" fillId="3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3" borderId="2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3" borderId="2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14" fillId="3" borderId="1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14" fillId="3" borderId="1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7" fillId="3" borderId="2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11" fillId="3" borderId="1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11" fillId="3" borderId="1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1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B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8</xdr:col>
      <xdr:colOff>423000</xdr:colOff>
      <xdr:row>0</xdr:row>
      <xdr:rowOff>28440</xdr:rowOff>
    </xdr:from>
    <xdr:to>
      <xdr:col>8</xdr:col>
      <xdr:colOff>1451520</xdr:colOff>
      <xdr:row>1</xdr:row>
      <xdr:rowOff>56520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8001000" y="28440"/>
          <a:ext cx="1028520" cy="3330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N46" activeCellId="0" sqref="N46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6.71"/>
    <col collapsed="false" customWidth="true" hidden="false" outlineLevel="0" max="2" min="2" style="1" width="1.71"/>
    <col collapsed="false" customWidth="true" hidden="false" outlineLevel="0" max="3" min="3" style="1" width="50.71"/>
    <col collapsed="false" customWidth="true" hidden="false" outlineLevel="0" max="4" min="4" style="1" width="1.71"/>
    <col collapsed="false" customWidth="true" hidden="false" outlineLevel="0" max="5" min="5" style="1" width="20.72"/>
    <col collapsed="false" customWidth="true" hidden="false" outlineLevel="0" max="6" min="6" style="1" width="3.72"/>
    <col collapsed="false" customWidth="true" hidden="false" outlineLevel="0" max="7" min="7" style="1" width="7.72"/>
    <col collapsed="false" customWidth="true" hidden="false" outlineLevel="0" max="8" min="8" style="1" width="1.71"/>
    <col collapsed="false" customWidth="true" hidden="false" outlineLevel="0" max="9" min="9" style="1" width="18.71"/>
    <col collapsed="false" customWidth="true" hidden="false" outlineLevel="0" max="10" min="10" style="1" width="8.72"/>
    <col collapsed="false" customWidth="true" hidden="false" outlineLevel="0" max="11" min="11" style="1" width="13.71"/>
    <col collapsed="false" customWidth="true" hidden="false" outlineLevel="0" max="12" min="12" style="1" width="12.72"/>
  </cols>
  <sheetData>
    <row r="1" customFormat="false" ht="24" hidden="false" customHeight="tru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customFormat="false" ht="15.75" hidden="false" customHeight="true" outlineLevel="0" collapsed="false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7"/>
    </row>
    <row r="3" customFormat="false" ht="13.8" hidden="false" customHeight="false" outlineLevel="0" collapsed="false"/>
    <row r="4" customFormat="false" ht="13.8" hidden="false" customHeight="false" outlineLevel="0" collapsed="false">
      <c r="B4" s="8" t="s">
        <v>2</v>
      </c>
      <c r="C4" s="9"/>
      <c r="F4" s="8" t="s">
        <v>3</v>
      </c>
      <c r="G4" s="10"/>
      <c r="H4" s="10"/>
      <c r="I4" s="10"/>
      <c r="J4" s="10"/>
      <c r="K4" s="9"/>
    </row>
    <row r="5" customFormat="false" ht="15" hidden="false" customHeight="false" outlineLevel="0" collapsed="false">
      <c r="B5" s="11"/>
      <c r="C5" s="12" t="s">
        <v>4</v>
      </c>
      <c r="F5" s="11"/>
      <c r="G5" s="13"/>
      <c r="H5" s="13"/>
      <c r="I5" s="13"/>
      <c r="J5" s="13"/>
      <c r="K5" s="12"/>
    </row>
    <row r="6" customFormat="false" ht="13.8" hidden="false" customHeight="false" outlineLevel="0" collapsed="false">
      <c r="B6" s="14"/>
      <c r="C6" s="15" t="s">
        <v>5</v>
      </c>
      <c r="F6" s="14"/>
      <c r="K6" s="15"/>
    </row>
    <row r="7" customFormat="false" ht="13.8" hidden="false" customHeight="false" outlineLevel="0" collapsed="false">
      <c r="B7" s="16"/>
      <c r="C7" s="17" t="s">
        <v>6</v>
      </c>
      <c r="F7" s="16"/>
      <c r="G7" s="18" t="s">
        <v>7</v>
      </c>
      <c r="H7" s="18"/>
      <c r="I7" s="18"/>
      <c r="J7" s="18"/>
      <c r="K7" s="17"/>
    </row>
    <row r="8" customFormat="false" ht="5.25" hidden="false" customHeight="true" outlineLevel="0" collapsed="false">
      <c r="B8" s="19"/>
      <c r="C8" s="20"/>
      <c r="F8" s="19"/>
      <c r="G8" s="21"/>
      <c r="H8" s="21"/>
      <c r="I8" s="21"/>
      <c r="J8" s="21"/>
      <c r="K8" s="20"/>
    </row>
    <row r="9" customFormat="false" ht="13.8" hidden="false" customHeight="false" outlineLevel="0" collapsed="false">
      <c r="B9" s="14"/>
      <c r="C9" s="15" t="s">
        <v>8</v>
      </c>
      <c r="F9" s="14"/>
      <c r="G9" s="1" t="s">
        <v>8</v>
      </c>
      <c r="K9" s="15"/>
    </row>
    <row r="10" customFormat="false" ht="13.8" hidden="false" customHeight="false" outlineLevel="0" collapsed="false">
      <c r="B10" s="14"/>
      <c r="C10" s="15" t="s">
        <v>9</v>
      </c>
      <c r="F10" s="14"/>
      <c r="G10" s="1" t="s">
        <v>9</v>
      </c>
      <c r="K10" s="15"/>
    </row>
    <row r="11" customFormat="false" ht="13.8" hidden="false" customHeight="false" outlineLevel="0" collapsed="false">
      <c r="B11" s="14"/>
      <c r="C11" s="15" t="s">
        <v>10</v>
      </c>
      <c r="F11" s="14"/>
      <c r="G11" s="1" t="s">
        <v>10</v>
      </c>
      <c r="K11" s="15"/>
    </row>
    <row r="12" customFormat="false" ht="13.8" hidden="false" customHeight="false" outlineLevel="0" collapsed="false">
      <c r="B12" s="14"/>
      <c r="C12" s="15" t="s">
        <v>11</v>
      </c>
      <c r="F12" s="14"/>
      <c r="G12" s="1" t="s">
        <v>11</v>
      </c>
      <c r="K12" s="15"/>
    </row>
    <row r="13" customFormat="false" ht="5.25" hidden="false" customHeight="true" outlineLevel="0" collapsed="false">
      <c r="B13" s="19"/>
      <c r="C13" s="20"/>
      <c r="F13" s="19"/>
      <c r="G13" s="21"/>
      <c r="H13" s="21"/>
      <c r="I13" s="21"/>
      <c r="J13" s="21"/>
      <c r="K13" s="20"/>
    </row>
    <row r="14" customFormat="false" ht="13.8" hidden="false" customHeight="false" outlineLevel="0" collapsed="false">
      <c r="B14" s="14"/>
      <c r="C14" s="15" t="s">
        <v>12</v>
      </c>
      <c r="F14" s="14"/>
      <c r="K14" s="15"/>
    </row>
    <row r="15" customFormat="false" ht="13.8" hidden="false" customHeight="false" outlineLevel="0" collapsed="false">
      <c r="B15" s="14"/>
      <c r="C15" s="15" t="s">
        <v>13</v>
      </c>
      <c r="F15" s="14"/>
      <c r="G15" s="1" t="s">
        <v>13</v>
      </c>
      <c r="K15" s="15"/>
    </row>
    <row r="16" customFormat="false" ht="13.8" hidden="false" customHeight="false" outlineLevel="0" collapsed="false">
      <c r="B16" s="22"/>
      <c r="C16" s="23" t="s">
        <v>14</v>
      </c>
      <c r="F16" s="22"/>
      <c r="G16" s="24" t="s">
        <v>14</v>
      </c>
      <c r="H16" s="24"/>
      <c r="I16" s="24"/>
      <c r="J16" s="24"/>
      <c r="K16" s="23"/>
    </row>
    <row r="17" customFormat="false" ht="13.8" hidden="false" customHeight="false" outlineLevel="0" collapsed="false"/>
    <row r="18" customFormat="false" ht="13.8" hidden="false" customHeight="false" outlineLevel="0" collapsed="false">
      <c r="B18" s="8" t="s">
        <v>15</v>
      </c>
      <c r="C18" s="9"/>
      <c r="F18" s="8" t="s">
        <v>16</v>
      </c>
      <c r="G18" s="10"/>
      <c r="H18" s="10"/>
      <c r="I18" s="10"/>
      <c r="J18" s="10"/>
      <c r="K18" s="9"/>
    </row>
    <row r="19" customFormat="false" ht="13.8" hidden="false" customHeight="false" outlineLevel="0" collapsed="false">
      <c r="B19" s="14"/>
      <c r="C19" s="15" t="s">
        <v>17</v>
      </c>
      <c r="F19" s="25"/>
      <c r="G19" s="26"/>
      <c r="H19" s="26"/>
      <c r="I19" s="26"/>
      <c r="J19" s="26"/>
      <c r="K19" s="27"/>
    </row>
    <row r="20" customFormat="false" ht="13.8" hidden="false" customHeight="false" outlineLevel="0" collapsed="false">
      <c r="B20" s="14"/>
      <c r="C20" s="15" t="s">
        <v>18</v>
      </c>
      <c r="F20" s="25"/>
      <c r="G20" s="26"/>
      <c r="H20" s="26"/>
      <c r="I20" s="26"/>
      <c r="J20" s="26"/>
      <c r="K20" s="27"/>
    </row>
    <row r="21" customFormat="false" ht="13.8" hidden="false" customHeight="false" outlineLevel="0" collapsed="false">
      <c r="B21" s="16" t="s">
        <v>19</v>
      </c>
      <c r="C21" s="17"/>
      <c r="F21" s="16" t="s">
        <v>20</v>
      </c>
      <c r="G21" s="18"/>
      <c r="H21" s="18"/>
      <c r="I21" s="18"/>
      <c r="J21" s="18"/>
      <c r="K21" s="17"/>
    </row>
    <row r="22" customFormat="false" ht="13.8" hidden="false" customHeight="false" outlineLevel="0" collapsed="false">
      <c r="B22" s="14"/>
      <c r="C22" s="15"/>
      <c r="F22" s="14"/>
      <c r="G22" s="1" t="s">
        <v>21</v>
      </c>
      <c r="K22" s="15"/>
    </row>
    <row r="23" customFormat="false" ht="13.8" hidden="false" customHeight="false" outlineLevel="0" collapsed="false">
      <c r="B23" s="28"/>
      <c r="C23" s="29" t="s">
        <v>22</v>
      </c>
      <c r="F23" s="14"/>
      <c r="G23" s="1" t="s">
        <v>23</v>
      </c>
      <c r="K23" s="15"/>
    </row>
    <row r="24" customFormat="false" ht="13.8" hidden="false" customHeight="false" outlineLevel="0" collapsed="false">
      <c r="B24" s="30"/>
      <c r="C24" s="31" t="s">
        <v>24</v>
      </c>
      <c r="F24" s="22"/>
      <c r="G24" s="24" t="s">
        <v>25</v>
      </c>
      <c r="H24" s="24"/>
      <c r="I24" s="24"/>
      <c r="J24" s="24"/>
      <c r="K24" s="23"/>
    </row>
    <row r="25" customFormat="false" ht="13.8" hidden="false" customHeight="false" outlineLevel="0" collapsed="false"/>
    <row r="26" customFormat="false" ht="42" hidden="false" customHeight="true" outlineLevel="0" collapsed="false">
      <c r="A26" s="32" t="s">
        <v>26</v>
      </c>
      <c r="B26" s="33" t="s">
        <v>27</v>
      </c>
      <c r="C26" s="33"/>
      <c r="D26" s="33" t="s">
        <v>28</v>
      </c>
      <c r="E26" s="33"/>
      <c r="F26" s="33"/>
      <c r="G26" s="33"/>
      <c r="H26" s="33" t="s">
        <v>29</v>
      </c>
      <c r="I26" s="33"/>
      <c r="J26" s="33" t="s">
        <v>30</v>
      </c>
      <c r="K26" s="33" t="s">
        <v>31</v>
      </c>
      <c r="L26" s="34" t="s">
        <v>32</v>
      </c>
    </row>
    <row r="27" customFormat="false" ht="13.8" hidden="false" customHeight="false" outlineLevel="0" collapsed="false">
      <c r="A27" s="35" t="s">
        <v>33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7"/>
    </row>
    <row r="28" customFormat="false" ht="25.5" hidden="false" customHeight="true" outlineLevel="0" collapsed="false">
      <c r="A28" s="38" t="s">
        <v>34</v>
      </c>
      <c r="B28" s="39" t="s">
        <v>35</v>
      </c>
      <c r="C28" s="39"/>
      <c r="D28" s="39" t="s">
        <v>36</v>
      </c>
      <c r="E28" s="39"/>
      <c r="F28" s="39"/>
      <c r="G28" s="39"/>
      <c r="H28" s="39" t="s">
        <v>37</v>
      </c>
      <c r="I28" s="39"/>
      <c r="J28" s="40" t="n">
        <v>1</v>
      </c>
      <c r="K28" s="41" t="n">
        <v>21559</v>
      </c>
      <c r="L28" s="42" t="n">
        <v>0</v>
      </c>
    </row>
    <row r="29" customFormat="false" ht="25.5" hidden="false" customHeight="true" outlineLevel="0" collapsed="false">
      <c r="A29" s="38" t="s">
        <v>38</v>
      </c>
      <c r="B29" s="39" t="s">
        <v>39</v>
      </c>
      <c r="C29" s="39"/>
      <c r="D29" s="39" t="s">
        <v>40</v>
      </c>
      <c r="E29" s="39"/>
      <c r="F29" s="39"/>
      <c r="G29" s="39"/>
      <c r="H29" s="39" t="s">
        <v>41</v>
      </c>
      <c r="I29" s="39"/>
      <c r="J29" s="40" t="n">
        <v>1</v>
      </c>
      <c r="K29" s="41" t="n">
        <v>614</v>
      </c>
      <c r="L29" s="42" t="n">
        <v>0</v>
      </c>
    </row>
    <row r="30" customFormat="false" ht="25.5" hidden="false" customHeight="true" outlineLevel="0" collapsed="false">
      <c r="A30" s="38" t="s">
        <v>42</v>
      </c>
      <c r="B30" s="39" t="s">
        <v>43</v>
      </c>
      <c r="C30" s="39"/>
      <c r="D30" s="39" t="s">
        <v>44</v>
      </c>
      <c r="E30" s="39"/>
      <c r="F30" s="39"/>
      <c r="G30" s="39"/>
      <c r="H30" s="39" t="s">
        <v>45</v>
      </c>
      <c r="I30" s="39"/>
      <c r="J30" s="40" t="n">
        <v>1</v>
      </c>
      <c r="K30" s="41" t="n">
        <v>728</v>
      </c>
      <c r="L30" s="42" t="n">
        <v>0</v>
      </c>
    </row>
    <row r="31" customFormat="false" ht="25.5" hidden="false" customHeight="true" outlineLevel="0" collapsed="false">
      <c r="A31" s="38" t="s">
        <v>46</v>
      </c>
      <c r="B31" s="39" t="s">
        <v>47</v>
      </c>
      <c r="C31" s="39"/>
      <c r="D31" s="39" t="s">
        <v>48</v>
      </c>
      <c r="E31" s="39"/>
      <c r="F31" s="39"/>
      <c r="G31" s="39"/>
      <c r="H31" s="39" t="s">
        <v>49</v>
      </c>
      <c r="I31" s="39"/>
      <c r="J31" s="40" t="n">
        <v>2</v>
      </c>
      <c r="K31" s="41" t="n">
        <v>1026</v>
      </c>
      <c r="L31" s="42" t="n">
        <v>0</v>
      </c>
    </row>
    <row r="32" customFormat="false" ht="25.5" hidden="false" customHeight="true" outlineLevel="0" collapsed="false">
      <c r="A32" s="38" t="s">
        <v>50</v>
      </c>
      <c r="B32" s="39" t="s">
        <v>51</v>
      </c>
      <c r="C32" s="39"/>
      <c r="D32" s="39" t="s">
        <v>52</v>
      </c>
      <c r="E32" s="39"/>
      <c r="F32" s="39"/>
      <c r="G32" s="39"/>
      <c r="H32" s="39" t="s">
        <v>53</v>
      </c>
      <c r="I32" s="39"/>
      <c r="J32" s="40" t="n">
        <v>1</v>
      </c>
      <c r="K32" s="41" t="n">
        <v>197</v>
      </c>
      <c r="L32" s="42" t="n">
        <v>0</v>
      </c>
    </row>
    <row r="33" customFormat="false" ht="25.5" hidden="false" customHeight="true" outlineLevel="0" collapsed="false">
      <c r="A33" s="38" t="s">
        <v>54</v>
      </c>
      <c r="B33" s="39" t="s">
        <v>55</v>
      </c>
      <c r="C33" s="39"/>
      <c r="D33" s="39" t="s">
        <v>56</v>
      </c>
      <c r="E33" s="39"/>
      <c r="F33" s="39"/>
      <c r="G33" s="39"/>
      <c r="H33" s="39" t="s">
        <v>57</v>
      </c>
      <c r="I33" s="39"/>
      <c r="J33" s="43" t="n">
        <v>13</v>
      </c>
      <c r="K33" s="41" t="n">
        <v>2054</v>
      </c>
      <c r="L33" s="42" t="n">
        <v>0</v>
      </c>
    </row>
    <row r="34" customFormat="false" ht="25.5" hidden="false" customHeight="true" outlineLevel="0" collapsed="false">
      <c r="A34" s="38" t="s">
        <v>58</v>
      </c>
      <c r="B34" s="39" t="s">
        <v>59</v>
      </c>
      <c r="C34" s="39"/>
      <c r="D34" s="39" t="s">
        <v>60</v>
      </c>
      <c r="E34" s="39"/>
      <c r="F34" s="39"/>
      <c r="G34" s="39"/>
      <c r="H34" s="39" t="s">
        <v>61</v>
      </c>
      <c r="I34" s="39"/>
      <c r="J34" s="40" t="n">
        <v>13</v>
      </c>
      <c r="K34" s="41" t="n">
        <v>1144</v>
      </c>
      <c r="L34" s="42" t="n">
        <v>0</v>
      </c>
    </row>
    <row r="35" customFormat="false" ht="25.5" hidden="false" customHeight="true" outlineLevel="0" collapsed="false">
      <c r="A35" s="38" t="s">
        <v>62</v>
      </c>
      <c r="B35" s="39" t="s">
        <v>63</v>
      </c>
      <c r="C35" s="39"/>
      <c r="D35" s="39" t="s">
        <v>64</v>
      </c>
      <c r="E35" s="39"/>
      <c r="F35" s="39"/>
      <c r="G35" s="39"/>
      <c r="H35" s="39" t="s">
        <v>65</v>
      </c>
      <c r="I35" s="39"/>
      <c r="J35" s="40" t="n">
        <v>10</v>
      </c>
      <c r="K35" s="41" t="n">
        <v>4410</v>
      </c>
      <c r="L35" s="42" t="n">
        <v>0</v>
      </c>
    </row>
    <row r="36" customFormat="false" ht="25.5" hidden="false" customHeight="true" outlineLevel="0" collapsed="false">
      <c r="A36" s="38" t="s">
        <v>66</v>
      </c>
      <c r="B36" s="39" t="s">
        <v>67</v>
      </c>
      <c r="C36" s="39"/>
      <c r="D36" s="39" t="s">
        <v>68</v>
      </c>
      <c r="E36" s="39"/>
      <c r="F36" s="39"/>
      <c r="G36" s="39"/>
      <c r="H36" s="39" t="s">
        <v>69</v>
      </c>
      <c r="I36" s="39"/>
      <c r="J36" s="40" t="n">
        <v>3</v>
      </c>
      <c r="K36" s="41" t="n">
        <v>1305</v>
      </c>
      <c r="L36" s="42" t="n">
        <v>0</v>
      </c>
    </row>
    <row r="37" customFormat="false" ht="25.5" hidden="false" customHeight="true" outlineLevel="0" collapsed="false">
      <c r="A37" s="38" t="s">
        <v>70</v>
      </c>
      <c r="B37" s="39" t="s">
        <v>71</v>
      </c>
      <c r="C37" s="39"/>
      <c r="D37" s="39" t="s">
        <v>72</v>
      </c>
      <c r="E37" s="39"/>
      <c r="F37" s="39"/>
      <c r="G37" s="39"/>
      <c r="H37" s="39" t="s">
        <v>73</v>
      </c>
      <c r="I37" s="39"/>
      <c r="J37" s="43" t="n">
        <v>36</v>
      </c>
      <c r="K37" s="41" t="n">
        <v>756</v>
      </c>
      <c r="L37" s="42" t="n">
        <v>0</v>
      </c>
    </row>
    <row r="38" customFormat="false" ht="25.5" hidden="false" customHeight="true" outlineLevel="0" collapsed="false">
      <c r="A38" s="38" t="s">
        <v>74</v>
      </c>
      <c r="B38" s="39" t="s">
        <v>75</v>
      </c>
      <c r="C38" s="39"/>
      <c r="D38" s="39" t="s">
        <v>76</v>
      </c>
      <c r="E38" s="39"/>
      <c r="F38" s="39"/>
      <c r="G38" s="39"/>
      <c r="H38" s="39" t="s">
        <v>77</v>
      </c>
      <c r="I38" s="39"/>
      <c r="J38" s="40" t="n">
        <v>1</v>
      </c>
      <c r="K38" s="41" t="n">
        <v>204</v>
      </c>
      <c r="L38" s="42" t="n">
        <v>0.16</v>
      </c>
    </row>
    <row r="39" s="49" customFormat="true" ht="25.5" hidden="false" customHeight="true" outlineLevel="0" collapsed="false">
      <c r="A39" s="44" t="s">
        <v>78</v>
      </c>
      <c r="B39" s="45" t="s">
        <v>79</v>
      </c>
      <c r="C39" s="45"/>
      <c r="D39" s="45" t="s">
        <v>80</v>
      </c>
      <c r="E39" s="45"/>
      <c r="F39" s="45"/>
      <c r="G39" s="45"/>
      <c r="H39" s="45" t="s">
        <v>81</v>
      </c>
      <c r="I39" s="45"/>
      <c r="J39" s="46" t="n">
        <v>1</v>
      </c>
      <c r="K39" s="47" t="n">
        <v>673</v>
      </c>
      <c r="L39" s="48" t="n">
        <v>1.44</v>
      </c>
      <c r="M39" s="49" t="s">
        <v>82</v>
      </c>
    </row>
    <row r="40" customFormat="false" ht="25.5" hidden="false" customHeight="true" outlineLevel="0" collapsed="false">
      <c r="A40" s="38" t="s">
        <v>83</v>
      </c>
      <c r="B40" s="39" t="s">
        <v>84</v>
      </c>
      <c r="C40" s="39"/>
      <c r="D40" s="39" t="s">
        <v>85</v>
      </c>
      <c r="E40" s="39"/>
      <c r="F40" s="39"/>
      <c r="G40" s="39"/>
      <c r="H40" s="39" t="s">
        <v>86</v>
      </c>
      <c r="I40" s="39"/>
      <c r="J40" s="40" t="n">
        <v>45</v>
      </c>
      <c r="K40" s="41" t="n">
        <v>6165</v>
      </c>
      <c r="L40" s="42" t="n">
        <v>7.2</v>
      </c>
    </row>
    <row r="41" customFormat="false" ht="25.5" hidden="false" customHeight="true" outlineLevel="0" collapsed="false">
      <c r="A41" s="38" t="s">
        <v>87</v>
      </c>
      <c r="B41" s="39" t="s">
        <v>88</v>
      </c>
      <c r="C41" s="39"/>
      <c r="D41" s="39" t="s">
        <v>89</v>
      </c>
      <c r="E41" s="39"/>
      <c r="F41" s="39"/>
      <c r="G41" s="39"/>
      <c r="H41" s="39" t="s">
        <v>90</v>
      </c>
      <c r="I41" s="39"/>
      <c r="J41" s="40" t="n">
        <v>43</v>
      </c>
      <c r="K41" s="41" t="n">
        <v>6794</v>
      </c>
      <c r="L41" s="42" t="n">
        <v>6.88</v>
      </c>
    </row>
    <row r="42" customFormat="false" ht="25.5" hidden="false" customHeight="true" outlineLevel="0" collapsed="false">
      <c r="A42" s="38" t="s">
        <v>91</v>
      </c>
      <c r="B42" s="39" t="s">
        <v>92</v>
      </c>
      <c r="C42" s="39"/>
      <c r="D42" s="39" t="s">
        <v>93</v>
      </c>
      <c r="E42" s="39"/>
      <c r="F42" s="39"/>
      <c r="G42" s="39"/>
      <c r="H42" s="39" t="s">
        <v>94</v>
      </c>
      <c r="I42" s="39"/>
      <c r="J42" s="40" t="n">
        <v>1</v>
      </c>
      <c r="K42" s="41" t="n">
        <v>836</v>
      </c>
      <c r="L42" s="42" t="n">
        <v>0.48</v>
      </c>
    </row>
    <row r="43" customFormat="false" ht="25.5" hidden="false" customHeight="true" outlineLevel="0" collapsed="false">
      <c r="A43" s="38" t="s">
        <v>95</v>
      </c>
      <c r="B43" s="39" t="s">
        <v>96</v>
      </c>
      <c r="C43" s="39"/>
      <c r="D43" s="39" t="s">
        <v>97</v>
      </c>
      <c r="E43" s="39"/>
      <c r="F43" s="39"/>
      <c r="G43" s="39"/>
      <c r="H43" s="39" t="s">
        <v>98</v>
      </c>
      <c r="I43" s="39"/>
      <c r="J43" s="43" t="n">
        <v>6</v>
      </c>
      <c r="K43" s="41" t="n">
        <v>612</v>
      </c>
      <c r="L43" s="42" t="n">
        <v>0.12</v>
      </c>
    </row>
    <row r="44" customFormat="false" ht="25.5" hidden="false" customHeight="true" outlineLevel="0" collapsed="false">
      <c r="A44" s="38" t="s">
        <v>99</v>
      </c>
      <c r="B44" s="39" t="s">
        <v>100</v>
      </c>
      <c r="C44" s="39"/>
      <c r="D44" s="39" t="s">
        <v>101</v>
      </c>
      <c r="E44" s="39"/>
      <c r="F44" s="39"/>
      <c r="G44" s="39"/>
      <c r="H44" s="39" t="s">
        <v>102</v>
      </c>
      <c r="I44" s="39"/>
      <c r="J44" s="40" t="n">
        <v>2</v>
      </c>
      <c r="K44" s="41" t="n">
        <v>1586</v>
      </c>
      <c r="L44" s="42" t="n">
        <v>0.7</v>
      </c>
    </row>
    <row r="45" s="49" customFormat="true" ht="25.5" hidden="false" customHeight="true" outlineLevel="0" collapsed="false">
      <c r="A45" s="44" t="s">
        <v>103</v>
      </c>
      <c r="B45" s="45" t="s">
        <v>104</v>
      </c>
      <c r="C45" s="45"/>
      <c r="D45" s="45" t="s">
        <v>105</v>
      </c>
      <c r="E45" s="45"/>
      <c r="F45" s="45"/>
      <c r="G45" s="45"/>
      <c r="H45" s="45" t="s">
        <v>106</v>
      </c>
      <c r="I45" s="45"/>
      <c r="J45" s="46" t="n">
        <v>3</v>
      </c>
      <c r="K45" s="47" t="n">
        <v>3789</v>
      </c>
      <c r="L45" s="48" t="n">
        <v>0.6</v>
      </c>
      <c r="M45" s="49" t="s">
        <v>107</v>
      </c>
    </row>
    <row r="46" customFormat="false" ht="25.5" hidden="false" customHeight="true" outlineLevel="0" collapsed="false">
      <c r="A46" s="38" t="s">
        <v>108</v>
      </c>
      <c r="B46" s="39" t="s">
        <v>109</v>
      </c>
      <c r="C46" s="39"/>
      <c r="D46" s="39" t="s">
        <v>110</v>
      </c>
      <c r="E46" s="39"/>
      <c r="F46" s="39"/>
      <c r="G46" s="39"/>
      <c r="H46" s="39" t="s">
        <v>111</v>
      </c>
      <c r="I46" s="39"/>
      <c r="J46" s="40" t="n">
        <v>11</v>
      </c>
      <c r="K46" s="41" t="n">
        <v>7601</v>
      </c>
      <c r="L46" s="42" t="n">
        <v>5.28</v>
      </c>
    </row>
    <row r="47" customFormat="false" ht="25.5" hidden="false" customHeight="true" outlineLevel="0" collapsed="false">
      <c r="A47" s="38" t="s">
        <v>112</v>
      </c>
      <c r="B47" s="39" t="s">
        <v>113</v>
      </c>
      <c r="C47" s="39"/>
      <c r="D47" s="39" t="s">
        <v>114</v>
      </c>
      <c r="E47" s="39"/>
      <c r="F47" s="39"/>
      <c r="G47" s="39"/>
      <c r="H47" s="39" t="s">
        <v>115</v>
      </c>
      <c r="I47" s="39"/>
      <c r="J47" s="40" t="n">
        <v>1</v>
      </c>
      <c r="K47" s="41" t="n">
        <v>615</v>
      </c>
      <c r="L47" s="42" t="n">
        <v>0.48</v>
      </c>
    </row>
    <row r="48" customFormat="false" ht="25.5" hidden="false" customHeight="true" outlineLevel="0" collapsed="false">
      <c r="A48" s="38" t="s">
        <v>116</v>
      </c>
      <c r="B48" s="39" t="s">
        <v>117</v>
      </c>
      <c r="C48" s="39"/>
      <c r="D48" s="39" t="s">
        <v>118</v>
      </c>
      <c r="E48" s="39"/>
      <c r="F48" s="39"/>
      <c r="G48" s="39"/>
      <c r="H48" s="39" t="s">
        <v>119</v>
      </c>
      <c r="I48" s="39"/>
      <c r="J48" s="40" t="n">
        <v>1</v>
      </c>
      <c r="K48" s="41" t="n">
        <v>1741</v>
      </c>
      <c r="L48" s="42" t="n">
        <v>0.27</v>
      </c>
    </row>
    <row r="49" customFormat="false" ht="25.5" hidden="false" customHeight="true" outlineLevel="0" collapsed="false">
      <c r="A49" s="38" t="s">
        <v>120</v>
      </c>
      <c r="B49" s="39" t="s">
        <v>121</v>
      </c>
      <c r="C49" s="39"/>
      <c r="D49" s="39" t="s">
        <v>122</v>
      </c>
      <c r="E49" s="39"/>
      <c r="F49" s="39"/>
      <c r="G49" s="39"/>
      <c r="H49" s="39" t="s">
        <v>123</v>
      </c>
      <c r="I49" s="39"/>
      <c r="J49" s="40" t="n">
        <v>12</v>
      </c>
      <c r="K49" s="41" t="n">
        <v>19404</v>
      </c>
      <c r="L49" s="42" t="n">
        <v>5.16</v>
      </c>
    </row>
    <row r="50" s="49" customFormat="true" ht="25.5" hidden="false" customHeight="true" outlineLevel="0" collapsed="false">
      <c r="A50" s="44" t="s">
        <v>124</v>
      </c>
      <c r="B50" s="45" t="s">
        <v>125</v>
      </c>
      <c r="C50" s="45"/>
      <c r="D50" s="45" t="s">
        <v>126</v>
      </c>
      <c r="E50" s="45"/>
      <c r="F50" s="45"/>
      <c r="G50" s="45"/>
      <c r="H50" s="45" t="s">
        <v>127</v>
      </c>
      <c r="I50" s="45"/>
      <c r="J50" s="46" t="n">
        <v>1</v>
      </c>
      <c r="K50" s="47" t="n">
        <v>10261</v>
      </c>
      <c r="L50" s="48" t="n">
        <v>0.86</v>
      </c>
      <c r="M50" s="49" t="s">
        <v>128</v>
      </c>
    </row>
    <row r="51" customFormat="false" ht="25.5" hidden="false" customHeight="true" outlineLevel="0" collapsed="false">
      <c r="A51" s="38" t="s">
        <v>129</v>
      </c>
      <c r="B51" s="39" t="s">
        <v>130</v>
      </c>
      <c r="C51" s="39"/>
      <c r="D51" s="39" t="s">
        <v>131</v>
      </c>
      <c r="E51" s="39"/>
      <c r="F51" s="39"/>
      <c r="G51" s="39"/>
      <c r="H51" s="39" t="s">
        <v>132</v>
      </c>
      <c r="I51" s="39"/>
      <c r="J51" s="40" t="n">
        <v>1</v>
      </c>
      <c r="K51" s="41" t="n">
        <v>1335</v>
      </c>
      <c r="L51" s="42" t="n">
        <v>0.48</v>
      </c>
    </row>
    <row r="52" customFormat="false" ht="25.5" hidden="false" customHeight="true" outlineLevel="0" collapsed="false">
      <c r="A52" s="38" t="s">
        <v>133</v>
      </c>
      <c r="B52" s="39" t="s">
        <v>134</v>
      </c>
      <c r="C52" s="39"/>
      <c r="D52" s="39" t="s">
        <v>135</v>
      </c>
      <c r="E52" s="39"/>
      <c r="F52" s="39"/>
      <c r="G52" s="39"/>
      <c r="H52" s="39" t="s">
        <v>136</v>
      </c>
      <c r="I52" s="39"/>
      <c r="J52" s="40" t="n">
        <v>60</v>
      </c>
      <c r="K52" s="41" t="n">
        <v>37500</v>
      </c>
      <c r="L52" s="42" t="n">
        <v>11.4</v>
      </c>
    </row>
    <row r="53" customFormat="false" ht="13.8" hidden="false" customHeight="false" outlineLevel="0" collapsed="false">
      <c r="A53" s="22"/>
      <c r="B53" s="24"/>
      <c r="C53" s="24"/>
      <c r="D53" s="24"/>
      <c r="E53" s="24"/>
      <c r="F53" s="24"/>
      <c r="G53" s="24"/>
      <c r="H53" s="24"/>
      <c r="I53" s="24"/>
      <c r="J53" s="24"/>
      <c r="K53" s="50" t="n">
        <f aca="false">SUM(K28:K52)</f>
        <v>132909</v>
      </c>
      <c r="L53" s="51" t="n">
        <f aca="false">SUM(L28:L52)</f>
        <v>41.51</v>
      </c>
    </row>
    <row r="54" customFormat="false" ht="13.8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</row>
    <row r="55" customFormat="false" ht="13.8" hidden="false" customHeight="false" outlineLevel="0" collapsed="false">
      <c r="A55" s="35" t="s">
        <v>137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</row>
    <row r="56" customFormat="false" ht="25.5" hidden="false" customHeight="true" outlineLevel="0" collapsed="false">
      <c r="A56" s="38" t="s">
        <v>34</v>
      </c>
      <c r="B56" s="39" t="s">
        <v>138</v>
      </c>
      <c r="C56" s="39"/>
      <c r="D56" s="39" t="s">
        <v>139</v>
      </c>
      <c r="E56" s="39"/>
      <c r="F56" s="39"/>
      <c r="G56" s="39"/>
      <c r="H56" s="39" t="s">
        <v>140</v>
      </c>
      <c r="I56" s="39"/>
      <c r="J56" s="40" t="n">
        <v>1</v>
      </c>
      <c r="K56" s="41" t="n">
        <v>3082</v>
      </c>
      <c r="L56" s="42" t="n">
        <v>0</v>
      </c>
    </row>
    <row r="57" customFormat="false" ht="25.5" hidden="false" customHeight="true" outlineLevel="0" collapsed="false">
      <c r="A57" s="38" t="s">
        <v>38</v>
      </c>
      <c r="B57" s="39" t="s">
        <v>141</v>
      </c>
      <c r="C57" s="39"/>
      <c r="D57" s="39" t="s">
        <v>142</v>
      </c>
      <c r="E57" s="39"/>
      <c r="F57" s="39"/>
      <c r="G57" s="39"/>
      <c r="H57" s="39" t="s">
        <v>143</v>
      </c>
      <c r="I57" s="39"/>
      <c r="J57" s="40" t="n">
        <v>1</v>
      </c>
      <c r="K57" s="41" t="n">
        <v>1611</v>
      </c>
      <c r="L57" s="42" t="n">
        <v>0</v>
      </c>
    </row>
    <row r="58" customFormat="false" ht="25.5" hidden="false" customHeight="true" outlineLevel="0" collapsed="false">
      <c r="A58" s="38" t="s">
        <v>42</v>
      </c>
      <c r="B58" s="39" t="s">
        <v>144</v>
      </c>
      <c r="C58" s="39"/>
      <c r="D58" s="39" t="s">
        <v>145</v>
      </c>
      <c r="E58" s="39"/>
      <c r="F58" s="39"/>
      <c r="G58" s="39"/>
      <c r="H58" s="39" t="s">
        <v>146</v>
      </c>
      <c r="I58" s="39"/>
      <c r="J58" s="40" t="n">
        <v>1</v>
      </c>
      <c r="K58" s="41" t="n">
        <v>768</v>
      </c>
      <c r="L58" s="42" t="n">
        <v>0</v>
      </c>
    </row>
    <row r="59" customFormat="false" ht="25.5" hidden="false" customHeight="true" outlineLevel="0" collapsed="false">
      <c r="A59" s="38" t="s">
        <v>46</v>
      </c>
      <c r="B59" s="39" t="s">
        <v>147</v>
      </c>
      <c r="C59" s="39"/>
      <c r="D59" s="39" t="s">
        <v>148</v>
      </c>
      <c r="E59" s="39"/>
      <c r="F59" s="39"/>
      <c r="G59" s="39"/>
      <c r="H59" s="39" t="s">
        <v>149</v>
      </c>
      <c r="I59" s="39"/>
      <c r="J59" s="40" t="n">
        <v>1</v>
      </c>
      <c r="K59" s="41" t="n">
        <v>314</v>
      </c>
      <c r="L59" s="42" t="n">
        <v>0</v>
      </c>
    </row>
    <row r="60" customFormat="false" ht="25.5" hidden="false" customHeight="true" outlineLevel="0" collapsed="false">
      <c r="A60" s="38" t="s">
        <v>50</v>
      </c>
      <c r="B60" s="39" t="s">
        <v>150</v>
      </c>
      <c r="C60" s="39"/>
      <c r="D60" s="39" t="s">
        <v>151</v>
      </c>
      <c r="E60" s="39"/>
      <c r="F60" s="39"/>
      <c r="G60" s="39"/>
      <c r="H60" s="39" t="s">
        <v>152</v>
      </c>
      <c r="I60" s="39"/>
      <c r="J60" s="40" t="n">
        <v>1</v>
      </c>
      <c r="K60" s="41" t="n">
        <v>1587</v>
      </c>
      <c r="L60" s="42" t="n">
        <v>0</v>
      </c>
    </row>
    <row r="61" customFormat="false" ht="25.5" hidden="false" customHeight="true" outlineLevel="0" collapsed="false">
      <c r="A61" s="38" t="s">
        <v>54</v>
      </c>
      <c r="B61" s="39" t="s">
        <v>153</v>
      </c>
      <c r="C61" s="39"/>
      <c r="D61" s="39" t="s">
        <v>154</v>
      </c>
      <c r="E61" s="39"/>
      <c r="F61" s="39"/>
      <c r="G61" s="39"/>
      <c r="H61" s="39" t="s">
        <v>155</v>
      </c>
      <c r="I61" s="39"/>
      <c r="J61" s="40" t="n">
        <v>1</v>
      </c>
      <c r="K61" s="41" t="n">
        <v>403</v>
      </c>
      <c r="L61" s="42" t="n">
        <v>0</v>
      </c>
    </row>
    <row r="62" customFormat="false" ht="25.5" hidden="false" customHeight="true" outlineLevel="0" collapsed="false">
      <c r="A62" s="38" t="s">
        <v>58</v>
      </c>
      <c r="B62" s="39" t="s">
        <v>156</v>
      </c>
      <c r="C62" s="39"/>
      <c r="D62" s="39" t="s">
        <v>157</v>
      </c>
      <c r="E62" s="39"/>
      <c r="F62" s="39"/>
      <c r="G62" s="39"/>
      <c r="H62" s="39" t="s">
        <v>158</v>
      </c>
      <c r="I62" s="39"/>
      <c r="J62" s="40" t="n">
        <v>1</v>
      </c>
      <c r="K62" s="41" t="n">
        <v>2386</v>
      </c>
      <c r="L62" s="42" t="n">
        <v>0</v>
      </c>
    </row>
    <row r="63" customFormat="false" ht="25.5" hidden="false" customHeight="true" outlineLevel="0" collapsed="false">
      <c r="A63" s="38" t="s">
        <v>62</v>
      </c>
      <c r="B63" s="39" t="s">
        <v>51</v>
      </c>
      <c r="C63" s="39"/>
      <c r="D63" s="39" t="s">
        <v>52</v>
      </c>
      <c r="E63" s="39"/>
      <c r="F63" s="39"/>
      <c r="G63" s="39"/>
      <c r="H63" s="39" t="s">
        <v>53</v>
      </c>
      <c r="I63" s="39"/>
      <c r="J63" s="40" t="n">
        <v>1</v>
      </c>
      <c r="K63" s="41" t="n">
        <v>197</v>
      </c>
      <c r="L63" s="42" t="n">
        <v>0</v>
      </c>
    </row>
    <row r="64" customFormat="false" ht="25.5" hidden="false" customHeight="true" outlineLevel="0" collapsed="false">
      <c r="A64" s="38" t="s">
        <v>66</v>
      </c>
      <c r="B64" s="39" t="s">
        <v>159</v>
      </c>
      <c r="C64" s="39"/>
      <c r="D64" s="39" t="s">
        <v>160</v>
      </c>
      <c r="E64" s="39"/>
      <c r="F64" s="39"/>
      <c r="G64" s="39"/>
      <c r="H64" s="39" t="s">
        <v>161</v>
      </c>
      <c r="I64" s="39"/>
      <c r="J64" s="40" t="n">
        <v>1</v>
      </c>
      <c r="K64" s="41" t="n">
        <v>271</v>
      </c>
      <c r="L64" s="42" t="n">
        <v>0</v>
      </c>
    </row>
    <row r="65" customFormat="false" ht="25.5" hidden="false" customHeight="true" outlineLevel="0" collapsed="false">
      <c r="A65" s="38" t="s">
        <v>70</v>
      </c>
      <c r="B65" s="39" t="s">
        <v>96</v>
      </c>
      <c r="C65" s="39"/>
      <c r="D65" s="39" t="s">
        <v>97</v>
      </c>
      <c r="E65" s="39"/>
      <c r="F65" s="39"/>
      <c r="G65" s="39"/>
      <c r="H65" s="39" t="s">
        <v>98</v>
      </c>
      <c r="I65" s="39"/>
      <c r="J65" s="43" t="n">
        <v>2</v>
      </c>
      <c r="K65" s="41" t="n">
        <v>204</v>
      </c>
      <c r="L65" s="42" t="n">
        <v>0.04</v>
      </c>
    </row>
    <row r="66" customFormat="false" ht="25.5" hidden="false" customHeight="true" outlineLevel="0" collapsed="false">
      <c r="A66" s="38" t="s">
        <v>162</v>
      </c>
      <c r="B66" s="39" t="s">
        <v>163</v>
      </c>
      <c r="C66" s="39"/>
      <c r="D66" s="39" t="s">
        <v>164</v>
      </c>
      <c r="E66" s="39"/>
      <c r="F66" s="39"/>
      <c r="G66" s="39"/>
      <c r="H66" s="39" t="s">
        <v>165</v>
      </c>
      <c r="I66" s="39"/>
      <c r="J66" s="40" t="n">
        <v>4</v>
      </c>
      <c r="K66" s="41" t="n">
        <v>1984</v>
      </c>
      <c r="L66" s="42" t="n">
        <v>0.72</v>
      </c>
    </row>
    <row r="67" customFormat="false" ht="25.5" hidden="false" customHeight="true" outlineLevel="0" collapsed="false">
      <c r="A67" s="38" t="s">
        <v>74</v>
      </c>
      <c r="B67" s="39" t="s">
        <v>166</v>
      </c>
      <c r="C67" s="39"/>
      <c r="D67" s="39" t="s">
        <v>167</v>
      </c>
      <c r="E67" s="39"/>
      <c r="F67" s="39"/>
      <c r="G67" s="39"/>
      <c r="H67" s="39" t="s">
        <v>168</v>
      </c>
      <c r="I67" s="39"/>
      <c r="J67" s="43" t="n">
        <v>7</v>
      </c>
      <c r="K67" s="41" t="n">
        <v>882</v>
      </c>
      <c r="L67" s="42" t="n">
        <v>0</v>
      </c>
    </row>
    <row r="68" customFormat="false" ht="25.5" hidden="false" customHeight="true" outlineLevel="0" collapsed="false">
      <c r="A68" s="38" t="s">
        <v>78</v>
      </c>
      <c r="B68" s="39" t="s">
        <v>59</v>
      </c>
      <c r="C68" s="39"/>
      <c r="D68" s="39" t="s">
        <v>60</v>
      </c>
      <c r="E68" s="39"/>
      <c r="F68" s="39"/>
      <c r="G68" s="39"/>
      <c r="H68" s="39" t="s">
        <v>61</v>
      </c>
      <c r="I68" s="39"/>
      <c r="J68" s="40" t="n">
        <v>7</v>
      </c>
      <c r="K68" s="41" t="n">
        <v>616</v>
      </c>
      <c r="L68" s="42" t="n">
        <v>0</v>
      </c>
    </row>
    <row r="69" customFormat="false" ht="25.5" hidden="false" customHeight="true" outlineLevel="0" collapsed="false">
      <c r="A69" s="38" t="s">
        <v>83</v>
      </c>
      <c r="B69" s="39" t="s">
        <v>169</v>
      </c>
      <c r="C69" s="39"/>
      <c r="D69" s="39" t="s">
        <v>170</v>
      </c>
      <c r="E69" s="39"/>
      <c r="F69" s="39"/>
      <c r="G69" s="39"/>
      <c r="H69" s="39" t="s">
        <v>171</v>
      </c>
      <c r="I69" s="39"/>
      <c r="J69" s="40" t="n">
        <v>5</v>
      </c>
      <c r="K69" s="41" t="n">
        <v>2230</v>
      </c>
      <c r="L69" s="42" t="n">
        <v>0</v>
      </c>
    </row>
    <row r="70" customFormat="false" ht="25.5" hidden="false" customHeight="true" outlineLevel="0" collapsed="false">
      <c r="A70" s="38" t="s">
        <v>87</v>
      </c>
      <c r="B70" s="39" t="s">
        <v>172</v>
      </c>
      <c r="C70" s="39"/>
      <c r="D70" s="39" t="s">
        <v>173</v>
      </c>
      <c r="E70" s="39"/>
      <c r="F70" s="39"/>
      <c r="G70" s="39"/>
      <c r="H70" s="39" t="s">
        <v>174</v>
      </c>
      <c r="I70" s="39"/>
      <c r="J70" s="40" t="n">
        <v>2</v>
      </c>
      <c r="K70" s="41" t="n">
        <v>776</v>
      </c>
      <c r="L70" s="42" t="n">
        <v>0</v>
      </c>
    </row>
    <row r="71" customFormat="false" ht="25.5" hidden="false" customHeight="true" outlineLevel="0" collapsed="false">
      <c r="A71" s="38" t="s">
        <v>91</v>
      </c>
      <c r="B71" s="39" t="s">
        <v>175</v>
      </c>
      <c r="C71" s="39"/>
      <c r="D71" s="39" t="s">
        <v>176</v>
      </c>
      <c r="E71" s="39"/>
      <c r="F71" s="39"/>
      <c r="G71" s="39"/>
      <c r="H71" s="39" t="s">
        <v>177</v>
      </c>
      <c r="I71" s="39"/>
      <c r="J71" s="40" t="n">
        <v>1</v>
      </c>
      <c r="K71" s="41" t="n">
        <v>348</v>
      </c>
      <c r="L71" s="42" t="n">
        <v>0</v>
      </c>
    </row>
    <row r="72" customFormat="false" ht="25.5" hidden="false" customHeight="true" outlineLevel="0" collapsed="false">
      <c r="A72" s="38" t="s">
        <v>95</v>
      </c>
      <c r="B72" s="39" t="s">
        <v>71</v>
      </c>
      <c r="C72" s="39"/>
      <c r="D72" s="39" t="s">
        <v>72</v>
      </c>
      <c r="E72" s="39"/>
      <c r="F72" s="39"/>
      <c r="G72" s="39"/>
      <c r="H72" s="39" t="s">
        <v>73</v>
      </c>
      <c r="I72" s="39"/>
      <c r="J72" s="43" t="n">
        <v>16</v>
      </c>
      <c r="K72" s="41" t="n">
        <v>336</v>
      </c>
      <c r="L72" s="42" t="n">
        <v>0</v>
      </c>
    </row>
    <row r="73" customFormat="false" ht="25.5" hidden="false" customHeight="true" outlineLevel="0" collapsed="false">
      <c r="A73" s="38" t="s">
        <v>99</v>
      </c>
      <c r="B73" s="39" t="s">
        <v>75</v>
      </c>
      <c r="C73" s="39"/>
      <c r="D73" s="39" t="s">
        <v>76</v>
      </c>
      <c r="E73" s="39"/>
      <c r="F73" s="39"/>
      <c r="G73" s="39"/>
      <c r="H73" s="39" t="s">
        <v>77</v>
      </c>
      <c r="I73" s="39"/>
      <c r="J73" s="40" t="n">
        <v>1</v>
      </c>
      <c r="K73" s="41" t="n">
        <v>204</v>
      </c>
      <c r="L73" s="42" t="n">
        <v>0.16</v>
      </c>
    </row>
    <row r="74" customFormat="false" ht="25.5" hidden="false" customHeight="true" outlineLevel="0" collapsed="false">
      <c r="A74" s="38" t="s">
        <v>103</v>
      </c>
      <c r="B74" s="39" t="s">
        <v>178</v>
      </c>
      <c r="C74" s="39"/>
      <c r="D74" s="39" t="s">
        <v>179</v>
      </c>
      <c r="E74" s="39"/>
      <c r="F74" s="39"/>
      <c r="G74" s="39"/>
      <c r="H74" s="39" t="s">
        <v>180</v>
      </c>
      <c r="I74" s="39"/>
      <c r="J74" s="40" t="n">
        <v>2</v>
      </c>
      <c r="K74" s="41" t="n">
        <v>912</v>
      </c>
      <c r="L74" s="42" t="n">
        <v>0.82</v>
      </c>
    </row>
    <row r="75" customFormat="false" ht="25.5" hidden="false" customHeight="true" outlineLevel="0" collapsed="false">
      <c r="A75" s="38" t="s">
        <v>112</v>
      </c>
      <c r="B75" s="39" t="s">
        <v>109</v>
      </c>
      <c r="C75" s="39"/>
      <c r="D75" s="39" t="s">
        <v>110</v>
      </c>
      <c r="E75" s="39"/>
      <c r="F75" s="39"/>
      <c r="G75" s="39"/>
      <c r="H75" s="39" t="s">
        <v>111</v>
      </c>
      <c r="I75" s="39"/>
      <c r="J75" s="40" t="n">
        <v>3</v>
      </c>
      <c r="K75" s="41" t="n">
        <v>2073</v>
      </c>
      <c r="L75" s="42" t="n">
        <v>1.44</v>
      </c>
    </row>
    <row r="76" customFormat="false" ht="25.5" hidden="false" customHeight="true" outlineLevel="0" collapsed="false">
      <c r="A76" s="38" t="s">
        <v>116</v>
      </c>
      <c r="B76" s="39" t="s">
        <v>84</v>
      </c>
      <c r="C76" s="39"/>
      <c r="D76" s="39" t="s">
        <v>85</v>
      </c>
      <c r="E76" s="39"/>
      <c r="F76" s="39"/>
      <c r="G76" s="39"/>
      <c r="H76" s="39" t="s">
        <v>86</v>
      </c>
      <c r="I76" s="39"/>
      <c r="J76" s="40" t="n">
        <v>11</v>
      </c>
      <c r="K76" s="41" t="n">
        <v>1507</v>
      </c>
      <c r="L76" s="42" t="n">
        <v>1.76</v>
      </c>
    </row>
    <row r="77" customFormat="false" ht="25.5" hidden="false" customHeight="true" outlineLevel="0" collapsed="false">
      <c r="A77" s="38" t="s">
        <v>120</v>
      </c>
      <c r="B77" s="39" t="s">
        <v>113</v>
      </c>
      <c r="C77" s="39"/>
      <c r="D77" s="39" t="s">
        <v>114</v>
      </c>
      <c r="E77" s="39"/>
      <c r="F77" s="39"/>
      <c r="G77" s="39"/>
      <c r="H77" s="39" t="s">
        <v>115</v>
      </c>
      <c r="I77" s="39"/>
      <c r="J77" s="40" t="n">
        <v>3</v>
      </c>
      <c r="K77" s="41" t="n">
        <v>1845</v>
      </c>
      <c r="L77" s="42" t="n">
        <v>1.44</v>
      </c>
    </row>
    <row r="78" customFormat="false" ht="25.5" hidden="false" customHeight="true" outlineLevel="0" collapsed="false">
      <c r="A78" s="38" t="s">
        <v>124</v>
      </c>
      <c r="B78" s="39" t="s">
        <v>88</v>
      </c>
      <c r="C78" s="39"/>
      <c r="D78" s="39" t="s">
        <v>89</v>
      </c>
      <c r="E78" s="39"/>
      <c r="F78" s="39"/>
      <c r="G78" s="39"/>
      <c r="H78" s="39" t="s">
        <v>90</v>
      </c>
      <c r="I78" s="39"/>
      <c r="J78" s="40" t="n">
        <v>4</v>
      </c>
      <c r="K78" s="41" t="n">
        <v>632</v>
      </c>
      <c r="L78" s="42" t="n">
        <v>0.64</v>
      </c>
      <c r="M78" s="52"/>
    </row>
    <row r="79" customFormat="false" ht="25.5" hidden="false" customHeight="true" outlineLevel="0" collapsed="false">
      <c r="A79" s="38" t="s">
        <v>133</v>
      </c>
      <c r="B79" s="39" t="s">
        <v>121</v>
      </c>
      <c r="C79" s="39"/>
      <c r="D79" s="39" t="s">
        <v>122</v>
      </c>
      <c r="E79" s="39"/>
      <c r="F79" s="39"/>
      <c r="G79" s="39"/>
      <c r="H79" s="39" t="s">
        <v>123</v>
      </c>
      <c r="I79" s="39"/>
      <c r="J79" s="40" t="n">
        <v>6</v>
      </c>
      <c r="K79" s="41" t="n">
        <v>9702</v>
      </c>
      <c r="L79" s="42" t="n">
        <v>2.58</v>
      </c>
    </row>
    <row r="80" customFormat="false" ht="25.5" hidden="false" customHeight="true" outlineLevel="0" collapsed="false">
      <c r="A80" s="38" t="s">
        <v>181</v>
      </c>
      <c r="B80" s="39" t="s">
        <v>182</v>
      </c>
      <c r="C80" s="39"/>
      <c r="D80" s="39" t="s">
        <v>183</v>
      </c>
      <c r="E80" s="39"/>
      <c r="F80" s="39"/>
      <c r="G80" s="39"/>
      <c r="H80" s="39" t="s">
        <v>184</v>
      </c>
      <c r="I80" s="39"/>
      <c r="J80" s="40" t="n">
        <v>1</v>
      </c>
      <c r="K80" s="41" t="n">
        <v>1993</v>
      </c>
      <c r="L80" s="42" t="n">
        <v>0.27</v>
      </c>
    </row>
    <row r="81" customFormat="false" ht="25.5" hidden="false" customHeight="true" outlineLevel="0" collapsed="false">
      <c r="A81" s="38" t="s">
        <v>185</v>
      </c>
      <c r="B81" s="39" t="s">
        <v>134</v>
      </c>
      <c r="C81" s="39"/>
      <c r="D81" s="39" t="s">
        <v>135</v>
      </c>
      <c r="E81" s="39"/>
      <c r="F81" s="39"/>
      <c r="G81" s="39"/>
      <c r="H81" s="39" t="s">
        <v>136</v>
      </c>
      <c r="I81" s="39"/>
      <c r="J81" s="43" t="n">
        <v>5</v>
      </c>
      <c r="K81" s="41" t="n">
        <v>3125</v>
      </c>
      <c r="L81" s="42" t="n">
        <v>0.95</v>
      </c>
    </row>
    <row r="82" customFormat="false" ht="13.8" hidden="false" customHeight="false" outlineLevel="0" collapsed="false">
      <c r="A82" s="22"/>
      <c r="B82" s="24"/>
      <c r="C82" s="24"/>
      <c r="D82" s="24"/>
      <c r="E82" s="24"/>
      <c r="F82" s="24"/>
      <c r="G82" s="24"/>
      <c r="H82" s="24"/>
      <c r="I82" s="24"/>
      <c r="J82" s="24"/>
      <c r="K82" s="50" t="n">
        <f aca="false">SUM(K56:K81)</f>
        <v>39988</v>
      </c>
      <c r="L82" s="51" t="n">
        <f aca="false">SUM(L56:L81)</f>
        <v>10.82</v>
      </c>
    </row>
    <row r="83" customFormat="false" ht="13.8" hidden="false" customHeight="false" outlineLevel="0" collapsed="false">
      <c r="A83" s="22"/>
      <c r="B83" s="24"/>
      <c r="C83" s="24"/>
      <c r="D83" s="24"/>
      <c r="E83" s="24"/>
      <c r="F83" s="24"/>
      <c r="G83" s="24"/>
      <c r="H83" s="24"/>
      <c r="I83" s="24"/>
      <c r="J83" s="24"/>
      <c r="K83" s="50" t="e">
        <f aca="false">SUM(#REF!)</f>
        <v>#REF!</v>
      </c>
      <c r="L83" s="51" t="e">
        <f aca="false">SUM(#REF!)</f>
        <v>#REF!</v>
      </c>
    </row>
    <row r="84" customFormat="false" ht="21" hidden="false" customHeight="true" outlineLevel="0" collapsed="false">
      <c r="A84" s="53"/>
      <c r="B84" s="54" t="s">
        <v>186</v>
      </c>
      <c r="C84" s="55"/>
      <c r="D84" s="55"/>
      <c r="E84" s="55"/>
      <c r="F84" s="55"/>
      <c r="G84" s="55"/>
      <c r="H84" s="55"/>
      <c r="I84" s="55"/>
      <c r="J84" s="55"/>
      <c r="K84" s="56" t="e">
        <f aca="false">SUM(K28:K83)/2</f>
        <v>#REF!</v>
      </c>
      <c r="L84" s="57" t="e">
        <f aca="false">SUM(L28:L83)/2</f>
        <v>#REF!</v>
      </c>
    </row>
    <row r="85" customFormat="false" ht="13.8" hidden="false" customHeight="false" outlineLevel="0" collapsed="false">
      <c r="A85" s="58"/>
      <c r="B85" s="59" t="s">
        <v>187</v>
      </c>
      <c r="C85" s="59"/>
      <c r="D85" s="59"/>
      <c r="E85" s="59"/>
      <c r="F85" s="59"/>
      <c r="G85" s="59"/>
      <c r="H85" s="59"/>
      <c r="I85" s="59"/>
      <c r="J85" s="59"/>
      <c r="K85" s="60" t="e">
        <f aca="false">K84*(21/100)</f>
        <v>#REF!</v>
      </c>
      <c r="L85" s="61" t="e">
        <f aca="false">L84*(21/100)</f>
        <v>#REF!</v>
      </c>
    </row>
    <row r="86" customFormat="false" ht="13.8" hidden="false" customHeight="false" outlineLevel="0" collapsed="false">
      <c r="A86" s="58"/>
      <c r="B86" s="62" t="s">
        <v>188</v>
      </c>
      <c r="C86" s="59"/>
      <c r="D86" s="59"/>
      <c r="E86" s="59"/>
      <c r="F86" s="59"/>
      <c r="G86" s="59"/>
      <c r="H86" s="59"/>
      <c r="I86" s="59"/>
      <c r="J86" s="59"/>
      <c r="K86" s="63" t="e">
        <f aca="false">K84+K85</f>
        <v>#REF!</v>
      </c>
      <c r="L86" s="64" t="e">
        <f aca="false">L84+L85</f>
        <v>#REF!</v>
      </c>
    </row>
    <row r="87" customFormat="false" ht="13.8" hidden="false" customHeight="false" outlineLevel="0" collapsed="false"/>
    <row r="88" customFormat="false" ht="13.8" hidden="false" customHeight="false" outlineLevel="0" collapsed="false">
      <c r="A88" s="65" t="s">
        <v>189</v>
      </c>
    </row>
    <row r="89" customFormat="false" ht="13.8" hidden="false" customHeight="false" outlineLevel="0" collapsed="false">
      <c r="A89" s="1" t="s">
        <v>190</v>
      </c>
    </row>
    <row r="90" customFormat="false" ht="13.8" hidden="false" customHeight="false" outlineLevel="0" collapsed="false">
      <c r="A90" s="1" t="s">
        <v>191</v>
      </c>
    </row>
    <row r="91" customFormat="false" ht="13.8" hidden="false" customHeight="false" outlineLevel="0" collapsed="false">
      <c r="A91" s="1" t="s">
        <v>192</v>
      </c>
    </row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6">
    <mergeCell ref="B26:C26"/>
    <mergeCell ref="D26:G26"/>
    <mergeCell ref="H26:I26"/>
    <mergeCell ref="B28:C28"/>
    <mergeCell ref="D28:G28"/>
    <mergeCell ref="H28:I28"/>
    <mergeCell ref="B29:C29"/>
    <mergeCell ref="D29:G29"/>
    <mergeCell ref="H29:I29"/>
    <mergeCell ref="B30:C30"/>
    <mergeCell ref="D30:G30"/>
    <mergeCell ref="H30:I30"/>
    <mergeCell ref="B31:C31"/>
    <mergeCell ref="D31:G31"/>
    <mergeCell ref="H31:I31"/>
    <mergeCell ref="B32:C32"/>
    <mergeCell ref="D32:G32"/>
    <mergeCell ref="H32:I32"/>
    <mergeCell ref="B33:C33"/>
    <mergeCell ref="D33:G33"/>
    <mergeCell ref="H33:I33"/>
    <mergeCell ref="B34:C34"/>
    <mergeCell ref="D34:G34"/>
    <mergeCell ref="H34:I34"/>
    <mergeCell ref="B35:C35"/>
    <mergeCell ref="D35:G35"/>
    <mergeCell ref="H35:I35"/>
    <mergeCell ref="B36:C36"/>
    <mergeCell ref="D36:G36"/>
    <mergeCell ref="H36:I36"/>
    <mergeCell ref="B37:C37"/>
    <mergeCell ref="D37:G37"/>
    <mergeCell ref="H37:I37"/>
    <mergeCell ref="B38:C38"/>
    <mergeCell ref="D38:G38"/>
    <mergeCell ref="H38:I38"/>
    <mergeCell ref="B39:C39"/>
    <mergeCell ref="D39:G39"/>
    <mergeCell ref="H39:I39"/>
    <mergeCell ref="B40:C40"/>
    <mergeCell ref="D40:G40"/>
    <mergeCell ref="H40:I40"/>
    <mergeCell ref="B41:C41"/>
    <mergeCell ref="D41:G41"/>
    <mergeCell ref="H41:I41"/>
    <mergeCell ref="B42:C42"/>
    <mergeCell ref="D42:G42"/>
    <mergeCell ref="H42:I42"/>
    <mergeCell ref="B43:C43"/>
    <mergeCell ref="D43:G43"/>
    <mergeCell ref="H43:I43"/>
    <mergeCell ref="B44:C44"/>
    <mergeCell ref="D44:G44"/>
    <mergeCell ref="H44:I44"/>
    <mergeCell ref="B45:C45"/>
    <mergeCell ref="D45:G45"/>
    <mergeCell ref="H45:I45"/>
    <mergeCell ref="B46:C46"/>
    <mergeCell ref="D46:G46"/>
    <mergeCell ref="H46:I46"/>
    <mergeCell ref="B47:C47"/>
    <mergeCell ref="D47:G47"/>
    <mergeCell ref="H47:I47"/>
    <mergeCell ref="B48:C48"/>
    <mergeCell ref="D48:G48"/>
    <mergeCell ref="H48:I48"/>
    <mergeCell ref="B49:C49"/>
    <mergeCell ref="D49:G49"/>
    <mergeCell ref="H49:I49"/>
    <mergeCell ref="B50:C50"/>
    <mergeCell ref="D50:G50"/>
    <mergeCell ref="H50:I50"/>
    <mergeCell ref="B51:C51"/>
    <mergeCell ref="D51:G51"/>
    <mergeCell ref="H51:I51"/>
    <mergeCell ref="B52:C52"/>
    <mergeCell ref="D52:G52"/>
    <mergeCell ref="H52:I52"/>
    <mergeCell ref="B56:C56"/>
    <mergeCell ref="D56:G56"/>
    <mergeCell ref="H56:I56"/>
    <mergeCell ref="B57:C57"/>
    <mergeCell ref="D57:G57"/>
    <mergeCell ref="H57:I57"/>
    <mergeCell ref="B58:C58"/>
    <mergeCell ref="D58:G58"/>
    <mergeCell ref="H58:I58"/>
    <mergeCell ref="B59:C59"/>
    <mergeCell ref="D59:G59"/>
    <mergeCell ref="H59:I59"/>
    <mergeCell ref="B60:C60"/>
    <mergeCell ref="D60:G60"/>
    <mergeCell ref="H60:I60"/>
    <mergeCell ref="B61:C61"/>
    <mergeCell ref="D61:G61"/>
    <mergeCell ref="H61:I61"/>
    <mergeCell ref="B62:C62"/>
    <mergeCell ref="D62:G62"/>
    <mergeCell ref="H62:I62"/>
    <mergeCell ref="B63:C63"/>
    <mergeCell ref="D63:G63"/>
    <mergeCell ref="H63:I63"/>
    <mergeCell ref="B64:C64"/>
    <mergeCell ref="D64:G64"/>
    <mergeCell ref="H64:I64"/>
    <mergeCell ref="B65:C65"/>
    <mergeCell ref="D65:G65"/>
    <mergeCell ref="H65:I65"/>
    <mergeCell ref="B66:C66"/>
    <mergeCell ref="D66:G66"/>
    <mergeCell ref="H66:I66"/>
    <mergeCell ref="B67:C67"/>
    <mergeCell ref="D67:G67"/>
    <mergeCell ref="H67:I67"/>
    <mergeCell ref="B68:C68"/>
    <mergeCell ref="D68:G68"/>
    <mergeCell ref="H68:I68"/>
    <mergeCell ref="B69:C69"/>
    <mergeCell ref="D69:G69"/>
    <mergeCell ref="H69:I69"/>
    <mergeCell ref="B70:C70"/>
    <mergeCell ref="D70:G70"/>
    <mergeCell ref="H70:I70"/>
    <mergeCell ref="B71:C71"/>
    <mergeCell ref="D71:G71"/>
    <mergeCell ref="H71:I71"/>
    <mergeCell ref="B72:C72"/>
    <mergeCell ref="D72:G72"/>
    <mergeCell ref="H72:I72"/>
    <mergeCell ref="B73:C73"/>
    <mergeCell ref="D73:G73"/>
    <mergeCell ref="H73:I73"/>
    <mergeCell ref="B74:C74"/>
    <mergeCell ref="D74:G74"/>
    <mergeCell ref="H74:I74"/>
    <mergeCell ref="B75:C75"/>
    <mergeCell ref="D75:G75"/>
    <mergeCell ref="H75:I75"/>
    <mergeCell ref="B76:C76"/>
    <mergeCell ref="D76:G76"/>
    <mergeCell ref="H76:I76"/>
    <mergeCell ref="B77:C77"/>
    <mergeCell ref="D77:G77"/>
    <mergeCell ref="H77:I77"/>
    <mergeCell ref="B78:C78"/>
    <mergeCell ref="D78:G78"/>
    <mergeCell ref="H78:I78"/>
    <mergeCell ref="B79:C79"/>
    <mergeCell ref="D79:G79"/>
    <mergeCell ref="H79:I79"/>
    <mergeCell ref="B80:C80"/>
    <mergeCell ref="D80:G80"/>
    <mergeCell ref="H80:I80"/>
    <mergeCell ref="B81:C81"/>
    <mergeCell ref="D81:G81"/>
    <mergeCell ref="H81:I81"/>
  </mergeCells>
  <printOptions headings="false" gridLines="false" gridLinesSet="true" horizontalCentered="false" verticalCentered="false"/>
  <pageMargins left="0.275694444444444" right="0.196527777777778" top="0.590277777777778" bottom="0.590972222222222" header="0.511811023622047" footer="0.275694444444444"/>
  <pageSetup paperSize="9" scale="6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&amp;LDatum tisku  &amp;D&amp;RStrana  &amp;P/&amp;N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2025-03-10T22:54:34Z</dcterms:created>
  <dc:creator>Elprojekt, Pavel Šupík</dc:creator>
  <dc:description>E-CONFIG 3.13.30 , Databáze: 2025.03.01</dc:description>
  <dc:language>en-US</dc:language>
  <cp:lastModifiedBy/>
  <dcterms:modified xsi:type="dcterms:W3CDTF">2025-03-24T23:30:41Z</dcterms:modified>
  <cp:revision>7</cp:revision>
  <dc:subject/>
  <dc:title>Rozpiska: CENOVÁ INFORMACE ()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