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resources\thornsoft\projects\HRMIS\HRMIS\database\"/>
    </mc:Choice>
  </mc:AlternateContent>
  <xr:revisionPtr revIDLastSave="0" documentId="13_ncr:1_{5F38E96B-E75E-433C-BD47-045FD16C2A9A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Simple Interest" sheetId="2" r:id="rId1"/>
    <sheet name="Flat Interest" sheetId="1" r:id="rId2"/>
    <sheet name="Reducing Balanc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3" l="1"/>
  <c r="G6" i="3"/>
  <c r="H11" i="1" l="1"/>
  <c r="H6" i="3" l="1"/>
  <c r="I17" i="3"/>
  <c r="I16" i="3"/>
  <c r="I15" i="3"/>
  <c r="I14" i="3"/>
  <c r="I13" i="3"/>
  <c r="I12" i="3"/>
  <c r="I11" i="3"/>
  <c r="I10" i="3"/>
  <c r="I9" i="3"/>
  <c r="I8" i="3"/>
  <c r="I7" i="3"/>
  <c r="I6" i="3"/>
  <c r="I19" i="3" l="1"/>
  <c r="H6" i="2"/>
  <c r="G17" i="2"/>
  <c r="G16" i="2"/>
  <c r="G15" i="2"/>
  <c r="G14" i="2"/>
  <c r="G13" i="2"/>
  <c r="G12" i="2"/>
  <c r="G11" i="2"/>
  <c r="G10" i="2"/>
  <c r="G9" i="2"/>
  <c r="G8" i="2"/>
  <c r="G7" i="2"/>
  <c r="G6" i="2"/>
  <c r="J6" i="2" s="1"/>
  <c r="F7" i="2" s="1"/>
  <c r="G8" i="1"/>
  <c r="I8" i="1" s="1"/>
  <c r="H8" i="1"/>
  <c r="G9" i="1"/>
  <c r="I9" i="1" s="1"/>
  <c r="H9" i="1"/>
  <c r="G10" i="1"/>
  <c r="H10" i="1"/>
  <c r="G11" i="1"/>
  <c r="I11" i="1" s="1"/>
  <c r="G12" i="1"/>
  <c r="H12" i="1"/>
  <c r="I12" i="1"/>
  <c r="G13" i="1"/>
  <c r="I13" i="1" s="1"/>
  <c r="H13" i="1"/>
  <c r="G14" i="1"/>
  <c r="H14" i="1"/>
  <c r="G15" i="1"/>
  <c r="H15" i="1"/>
  <c r="I15" i="1"/>
  <c r="G16" i="1"/>
  <c r="I16" i="1" s="1"/>
  <c r="H16" i="1"/>
  <c r="G17" i="1"/>
  <c r="I17" i="1" s="1"/>
  <c r="H17" i="1"/>
  <c r="H7" i="1"/>
  <c r="G7" i="1"/>
  <c r="I7" i="1" s="1"/>
  <c r="H6" i="1"/>
  <c r="H19" i="1" s="1"/>
  <c r="G6" i="1"/>
  <c r="J6" i="1" s="1"/>
  <c r="F7" i="1" s="1"/>
  <c r="J7" i="1" s="1"/>
  <c r="F8" i="1" s="1"/>
  <c r="J8" i="1" s="1"/>
  <c r="F9" i="1" s="1"/>
  <c r="J9" i="1" s="1"/>
  <c r="F10" i="1" s="1"/>
  <c r="J10" i="1" s="1"/>
  <c r="F11" i="1" s="1"/>
  <c r="J11" i="1" s="1"/>
  <c r="F12" i="1" s="1"/>
  <c r="J12" i="1" s="1"/>
  <c r="F13" i="1" s="1"/>
  <c r="J13" i="1" s="1"/>
  <c r="F14" i="1" s="1"/>
  <c r="J14" i="1" s="1"/>
  <c r="F15" i="1" s="1"/>
  <c r="J15" i="1" s="1"/>
  <c r="F16" i="1" s="1"/>
  <c r="J16" i="1" s="1"/>
  <c r="F17" i="1" s="1"/>
  <c r="J17" i="1" s="1"/>
  <c r="I14" i="1" l="1"/>
  <c r="I10" i="1"/>
  <c r="J7" i="2"/>
  <c r="F8" i="2" s="1"/>
  <c r="H7" i="2"/>
  <c r="I6" i="1"/>
  <c r="G19" i="1"/>
  <c r="G19" i="2"/>
  <c r="J6" i="3"/>
  <c r="F7" i="3" s="1"/>
  <c r="I6" i="2"/>
  <c r="I19" i="1" l="1"/>
  <c r="I7" i="2"/>
  <c r="J8" i="2"/>
  <c r="F9" i="2" s="1"/>
  <c r="H8" i="2"/>
  <c r="I8" i="2" s="1"/>
  <c r="H7" i="3"/>
  <c r="G7" i="3" s="1"/>
  <c r="J9" i="2" l="1"/>
  <c r="F10" i="2" s="1"/>
  <c r="H9" i="2"/>
  <c r="J7" i="3"/>
  <c r="F8" i="3" s="1"/>
  <c r="I9" i="2" l="1"/>
  <c r="J10" i="2"/>
  <c r="F11" i="2" s="1"/>
  <c r="H10" i="2"/>
  <c r="I10" i="2" s="1"/>
  <c r="H8" i="3"/>
  <c r="G8" i="3" s="1"/>
  <c r="J11" i="2" l="1"/>
  <c r="F12" i="2" s="1"/>
  <c r="H11" i="2"/>
  <c r="I11" i="2" s="1"/>
  <c r="J8" i="3"/>
  <c r="F9" i="3" s="1"/>
  <c r="J12" i="2" l="1"/>
  <c r="F13" i="2" s="1"/>
  <c r="H12" i="2"/>
  <c r="H9" i="3"/>
  <c r="G9" i="3" s="1"/>
  <c r="I12" i="2" l="1"/>
  <c r="J13" i="2"/>
  <c r="F14" i="2" s="1"/>
  <c r="H13" i="2"/>
  <c r="I13" i="2" s="1"/>
  <c r="J9" i="3"/>
  <c r="F10" i="3" s="1"/>
  <c r="J14" i="2" l="1"/>
  <c r="F15" i="2" s="1"/>
  <c r="H14" i="2"/>
  <c r="I14" i="2" s="1"/>
  <c r="H10" i="3"/>
  <c r="G10" i="3" s="1"/>
  <c r="J10" i="3" s="1"/>
  <c r="F11" i="3" s="1"/>
  <c r="J15" i="2" l="1"/>
  <c r="F16" i="2" s="1"/>
  <c r="H15" i="2"/>
  <c r="I15" i="2" s="1"/>
  <c r="H11" i="3"/>
  <c r="G11" i="3" s="1"/>
  <c r="J11" i="3" s="1"/>
  <c r="F12" i="3" s="1"/>
  <c r="J16" i="2" l="1"/>
  <c r="F17" i="2" s="1"/>
  <c r="H16" i="2"/>
  <c r="I16" i="2" s="1"/>
  <c r="H12" i="3"/>
  <c r="G12" i="3" s="1"/>
  <c r="J12" i="3" s="1"/>
  <c r="F13" i="3" s="1"/>
  <c r="J17" i="2" l="1"/>
  <c r="H17" i="2"/>
  <c r="H13" i="3"/>
  <c r="G13" i="3" s="1"/>
  <c r="J13" i="3" s="1"/>
  <c r="F14" i="3" s="1"/>
  <c r="I17" i="2" l="1"/>
  <c r="I19" i="2" s="1"/>
  <c r="H19" i="2"/>
  <c r="H21" i="2" s="1"/>
  <c r="H14" i="3"/>
  <c r="G14" i="3" s="1"/>
  <c r="J14" i="3" s="1"/>
  <c r="F15" i="3" s="1"/>
  <c r="H15" i="3" l="1"/>
  <c r="G15" i="3" s="1"/>
  <c r="J15" i="3" s="1"/>
  <c r="F16" i="3" s="1"/>
  <c r="H16" i="3" l="1"/>
  <c r="G16" i="3" s="1"/>
  <c r="J16" i="3" s="1"/>
  <c r="F17" i="3" s="1"/>
  <c r="H17" i="3" l="1"/>
  <c r="H19" i="3" l="1"/>
  <c r="G19" i="3" l="1"/>
  <c r="J17" i="3"/>
</calcChain>
</file>

<file path=xl/sharedStrings.xml><?xml version="1.0" encoding="utf-8"?>
<sst xmlns="http://schemas.openxmlformats.org/spreadsheetml/2006/main" count="84" uniqueCount="28">
  <si>
    <t>Loan Amount</t>
  </si>
  <si>
    <t>Interest Rate</t>
  </si>
  <si>
    <t>Repayment Periods</t>
  </si>
  <si>
    <t>ID</t>
  </si>
  <si>
    <t>LoanTransactionID</t>
  </si>
  <si>
    <t>Year</t>
  </si>
  <si>
    <t>Month</t>
  </si>
  <si>
    <t>OpeningBalance</t>
  </si>
  <si>
    <t>PrincipleAmount</t>
  </si>
  <si>
    <t>InterestAmount</t>
  </si>
  <si>
    <t>RecoveryAmount</t>
  </si>
  <si>
    <t>ClosingBalance</t>
  </si>
  <si>
    <t>PaymentStatus</t>
  </si>
  <si>
    <t>SkipRepayment</t>
  </si>
  <si>
    <t>RecoveryOnPayroll</t>
  </si>
  <si>
    <t>Remark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</si>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</sst>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43" fontId="0" fillId="2" borderId="0" xfId="1" applyFont="1" applyFill="1"/>
    <xf numFmtId="9" fontId="0" fillId="2" borderId="0" xfId="0" applyNumberFormat="1" applyFill="1"/>
    <xf numFmtId="0" fontId="0" fillId="2" borderId="0" xfId="0" applyFill="1"/>
    <xf numFmtId="43" fontId="0" fillId="0" borderId="0" xfId="0" applyNumberFormat="1"/>
    <xf numFmtId="8" fontId="0" fillId="0" borderId="0" xfId="0" applyNumberFormat="1"/>
    <xf numFmtId="4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1"/>
  <sheetViews>
    <sheetView zoomScale="80" zoomScaleNormal="80" workbookViewId="0">
      <selection activeCell="H6" sqref="H6"/>
    </sheetView>
  </sheetViews>
  <sheetFormatPr defaultRowHeight="15" x14ac:dyDescent="0.25"/>
  <cols>
    <col min="2" max="2" width="13.85546875" bestFit="1" customWidth="1"/>
    <col min="3" max="3" width="19.85546875" bestFit="1" customWidth="1"/>
    <col min="4" max="4" width="5.5703125" bestFit="1" customWidth="1"/>
    <col min="5" max="5" width="13.85546875" bestFit="1" customWidth="1"/>
    <col min="6" max="7" width="17.42578125" bestFit="1" customWidth="1"/>
    <col min="8" max="8" width="20.28515625" bestFit="1" customWidth="1"/>
    <col min="9" max="9" width="17.28515625" bestFit="1" customWidth="1"/>
    <col min="10" max="10" width="16.42578125" bestFit="1" customWidth="1"/>
    <col min="11" max="11" width="15.7109375" bestFit="1" customWidth="1"/>
    <col min="12" max="12" width="16.42578125" bestFit="1" customWidth="1"/>
    <col min="13" max="13" width="19.28515625" bestFit="1" customWidth="1"/>
    <col min="14" max="14" width="8.5703125" bestFit="1" customWidth="1"/>
  </cols>
  <sheetData>
    <row r="2" spans="2:14" x14ac:dyDescent="0.25">
      <c r="B2" t="s">
        <v>0</v>
      </c>
      <c r="C2" s="2">
        <v>120000</v>
      </c>
      <c r="E2" t="s">
        <v>1</v>
      </c>
      <c r="F2" s="3">
        <v>0.08</v>
      </c>
      <c r="H2" t="s">
        <v>2</v>
      </c>
      <c r="I2" s="4">
        <v>12</v>
      </c>
      <c r="K2" s="6"/>
    </row>
    <row r="5" spans="2:14" x14ac:dyDescent="0.25"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</row>
    <row r="6" spans="2:14" x14ac:dyDescent="0.25">
      <c r="B6">
        <v>1</v>
      </c>
      <c r="C6">
        <v>1</v>
      </c>
      <c r="D6">
        <v>2020</v>
      </c>
      <c r="E6" t="s">
        <v>16</v>
      </c>
      <c r="F6" s="1">
        <v>120000</v>
      </c>
      <c r="G6" s="1">
        <f>$C$2/$I$2</f>
        <v>10000</v>
      </c>
      <c r="H6" s="1">
        <f>F6*$F$2/12</f>
        <v>800</v>
      </c>
      <c r="I6" s="1">
        <f>G6+H6</f>
        <v>10800</v>
      </c>
      <c r="J6" s="1">
        <f>F6-G6</f>
        <v>110000</v>
      </c>
      <c r="K6" t="b">
        <v>0</v>
      </c>
      <c r="L6" t="b">
        <v>0</v>
      </c>
      <c r="M6" t="b">
        <v>1</v>
      </c>
    </row>
    <row r="7" spans="2:14" x14ac:dyDescent="0.25">
      <c r="B7">
        <v>2</v>
      </c>
      <c r="C7">
        <v>1</v>
      </c>
      <c r="D7">
        <v>2020</v>
      </c>
      <c r="E7" t="s">
        <v>17</v>
      </c>
      <c r="F7" s="1">
        <f>J6</f>
        <v>110000</v>
      </c>
      <c r="G7" s="1">
        <f>$C$2/$I$2</f>
        <v>10000</v>
      </c>
      <c r="H7" s="1">
        <f t="shared" ref="H7:H17" si="0">F7*$F$2/12</f>
        <v>733.33333333333337</v>
      </c>
      <c r="I7" s="1">
        <f>G7+H7</f>
        <v>10733.333333333334</v>
      </c>
      <c r="J7" s="1">
        <f>F7-G7</f>
        <v>100000</v>
      </c>
      <c r="K7" t="b">
        <v>0</v>
      </c>
      <c r="L7" t="b">
        <v>0</v>
      </c>
      <c r="M7" t="b">
        <v>1</v>
      </c>
    </row>
    <row r="8" spans="2:14" x14ac:dyDescent="0.25">
      <c r="B8">
        <v>3</v>
      </c>
      <c r="C8">
        <v>1</v>
      </c>
      <c r="D8">
        <v>2020</v>
      </c>
      <c r="E8" t="s">
        <v>18</v>
      </c>
      <c r="F8" s="1">
        <f t="shared" ref="F8:F17" si="1">J7</f>
        <v>100000</v>
      </c>
      <c r="G8" s="1">
        <f t="shared" ref="G8:G17" si="2">$C$2/$I$2</f>
        <v>10000</v>
      </c>
      <c r="H8" s="1">
        <f t="shared" si="0"/>
        <v>666.66666666666663</v>
      </c>
      <c r="I8" s="1">
        <f t="shared" ref="I8:I17" si="3">G8+H8</f>
        <v>10666.666666666666</v>
      </c>
      <c r="J8" s="1">
        <f t="shared" ref="J8:J17" si="4">F8-G8</f>
        <v>90000</v>
      </c>
      <c r="K8" t="b">
        <v>0</v>
      </c>
      <c r="L8" t="b">
        <v>0</v>
      </c>
      <c r="M8" t="b">
        <v>1</v>
      </c>
    </row>
    <row r="9" spans="2:14" x14ac:dyDescent="0.25">
      <c r="B9">
        <v>4</v>
      </c>
      <c r="C9">
        <v>1</v>
      </c>
      <c r="D9">
        <v>2020</v>
      </c>
      <c r="E9" t="s">
        <v>19</v>
      </c>
      <c r="F9" s="1">
        <f t="shared" si="1"/>
        <v>90000</v>
      </c>
      <c r="G9" s="1">
        <f t="shared" si="2"/>
        <v>10000</v>
      </c>
      <c r="H9" s="1">
        <f t="shared" si="0"/>
        <v>600</v>
      </c>
      <c r="I9" s="1">
        <f t="shared" si="3"/>
        <v>10600</v>
      </c>
      <c r="J9" s="1">
        <f t="shared" si="4"/>
        <v>80000</v>
      </c>
      <c r="K9" t="b">
        <v>0</v>
      </c>
      <c r="L9" t="b">
        <v>0</v>
      </c>
      <c r="M9" t="b">
        <v>1</v>
      </c>
    </row>
    <row r="10" spans="2:14" x14ac:dyDescent="0.25">
      <c r="B10">
        <v>5</v>
      </c>
      <c r="C10">
        <v>1</v>
      </c>
      <c r="D10">
        <v>2020</v>
      </c>
      <c r="E10" t="s">
        <v>20</v>
      </c>
      <c r="F10" s="1">
        <f t="shared" si="1"/>
        <v>80000</v>
      </c>
      <c r="G10" s="1">
        <f t="shared" si="2"/>
        <v>10000</v>
      </c>
      <c r="H10" s="1">
        <f t="shared" si="0"/>
        <v>533.33333333333337</v>
      </c>
      <c r="I10" s="1">
        <f t="shared" si="3"/>
        <v>10533.333333333334</v>
      </c>
      <c r="J10" s="1">
        <f t="shared" si="4"/>
        <v>70000</v>
      </c>
      <c r="K10" t="b">
        <v>0</v>
      </c>
      <c r="L10" t="b">
        <v>0</v>
      </c>
      <c r="M10" t="b">
        <v>1</v>
      </c>
    </row>
    <row r="11" spans="2:14" x14ac:dyDescent="0.25">
      <c r="B11">
        <v>6</v>
      </c>
      <c r="C11">
        <v>1</v>
      </c>
      <c r="D11">
        <v>2020</v>
      </c>
      <c r="E11" t="s">
        <v>21</v>
      </c>
      <c r="F11" s="1">
        <f t="shared" si="1"/>
        <v>70000</v>
      </c>
      <c r="G11" s="1">
        <f t="shared" si="2"/>
        <v>10000</v>
      </c>
      <c r="H11" s="1">
        <f t="shared" si="0"/>
        <v>466.66666666666669</v>
      </c>
      <c r="I11" s="1">
        <f t="shared" si="3"/>
        <v>10466.666666666666</v>
      </c>
      <c r="J11" s="1">
        <f t="shared" si="4"/>
        <v>60000</v>
      </c>
      <c r="K11" t="b">
        <v>0</v>
      </c>
      <c r="L11" t="b">
        <v>0</v>
      </c>
      <c r="M11" t="b">
        <v>1</v>
      </c>
    </row>
    <row r="12" spans="2:14" x14ac:dyDescent="0.25">
      <c r="B12">
        <v>7</v>
      </c>
      <c r="C12">
        <v>1</v>
      </c>
      <c r="D12">
        <v>2020</v>
      </c>
      <c r="E12" t="s">
        <v>22</v>
      </c>
      <c r="F12" s="1">
        <f t="shared" si="1"/>
        <v>60000</v>
      </c>
      <c r="G12" s="1">
        <f t="shared" si="2"/>
        <v>10000</v>
      </c>
      <c r="H12" s="1">
        <f t="shared" si="0"/>
        <v>400</v>
      </c>
      <c r="I12" s="1">
        <f t="shared" si="3"/>
        <v>10400</v>
      </c>
      <c r="J12" s="1">
        <f t="shared" si="4"/>
        <v>50000</v>
      </c>
      <c r="K12" t="b">
        <v>0</v>
      </c>
      <c r="L12" t="b">
        <v>0</v>
      </c>
      <c r="M12" t="b">
        <v>1</v>
      </c>
    </row>
    <row r="13" spans="2:14" x14ac:dyDescent="0.25">
      <c r="B13">
        <v>8</v>
      </c>
      <c r="C13">
        <v>1</v>
      </c>
      <c r="D13">
        <v>2020</v>
      </c>
      <c r="E13" t="s">
        <v>23</v>
      </c>
      <c r="F13" s="1">
        <f t="shared" si="1"/>
        <v>50000</v>
      </c>
      <c r="G13" s="1">
        <f t="shared" si="2"/>
        <v>10000</v>
      </c>
      <c r="H13" s="1">
        <f t="shared" si="0"/>
        <v>333.33333333333331</v>
      </c>
      <c r="I13" s="1">
        <f t="shared" si="3"/>
        <v>10333.333333333334</v>
      </c>
      <c r="J13" s="1">
        <f t="shared" si="4"/>
        <v>40000</v>
      </c>
      <c r="K13" t="b">
        <v>0</v>
      </c>
      <c r="L13" t="b">
        <v>0</v>
      </c>
      <c r="M13" t="b">
        <v>1</v>
      </c>
    </row>
    <row r="14" spans="2:14" x14ac:dyDescent="0.25">
      <c r="B14">
        <v>9</v>
      </c>
      <c r="C14">
        <v>1</v>
      </c>
      <c r="D14">
        <v>2020</v>
      </c>
      <c r="E14" t="s">
        <v>24</v>
      </c>
      <c r="F14" s="1">
        <f t="shared" si="1"/>
        <v>40000</v>
      </c>
      <c r="G14" s="1">
        <f t="shared" si="2"/>
        <v>10000</v>
      </c>
      <c r="H14" s="1">
        <f t="shared" si="0"/>
        <v>266.66666666666669</v>
      </c>
      <c r="I14" s="1">
        <f t="shared" si="3"/>
        <v>10266.666666666666</v>
      </c>
      <c r="J14" s="1">
        <f t="shared" si="4"/>
        <v>30000</v>
      </c>
      <c r="K14" t="b">
        <v>0</v>
      </c>
      <c r="L14" t="b">
        <v>0</v>
      </c>
      <c r="M14" t="b">
        <v>1</v>
      </c>
    </row>
    <row r="15" spans="2:14" x14ac:dyDescent="0.25">
      <c r="B15">
        <v>10</v>
      </c>
      <c r="C15">
        <v>1</v>
      </c>
      <c r="D15">
        <v>2020</v>
      </c>
      <c r="E15" t="s">
        <v>25</v>
      </c>
      <c r="F15" s="1">
        <f t="shared" si="1"/>
        <v>30000</v>
      </c>
      <c r="G15" s="1">
        <f t="shared" si="2"/>
        <v>10000</v>
      </c>
      <c r="H15" s="1">
        <f t="shared" si="0"/>
        <v>200</v>
      </c>
      <c r="I15" s="1">
        <f t="shared" si="3"/>
        <v>10200</v>
      </c>
      <c r="J15" s="1">
        <f t="shared" si="4"/>
        <v>20000</v>
      </c>
      <c r="K15" t="b">
        <v>0</v>
      </c>
      <c r="L15" t="b">
        <v>0</v>
      </c>
      <c r="M15" t="b">
        <v>1</v>
      </c>
    </row>
    <row r="16" spans="2:14" x14ac:dyDescent="0.25">
      <c r="B16">
        <v>11</v>
      </c>
      <c r="C16">
        <v>1</v>
      </c>
      <c r="D16">
        <v>2020</v>
      </c>
      <c r="E16" t="s">
        <v>26</v>
      </c>
      <c r="F16" s="1">
        <f t="shared" si="1"/>
        <v>20000</v>
      </c>
      <c r="G16" s="1">
        <f t="shared" si="2"/>
        <v>10000</v>
      </c>
      <c r="H16" s="1">
        <f t="shared" si="0"/>
        <v>133.33333333333334</v>
      </c>
      <c r="I16" s="1">
        <f t="shared" si="3"/>
        <v>10133.333333333334</v>
      </c>
      <c r="J16" s="1">
        <f t="shared" si="4"/>
        <v>10000</v>
      </c>
      <c r="K16" t="b">
        <v>0</v>
      </c>
      <c r="L16" t="b">
        <v>0</v>
      </c>
      <c r="M16" t="b">
        <v>1</v>
      </c>
    </row>
    <row r="17" spans="2:13" x14ac:dyDescent="0.25">
      <c r="B17">
        <v>12</v>
      </c>
      <c r="C17">
        <v>1</v>
      </c>
      <c r="D17">
        <v>2020</v>
      </c>
      <c r="E17" t="s">
        <v>27</v>
      </c>
      <c r="F17" s="1">
        <f t="shared" si="1"/>
        <v>10000</v>
      </c>
      <c r="G17" s="1">
        <f t="shared" si="2"/>
        <v>10000</v>
      </c>
      <c r="H17" s="1">
        <f t="shared" si="0"/>
        <v>66.666666666666671</v>
      </c>
      <c r="I17" s="1">
        <f t="shared" si="3"/>
        <v>10066.666666666666</v>
      </c>
      <c r="J17" s="1">
        <f t="shared" si="4"/>
        <v>0</v>
      </c>
      <c r="K17" t="b">
        <v>0</v>
      </c>
      <c r="L17" t="b">
        <v>0</v>
      </c>
      <c r="M17" t="b">
        <v>1</v>
      </c>
    </row>
    <row r="19" spans="2:13" x14ac:dyDescent="0.25">
      <c r="G19" s="5">
        <f>SUM(G6:G18)</f>
        <v>120000</v>
      </c>
      <c r="H19" s="5">
        <f t="shared" ref="H19:I19" si="5">SUM(H6:H18)</f>
        <v>5200</v>
      </c>
      <c r="I19" s="5">
        <f t="shared" si="5"/>
        <v>125200</v>
      </c>
    </row>
    <row r="21" spans="2:13" x14ac:dyDescent="0.25">
      <c r="H21" s="5">
        <f>H19/12</f>
        <v>433.33333333333331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9"/>
  <sheetViews>
    <sheetView zoomScale="80" zoomScaleNormal="80" workbookViewId="0">
      <selection activeCell="I6" sqref="I6"/>
    </sheetView>
  </sheetViews>
  <sheetFormatPr defaultRowHeight="15" x14ac:dyDescent="0.25"/>
  <cols>
    <col min="2" max="2" width="13.85546875" bestFit="1" customWidth="1"/>
    <col min="3" max="3" width="19.85546875" bestFit="1" customWidth="1"/>
    <col min="4" max="4" width="5.5703125" bestFit="1" customWidth="1"/>
    <col min="5" max="5" width="13.85546875" bestFit="1" customWidth="1"/>
    <col min="6" max="7" width="17.42578125" bestFit="1" customWidth="1"/>
    <col min="8" max="8" width="20.28515625" bestFit="1" customWidth="1"/>
    <col min="9" max="9" width="17.28515625" bestFit="1" customWidth="1"/>
    <col min="10" max="10" width="16.42578125" bestFit="1" customWidth="1"/>
    <col min="11" max="11" width="15.7109375" bestFit="1" customWidth="1"/>
    <col min="12" max="12" width="16.42578125" bestFit="1" customWidth="1"/>
    <col min="13" max="13" width="19.28515625" bestFit="1" customWidth="1"/>
    <col min="14" max="14" width="8.5703125" bestFit="1" customWidth="1"/>
  </cols>
  <sheetData>
    <row r="2" spans="2:14" x14ac:dyDescent="0.25">
      <c r="B2" t="s">
        <v>0</v>
      </c>
      <c r="C2" s="2">
        <v>120000</v>
      </c>
      <c r="E2" t="s">
        <v>1</v>
      </c>
      <c r="F2" s="3">
        <v>0.08</v>
      </c>
      <c r="H2" t="s">
        <v>2</v>
      </c>
      <c r="I2" s="4">
        <v>12</v>
      </c>
    </row>
    <row r="5" spans="2:14" x14ac:dyDescent="0.25"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</row>
    <row r="6" spans="2:14" x14ac:dyDescent="0.25">
      <c r="B6">
        <v>1</v>
      </c>
      <c r="C6">
        <v>1</v>
      </c>
      <c r="D6">
        <v>2020</v>
      </c>
      <c r="E6" t="s">
        <v>16</v>
      </c>
      <c r="F6" s="1">
        <v>120000</v>
      </c>
      <c r="G6" s="1">
        <f>$C$2/$I$2</f>
        <v>10000</v>
      </c>
      <c r="H6" s="1">
        <f>$C$2*$F$2*($I$2/12)/12</f>
        <v>800</v>
      </c>
      <c r="I6" s="1">
        <f>G6+H6</f>
        <v>10800</v>
      </c>
      <c r="J6" s="1">
        <f>F6-G6</f>
        <v>110000</v>
      </c>
      <c r="K6" t="b">
        <v>0</v>
      </c>
      <c r="L6" t="b">
        <v>0</v>
      </c>
      <c r="M6" t="b">
        <v>1</v>
      </c>
    </row>
    <row r="7" spans="2:14" x14ac:dyDescent="0.25">
      <c r="B7">
        <v>2</v>
      </c>
      <c r="C7">
        <v>1</v>
      </c>
      <c r="D7">
        <v>2020</v>
      </c>
      <c r="E7" t="s">
        <v>17</v>
      </c>
      <c r="F7" s="1">
        <f>J6</f>
        <v>110000</v>
      </c>
      <c r="G7" s="1">
        <f>$C$2/$I$2</f>
        <v>10000</v>
      </c>
      <c r="H7" s="1">
        <f>$C$2*$F$2*($I$2/12)/12</f>
        <v>800</v>
      </c>
      <c r="I7" s="1">
        <f>G7+H7</f>
        <v>10800</v>
      </c>
      <c r="J7" s="1">
        <f>F7-G7</f>
        <v>100000</v>
      </c>
      <c r="K7" t="b">
        <v>0</v>
      </c>
      <c r="L7" t="b">
        <v>0</v>
      </c>
      <c r="M7" t="b">
        <v>1</v>
      </c>
    </row>
    <row r="8" spans="2:14" x14ac:dyDescent="0.25">
      <c r="B8">
        <v>3</v>
      </c>
      <c r="C8">
        <v>1</v>
      </c>
      <c r="D8">
        <v>2020</v>
      </c>
      <c r="E8" t="s">
        <v>18</v>
      </c>
      <c r="F8" s="1">
        <f t="shared" ref="F8:F17" si="0">J7</f>
        <v>100000</v>
      </c>
      <c r="G8" s="1">
        <f t="shared" ref="G8:G17" si="1">$C$2/$I$2</f>
        <v>10000</v>
      </c>
      <c r="H8" s="1">
        <f t="shared" ref="H8:H17" si="2">$C$2*$F$2*($I$2/12)/12</f>
        <v>800</v>
      </c>
      <c r="I8" s="1">
        <f t="shared" ref="I8:I17" si="3">G8+H8</f>
        <v>10800</v>
      </c>
      <c r="J8" s="1">
        <f t="shared" ref="J8:J17" si="4">F8-G8</f>
        <v>90000</v>
      </c>
      <c r="K8" t="b">
        <v>0</v>
      </c>
      <c r="L8" t="b">
        <v>0</v>
      </c>
      <c r="M8" t="b">
        <v>1</v>
      </c>
    </row>
    <row r="9" spans="2:14" x14ac:dyDescent="0.25">
      <c r="B9">
        <v>4</v>
      </c>
      <c r="C9">
        <v>1</v>
      </c>
      <c r="D9">
        <v>2020</v>
      </c>
      <c r="E9" t="s">
        <v>19</v>
      </c>
      <c r="F9" s="1">
        <f t="shared" si="0"/>
        <v>90000</v>
      </c>
      <c r="G9" s="1">
        <f t="shared" si="1"/>
        <v>10000</v>
      </c>
      <c r="H9" s="1">
        <f t="shared" si="2"/>
        <v>800</v>
      </c>
      <c r="I9" s="1">
        <f t="shared" si="3"/>
        <v>10800</v>
      </c>
      <c r="J9" s="1">
        <f t="shared" si="4"/>
        <v>80000</v>
      </c>
      <c r="K9" t="b">
        <v>0</v>
      </c>
      <c r="L9" t="b">
        <v>0</v>
      </c>
      <c r="M9" t="b">
        <v>1</v>
      </c>
    </row>
    <row r="10" spans="2:14" x14ac:dyDescent="0.25">
      <c r="B10">
        <v>5</v>
      </c>
      <c r="C10">
        <v>1</v>
      </c>
      <c r="D10">
        <v>2020</v>
      </c>
      <c r="E10" t="s">
        <v>20</v>
      </c>
      <c r="F10" s="1">
        <f t="shared" si="0"/>
        <v>80000</v>
      </c>
      <c r="G10" s="1">
        <f t="shared" si="1"/>
        <v>10000</v>
      </c>
      <c r="H10" s="1">
        <f t="shared" si="2"/>
        <v>800</v>
      </c>
      <c r="I10" s="1">
        <f t="shared" si="3"/>
        <v>10800</v>
      </c>
      <c r="J10" s="1">
        <f t="shared" si="4"/>
        <v>70000</v>
      </c>
      <c r="K10" t="b">
        <v>0</v>
      </c>
      <c r="L10" t="b">
        <v>0</v>
      </c>
      <c r="M10" t="b">
        <v>1</v>
      </c>
    </row>
    <row r="11" spans="2:14" x14ac:dyDescent="0.25">
      <c r="B11">
        <v>6</v>
      </c>
      <c r="C11">
        <v>1</v>
      </c>
      <c r="D11">
        <v>2020</v>
      </c>
      <c r="E11" t="s">
        <v>21</v>
      </c>
      <c r="F11" s="1">
        <f t="shared" si="0"/>
        <v>70000</v>
      </c>
      <c r="G11" s="1">
        <f t="shared" si="1"/>
        <v>10000</v>
      </c>
      <c r="H11" s="1">
        <f>$C$2*$F$2*($I$2/12)/12</f>
        <v>800</v>
      </c>
      <c r="I11" s="1">
        <f t="shared" si="3"/>
        <v>10800</v>
      </c>
      <c r="J11" s="1">
        <f t="shared" si="4"/>
        <v>60000</v>
      </c>
      <c r="K11" t="b">
        <v>0</v>
      </c>
      <c r="L11" t="b">
        <v>0</v>
      </c>
      <c r="M11" t="b">
        <v>1</v>
      </c>
    </row>
    <row r="12" spans="2:14" x14ac:dyDescent="0.25">
      <c r="B12">
        <v>7</v>
      </c>
      <c r="C12">
        <v>1</v>
      </c>
      <c r="D12">
        <v>2020</v>
      </c>
      <c r="E12" t="s">
        <v>22</v>
      </c>
      <c r="F12" s="1">
        <f t="shared" si="0"/>
        <v>60000</v>
      </c>
      <c r="G12" s="1">
        <f t="shared" si="1"/>
        <v>10000</v>
      </c>
      <c r="H12" s="1">
        <f t="shared" si="2"/>
        <v>800</v>
      </c>
      <c r="I12" s="1">
        <f t="shared" si="3"/>
        <v>10800</v>
      </c>
      <c r="J12" s="1">
        <f t="shared" si="4"/>
        <v>50000</v>
      </c>
      <c r="K12" t="b">
        <v>0</v>
      </c>
      <c r="L12" t="b">
        <v>0</v>
      </c>
      <c r="M12" t="b">
        <v>1</v>
      </c>
    </row>
    <row r="13" spans="2:14" x14ac:dyDescent="0.25">
      <c r="B13">
        <v>8</v>
      </c>
      <c r="C13">
        <v>1</v>
      </c>
      <c r="D13">
        <v>2020</v>
      </c>
      <c r="E13" t="s">
        <v>23</v>
      </c>
      <c r="F13" s="1">
        <f t="shared" si="0"/>
        <v>50000</v>
      </c>
      <c r="G13" s="1">
        <f t="shared" si="1"/>
        <v>10000</v>
      </c>
      <c r="H13" s="1">
        <f t="shared" si="2"/>
        <v>800</v>
      </c>
      <c r="I13" s="1">
        <f t="shared" si="3"/>
        <v>10800</v>
      </c>
      <c r="J13" s="1">
        <f t="shared" si="4"/>
        <v>40000</v>
      </c>
      <c r="K13" t="b">
        <v>0</v>
      </c>
      <c r="L13" t="b">
        <v>0</v>
      </c>
      <c r="M13" t="b">
        <v>1</v>
      </c>
    </row>
    <row r="14" spans="2:14" x14ac:dyDescent="0.25">
      <c r="B14">
        <v>9</v>
      </c>
      <c r="C14">
        <v>1</v>
      </c>
      <c r="D14">
        <v>2020</v>
      </c>
      <c r="E14" t="s">
        <v>24</v>
      </c>
      <c r="F14" s="1">
        <f t="shared" si="0"/>
        <v>40000</v>
      </c>
      <c r="G14" s="1">
        <f t="shared" si="1"/>
        <v>10000</v>
      </c>
      <c r="H14" s="1">
        <f t="shared" si="2"/>
        <v>800</v>
      </c>
      <c r="I14" s="1">
        <f t="shared" si="3"/>
        <v>10800</v>
      </c>
      <c r="J14" s="1">
        <f t="shared" si="4"/>
        <v>30000</v>
      </c>
      <c r="K14" t="b">
        <v>0</v>
      </c>
      <c r="L14" t="b">
        <v>0</v>
      </c>
      <c r="M14" t="b">
        <v>1</v>
      </c>
    </row>
    <row r="15" spans="2:14" x14ac:dyDescent="0.25">
      <c r="B15">
        <v>10</v>
      </c>
      <c r="C15">
        <v>1</v>
      </c>
      <c r="D15">
        <v>2020</v>
      </c>
      <c r="E15" t="s">
        <v>25</v>
      </c>
      <c r="F15" s="1">
        <f t="shared" si="0"/>
        <v>30000</v>
      </c>
      <c r="G15" s="1">
        <f t="shared" si="1"/>
        <v>10000</v>
      </c>
      <c r="H15" s="1">
        <f t="shared" si="2"/>
        <v>800</v>
      </c>
      <c r="I15" s="1">
        <f t="shared" si="3"/>
        <v>10800</v>
      </c>
      <c r="J15" s="1">
        <f t="shared" si="4"/>
        <v>20000</v>
      </c>
      <c r="K15" t="b">
        <v>0</v>
      </c>
      <c r="L15" t="b">
        <v>0</v>
      </c>
      <c r="M15" t="b">
        <v>1</v>
      </c>
    </row>
    <row r="16" spans="2:14" x14ac:dyDescent="0.25">
      <c r="B16">
        <v>11</v>
      </c>
      <c r="C16">
        <v>1</v>
      </c>
      <c r="D16">
        <v>2020</v>
      </c>
      <c r="E16" t="s">
        <v>26</v>
      </c>
      <c r="F16" s="1">
        <f t="shared" si="0"/>
        <v>20000</v>
      </c>
      <c r="G16" s="1">
        <f t="shared" si="1"/>
        <v>10000</v>
      </c>
      <c r="H16" s="1">
        <f t="shared" si="2"/>
        <v>800</v>
      </c>
      <c r="I16" s="1">
        <f t="shared" si="3"/>
        <v>10800</v>
      </c>
      <c r="J16" s="1">
        <f t="shared" si="4"/>
        <v>10000</v>
      </c>
      <c r="K16" t="b">
        <v>0</v>
      </c>
      <c r="L16" t="b">
        <v>0</v>
      </c>
      <c r="M16" t="b">
        <v>1</v>
      </c>
    </row>
    <row r="17" spans="2:13" x14ac:dyDescent="0.25">
      <c r="B17">
        <v>12</v>
      </c>
      <c r="C17">
        <v>1</v>
      </c>
      <c r="D17">
        <v>2020</v>
      </c>
      <c r="E17" t="s">
        <v>27</v>
      </c>
      <c r="F17" s="1">
        <f t="shared" si="0"/>
        <v>10000</v>
      </c>
      <c r="G17" s="1">
        <f t="shared" si="1"/>
        <v>10000</v>
      </c>
      <c r="H17" s="1">
        <f t="shared" si="2"/>
        <v>800</v>
      </c>
      <c r="I17" s="1">
        <f t="shared" si="3"/>
        <v>10800</v>
      </c>
      <c r="J17" s="1">
        <f t="shared" si="4"/>
        <v>0</v>
      </c>
      <c r="K17" t="b">
        <v>0</v>
      </c>
      <c r="L17" t="b">
        <v>0</v>
      </c>
      <c r="M17" t="b">
        <v>1</v>
      </c>
    </row>
    <row r="19" spans="2:13" x14ac:dyDescent="0.25">
      <c r="G19" s="5">
        <f>SUM(G6:G18)</f>
        <v>120000</v>
      </c>
      <c r="H19" s="5">
        <f t="shared" ref="H19:I19" si="5">SUM(H6:H18)</f>
        <v>9600</v>
      </c>
      <c r="I19" s="5">
        <f t="shared" si="5"/>
        <v>129600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9"/>
  <sheetViews>
    <sheetView tabSelected="1" zoomScale="80" zoomScaleNormal="80" workbookViewId="0">
      <selection activeCell="H7" sqref="H7"/>
    </sheetView>
  </sheetViews>
  <sheetFormatPr defaultRowHeight="15" x14ac:dyDescent="0.25"/>
  <cols>
    <col min="2" max="2" width="13.85546875" bestFit="1" customWidth="1"/>
    <col min="3" max="3" width="19.85546875" bestFit="1" customWidth="1"/>
    <col min="4" max="4" width="5.5703125" bestFit="1" customWidth="1"/>
    <col min="5" max="5" width="13.85546875" bestFit="1" customWidth="1"/>
    <col min="6" max="7" width="17.42578125" bestFit="1" customWidth="1"/>
    <col min="8" max="8" width="20.28515625" bestFit="1" customWidth="1"/>
    <col min="9" max="9" width="17.28515625" bestFit="1" customWidth="1"/>
    <col min="10" max="10" width="16.42578125" bestFit="1" customWidth="1"/>
    <col min="11" max="11" width="15.7109375" bestFit="1" customWidth="1"/>
    <col min="12" max="12" width="16.42578125" bestFit="1" customWidth="1"/>
    <col min="13" max="13" width="19.28515625" bestFit="1" customWidth="1"/>
    <col min="14" max="14" width="8.5703125" bestFit="1" customWidth="1"/>
  </cols>
  <sheetData>
    <row r="2" spans="2:14" x14ac:dyDescent="0.25">
      <c r="B2" t="s">
        <v>0</v>
      </c>
      <c r="C2" s="2">
        <v>120000</v>
      </c>
      <c r="E2" t="s">
        <v>1</v>
      </c>
      <c r="F2" s="3">
        <v>0.08</v>
      </c>
      <c r="H2" t="s">
        <v>2</v>
      </c>
      <c r="I2" s="4">
        <v>12</v>
      </c>
      <c r="K2" s="6"/>
      <c r="L2" s="6"/>
    </row>
    <row r="5" spans="2:14" x14ac:dyDescent="0.25"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</row>
    <row r="6" spans="2:14" x14ac:dyDescent="0.25">
      <c r="B6">
        <v>1</v>
      </c>
      <c r="C6">
        <v>1</v>
      </c>
      <c r="D6">
        <v>2020</v>
      </c>
      <c r="E6" t="s">
        <v>16</v>
      </c>
      <c r="F6" s="1">
        <v>120000</v>
      </c>
      <c r="G6" s="1">
        <f>I6-H6+7000</f>
        <v>16638.611490250529</v>
      </c>
      <c r="H6" s="1">
        <f>$F$2/12*F6</f>
        <v>800</v>
      </c>
      <c r="I6" s="7">
        <f>-PMT($F$2/12,$I$2,$C$2)</f>
        <v>10438.611490250529</v>
      </c>
      <c r="J6" s="1">
        <f>F6-G6</f>
        <v>103361.38850974946</v>
      </c>
      <c r="K6" t="b">
        <v>0</v>
      </c>
      <c r="L6" t="b">
        <v>0</v>
      </c>
      <c r="M6" t="b">
        <v>1</v>
      </c>
    </row>
    <row r="7" spans="2:14" x14ac:dyDescent="0.25">
      <c r="B7">
        <v>2</v>
      </c>
      <c r="C7">
        <v>1</v>
      </c>
      <c r="D7">
        <v>2020</v>
      </c>
      <c r="E7" t="s">
        <v>17</v>
      </c>
      <c r="F7" s="1">
        <f>J6</f>
        <v>103361.38850974946</v>
      </c>
      <c r="G7" s="1">
        <f t="shared" ref="G7:G17" si="0">I7-H7</f>
        <v>9749.5355668521988</v>
      </c>
      <c r="H7" s="1">
        <f t="shared" ref="H7:H17" si="1">$F$2/12*F7</f>
        <v>689.07592339832979</v>
      </c>
      <c r="I7" s="1">
        <f t="shared" ref="I7:I17" si="2">-PMT($F$2/12,$I$2,$C$2)</f>
        <v>10438.611490250529</v>
      </c>
      <c r="J7" s="1">
        <f>F7-G7</f>
        <v>93611.852942897269</v>
      </c>
      <c r="K7" t="b">
        <v>0</v>
      </c>
      <c r="L7" t="b">
        <v>0</v>
      </c>
      <c r="M7" t="b">
        <v>1</v>
      </c>
    </row>
    <row r="8" spans="2:14" x14ac:dyDescent="0.25">
      <c r="B8">
        <v>3</v>
      </c>
      <c r="C8">
        <v>1</v>
      </c>
      <c r="D8">
        <v>2020</v>
      </c>
      <c r="E8" t="s">
        <v>18</v>
      </c>
      <c r="F8" s="1">
        <f t="shared" ref="F8:F17" si="3">J7</f>
        <v>93611.852942897269</v>
      </c>
      <c r="G8" s="1">
        <f t="shared" si="0"/>
        <v>9814.5324706312131</v>
      </c>
      <c r="H8" s="1">
        <f t="shared" si="1"/>
        <v>624.0790196193152</v>
      </c>
      <c r="I8" s="1">
        <f t="shared" si="2"/>
        <v>10438.611490250529</v>
      </c>
      <c r="J8" s="1">
        <f t="shared" ref="J8:J17" si="4">F8-G8</f>
        <v>83797.320472266059</v>
      </c>
      <c r="K8" t="b">
        <v>0</v>
      </c>
      <c r="L8" t="b">
        <v>0</v>
      </c>
      <c r="M8" t="b">
        <v>1</v>
      </c>
    </row>
    <row r="9" spans="2:14" x14ac:dyDescent="0.25">
      <c r="B9">
        <v>4</v>
      </c>
      <c r="C9">
        <v>1</v>
      </c>
      <c r="D9">
        <v>2020</v>
      </c>
      <c r="E9" t="s">
        <v>19</v>
      </c>
      <c r="F9" s="1">
        <f t="shared" si="3"/>
        <v>83797.320472266059</v>
      </c>
      <c r="G9" s="1">
        <f t="shared" si="0"/>
        <v>9879.9626871020882</v>
      </c>
      <c r="H9" s="1">
        <f t="shared" si="1"/>
        <v>558.64880314844038</v>
      </c>
      <c r="I9" s="1">
        <f t="shared" si="2"/>
        <v>10438.611490250529</v>
      </c>
      <c r="J9" s="1">
        <f t="shared" si="4"/>
        <v>73917.357785163971</v>
      </c>
      <c r="K9" t="b">
        <v>0</v>
      </c>
      <c r="L9" t="b">
        <v>0</v>
      </c>
      <c r="M9" t="b">
        <v>1</v>
      </c>
    </row>
    <row r="10" spans="2:14" x14ac:dyDescent="0.25">
      <c r="B10">
        <v>5</v>
      </c>
      <c r="C10">
        <v>1</v>
      </c>
      <c r="D10">
        <v>2020</v>
      </c>
      <c r="E10" t="s">
        <v>20</v>
      </c>
      <c r="F10" s="1">
        <f t="shared" si="3"/>
        <v>73917.357785163971</v>
      </c>
      <c r="G10" s="1">
        <f t="shared" si="0"/>
        <v>9945.8291050161024</v>
      </c>
      <c r="H10" s="1">
        <f t="shared" si="1"/>
        <v>492.7823852344265</v>
      </c>
      <c r="I10" s="1">
        <f t="shared" si="2"/>
        <v>10438.611490250529</v>
      </c>
      <c r="J10" s="1">
        <f t="shared" si="4"/>
        <v>63971.528680147865</v>
      </c>
      <c r="K10" t="b">
        <v>0</v>
      </c>
      <c r="L10" t="b">
        <v>0</v>
      </c>
      <c r="M10" t="b">
        <v>1</v>
      </c>
    </row>
    <row r="11" spans="2:14" x14ac:dyDescent="0.25">
      <c r="B11">
        <v>6</v>
      </c>
      <c r="C11">
        <v>1</v>
      </c>
      <c r="D11">
        <v>2020</v>
      </c>
      <c r="E11" t="s">
        <v>21</v>
      </c>
      <c r="F11" s="1">
        <f t="shared" si="3"/>
        <v>63971.528680147865</v>
      </c>
      <c r="G11" s="1">
        <f t="shared" si="0"/>
        <v>10012.134632382877</v>
      </c>
      <c r="H11" s="1">
        <f t="shared" si="1"/>
        <v>426.47685786765248</v>
      </c>
      <c r="I11" s="1">
        <f t="shared" si="2"/>
        <v>10438.611490250529</v>
      </c>
      <c r="J11" s="1">
        <f t="shared" si="4"/>
        <v>53959.394047764988</v>
      </c>
      <c r="K11" t="b">
        <v>0</v>
      </c>
      <c r="L11" t="b">
        <v>0</v>
      </c>
      <c r="M11" t="b">
        <v>1</v>
      </c>
    </row>
    <row r="12" spans="2:14" x14ac:dyDescent="0.25">
      <c r="B12">
        <v>7</v>
      </c>
      <c r="C12">
        <v>1</v>
      </c>
      <c r="D12">
        <v>2020</v>
      </c>
      <c r="E12" t="s">
        <v>22</v>
      </c>
      <c r="F12" s="1">
        <f t="shared" si="3"/>
        <v>53959.394047764988</v>
      </c>
      <c r="G12" s="1">
        <f t="shared" si="0"/>
        <v>10078.882196598763</v>
      </c>
      <c r="H12" s="1">
        <f t="shared" si="1"/>
        <v>359.72929365176662</v>
      </c>
      <c r="I12" s="1">
        <f t="shared" si="2"/>
        <v>10438.611490250529</v>
      </c>
      <c r="J12" s="1">
        <f t="shared" si="4"/>
        <v>43880.511851166229</v>
      </c>
      <c r="K12" t="b">
        <v>0</v>
      </c>
      <c r="L12" t="b">
        <v>0</v>
      </c>
      <c r="M12" t="b">
        <v>1</v>
      </c>
    </row>
    <row r="13" spans="2:14" x14ac:dyDescent="0.25">
      <c r="B13">
        <v>8</v>
      </c>
      <c r="C13">
        <v>1</v>
      </c>
      <c r="D13">
        <v>2020</v>
      </c>
      <c r="E13" t="s">
        <v>23</v>
      </c>
      <c r="F13" s="1">
        <f t="shared" si="3"/>
        <v>43880.511851166229</v>
      </c>
      <c r="G13" s="1">
        <f t="shared" si="0"/>
        <v>10146.074744576088</v>
      </c>
      <c r="H13" s="1">
        <f t="shared" si="1"/>
        <v>292.53674567444153</v>
      </c>
      <c r="I13" s="1">
        <f t="shared" si="2"/>
        <v>10438.611490250529</v>
      </c>
      <c r="J13" s="1">
        <f t="shared" si="4"/>
        <v>33734.437106590143</v>
      </c>
      <c r="K13" t="b">
        <v>0</v>
      </c>
      <c r="L13" t="b">
        <v>0</v>
      </c>
      <c r="M13" t="b">
        <v>1</v>
      </c>
    </row>
    <row r="14" spans="2:14" x14ac:dyDescent="0.25">
      <c r="B14">
        <v>9</v>
      </c>
      <c r="C14">
        <v>1</v>
      </c>
      <c r="D14">
        <v>2020</v>
      </c>
      <c r="E14" t="s">
        <v>24</v>
      </c>
      <c r="F14" s="1">
        <f t="shared" si="3"/>
        <v>33734.437106590143</v>
      </c>
      <c r="G14" s="1">
        <f t="shared" si="0"/>
        <v>10213.715242873261</v>
      </c>
      <c r="H14" s="1">
        <f t="shared" si="1"/>
        <v>224.89624737726763</v>
      </c>
      <c r="I14" s="1">
        <f t="shared" si="2"/>
        <v>10438.611490250529</v>
      </c>
      <c r="J14" s="1">
        <f t="shared" si="4"/>
        <v>23520.721863716884</v>
      </c>
      <c r="K14" t="b">
        <v>0</v>
      </c>
      <c r="L14" t="b">
        <v>0</v>
      </c>
      <c r="M14" t="b">
        <v>1</v>
      </c>
    </row>
    <row r="15" spans="2:14" x14ac:dyDescent="0.25">
      <c r="B15">
        <v>10</v>
      </c>
      <c r="C15">
        <v>1</v>
      </c>
      <c r="D15">
        <v>2020</v>
      </c>
      <c r="E15" t="s">
        <v>25</v>
      </c>
      <c r="F15" s="1">
        <f t="shared" si="3"/>
        <v>23520.721863716884</v>
      </c>
      <c r="G15" s="1">
        <f t="shared" si="0"/>
        <v>10281.806677825749</v>
      </c>
      <c r="H15" s="1">
        <f t="shared" si="1"/>
        <v>156.80481242477924</v>
      </c>
      <c r="I15" s="1">
        <f t="shared" si="2"/>
        <v>10438.611490250529</v>
      </c>
      <c r="J15" s="1">
        <f t="shared" si="4"/>
        <v>13238.915185891135</v>
      </c>
      <c r="K15" t="b">
        <v>0</v>
      </c>
      <c r="L15" t="b">
        <v>0</v>
      </c>
      <c r="M15" t="b">
        <v>1</v>
      </c>
    </row>
    <row r="16" spans="2:14" x14ac:dyDescent="0.25">
      <c r="B16">
        <v>11</v>
      </c>
      <c r="C16">
        <v>1</v>
      </c>
      <c r="D16">
        <v>2020</v>
      </c>
      <c r="E16" t="s">
        <v>26</v>
      </c>
      <c r="F16" s="1">
        <f t="shared" si="3"/>
        <v>13238.915185891135</v>
      </c>
      <c r="G16" s="1">
        <f t="shared" si="0"/>
        <v>10350.35205567792</v>
      </c>
      <c r="H16" s="1">
        <f t="shared" si="1"/>
        <v>88.259434572607574</v>
      </c>
      <c r="I16" s="1">
        <f t="shared" si="2"/>
        <v>10438.611490250529</v>
      </c>
      <c r="J16" s="1">
        <f t="shared" si="4"/>
        <v>2888.5631302132151</v>
      </c>
      <c r="K16" t="b">
        <v>0</v>
      </c>
      <c r="L16" t="b">
        <v>0</v>
      </c>
      <c r="M16" t="b">
        <v>1</v>
      </c>
    </row>
    <row r="17" spans="2:13" x14ac:dyDescent="0.25">
      <c r="B17">
        <v>12</v>
      </c>
      <c r="C17">
        <v>1</v>
      </c>
      <c r="D17">
        <v>2020</v>
      </c>
      <c r="E17" t="s">
        <v>27</v>
      </c>
      <c r="F17" s="1">
        <f t="shared" si="3"/>
        <v>2888.5631302132151</v>
      </c>
      <c r="G17" s="1">
        <f>F17</f>
        <v>2888.5631302132151</v>
      </c>
      <c r="H17" s="1">
        <f t="shared" si="1"/>
        <v>19.257087534754767</v>
      </c>
      <c r="I17" s="1">
        <f t="shared" si="2"/>
        <v>10438.611490250529</v>
      </c>
      <c r="J17" s="1">
        <f t="shared" si="4"/>
        <v>0</v>
      </c>
      <c r="K17" t="b">
        <v>0</v>
      </c>
      <c r="L17" t="b">
        <v>0</v>
      </c>
      <c r="M17" t="b">
        <v>1</v>
      </c>
    </row>
    <row r="19" spans="2:13" x14ac:dyDescent="0.25">
      <c r="G19" s="5">
        <f>SUM(G6:G18)</f>
        <v>120000.00000000001</v>
      </c>
      <c r="H19" s="5">
        <f t="shared" ref="H19:I19" si="5">SUM(H6:H18)</f>
        <v>4732.5466105037804</v>
      </c>
      <c r="I19" s="5">
        <f t="shared" si="5"/>
        <v>125263.33788300637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Interest</vt:lpstr>
      <vt:lpstr>Flat Interest</vt:lpstr>
      <vt:lpstr>Reducing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Ligare</dc:creator>
  <cp:lastModifiedBy>ouma</cp:lastModifiedBy>
  <dcterms:created xsi:type="dcterms:W3CDTF">2020-06-17T12:08:39Z</dcterms:created>
  <dcterms:modified xsi:type="dcterms:W3CDTF">2020-07-07T03:36:50Z</dcterms:modified>
</cp:coreProperties>
</file>