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nthia\Real Estate\课程\MHP 课程\"/>
    </mc:Choice>
  </mc:AlternateContent>
  <xr:revisionPtr revIDLastSave="0" documentId="13_ncr:1_{59239608-0DEB-486A-B222-B7084B16E294}" xr6:coauthVersionLast="45" xr6:coauthVersionMax="45" xr10:uidLastSave="{00000000-0000-0000-0000-000000000000}"/>
  <bookViews>
    <workbookView xWindow="-120" yWindow="-120" windowWidth="20730" windowHeight="11160" tabRatio="488" activeTab="1" xr2:uid="{94F93C18-071E-4611-8B02-28C173E1ED99}"/>
  </bookViews>
  <sheets>
    <sheet name="MHP 数量" sheetId="4" r:id="rId1"/>
    <sheet name="MHP List" sheetId="1" r:id="rId2"/>
    <sheet name="Analysis" sheetId="3" r:id="rId3"/>
    <sheet name="评估条件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3" l="1"/>
  <c r="E84" i="3" s="1"/>
  <c r="D71" i="3"/>
  <c r="D86" i="3" s="1"/>
  <c r="C5" i="4"/>
  <c r="S7" i="1"/>
  <c r="A3" i="1"/>
  <c r="A4" i="1" s="1"/>
  <c r="A5" i="1" s="1"/>
  <c r="A6" i="1" s="1"/>
  <c r="A7" i="1" s="1"/>
  <c r="S5" i="1"/>
  <c r="S6" i="1"/>
  <c r="S4" i="1"/>
  <c r="U3" i="1"/>
  <c r="S3" i="1"/>
  <c r="S2" i="1" l="1"/>
</calcChain>
</file>

<file path=xl/sharedStrings.xml><?xml version="1.0" encoding="utf-8"?>
<sst xmlns="http://schemas.openxmlformats.org/spreadsheetml/2006/main" count="104" uniqueCount="92">
  <si>
    <t>The Palms MHP</t>
  </si>
  <si>
    <t>140 Cabrillo Street</t>
  </si>
  <si>
    <t>Costa Mesa</t>
  </si>
  <si>
    <t>CA</t>
  </si>
  <si>
    <t>Name</t>
  </si>
  <si>
    <t>Address</t>
  </si>
  <si>
    <t>Lot</t>
  </si>
  <si>
    <t>Asking Price</t>
  </si>
  <si>
    <t>House</t>
  </si>
  <si>
    <t>Cap Rate</t>
  </si>
  <si>
    <t>Year Built</t>
  </si>
  <si>
    <t>Avg Rent</t>
  </si>
  <si>
    <t>Water</t>
  </si>
  <si>
    <t>City</t>
  </si>
  <si>
    <t>Sewer</t>
  </si>
  <si>
    <t>Price/Lot</t>
  </si>
  <si>
    <t>Sycamore Park MHP</t>
  </si>
  <si>
    <t>22113 Grand Terrace Rd.</t>
  </si>
  <si>
    <t>Grand Terrace</t>
  </si>
  <si>
    <t>Population</t>
  </si>
  <si>
    <t>5-Space MHP</t>
  </si>
  <si>
    <t>15348 Running Deer Trail</t>
  </si>
  <si>
    <t>Poway</t>
  </si>
  <si>
    <t>Note</t>
  </si>
  <si>
    <t>Park Owned</t>
  </si>
  <si>
    <t>Septic</t>
  </si>
  <si>
    <t>Highway</t>
  </si>
  <si>
    <t>Size(acre)</t>
  </si>
  <si>
    <t>Lassen MHP</t>
  </si>
  <si>
    <t>704550 Bangham Lane</t>
  </si>
  <si>
    <t xml:space="preserve">Susanville </t>
  </si>
  <si>
    <t xml:space="preserve">CA </t>
  </si>
  <si>
    <t>Property ID</t>
  </si>
  <si>
    <t>Vacancy</t>
  </si>
  <si>
    <t>no additional space for new pad</t>
  </si>
  <si>
    <t>Coulterville</t>
  </si>
  <si>
    <t>CA 49 and CA132</t>
  </si>
  <si>
    <t>CA67</t>
  </si>
  <si>
    <t>Sunrise MHP</t>
  </si>
  <si>
    <t>7025 Eastside Rd</t>
  </si>
  <si>
    <t>Anderson</t>
  </si>
  <si>
    <t>Well</t>
  </si>
  <si>
    <t>PG&amp;E new underground system upgraded in 2017</t>
  </si>
  <si>
    <t>I5, CA273</t>
  </si>
  <si>
    <t>RV Lot</t>
  </si>
  <si>
    <t>close to Redding Municipal Airport</t>
  </si>
  <si>
    <t>交通：</t>
  </si>
  <si>
    <t>经济：</t>
  </si>
  <si>
    <t>Read more: http://www.city-data.com/city/Anderson-California.html</t>
  </si>
  <si>
    <t>人口：</t>
  </si>
  <si>
    <t>房屋：</t>
  </si>
  <si>
    <t>commercial expansion on backside</t>
  </si>
  <si>
    <t>California</t>
  </si>
  <si>
    <t xml:space="preserve">Arizona </t>
  </si>
  <si>
    <t>Nevada</t>
  </si>
  <si>
    <t>Total</t>
  </si>
  <si>
    <t xml:space="preserve">crime rate </t>
  </si>
  <si>
    <t>47/1000</t>
  </si>
  <si>
    <t>因为Sunrise MHP 的 Cap rate 超过了8%， 所以我们决定评估这个MHP。</t>
  </si>
  <si>
    <t>请看下一个tab</t>
  </si>
  <si>
    <t>这个MHP离 5号高速 和 CA 273 高速很近</t>
  </si>
  <si>
    <t>我们觉得位置不错，交通便利</t>
  </si>
  <si>
    <t>附近还有一个机场： Redding Municipal Airport</t>
  </si>
  <si>
    <t>经济具有多样性，有木材行业，医疗产业，零售业</t>
  </si>
  <si>
    <t>家庭收入均值将近四万美元一年。是MHP的目标人群。</t>
  </si>
  <si>
    <t>有足够的人口支撑MHP产业</t>
  </si>
  <si>
    <t>犯罪率很低</t>
  </si>
  <si>
    <t>50% 的人口租房住，MHP还是很有市场。</t>
  </si>
  <si>
    <r>
      <t xml:space="preserve">Population in 2018: </t>
    </r>
    <r>
      <rPr>
        <sz val="12"/>
        <color rgb="FFFF0000"/>
        <rFont val="Arial"/>
        <family val="2"/>
      </rPr>
      <t>10,476</t>
    </r>
    <r>
      <rPr>
        <sz val="12"/>
        <color rgb="FF333333"/>
        <rFont val="Arial"/>
        <family val="2"/>
      </rPr>
      <t xml:space="preserve"> (96% urban, 4% rural). Population change since 2000: +14.9%</t>
    </r>
  </si>
  <si>
    <t>MHP 2019 年财务 信息</t>
  </si>
  <si>
    <t>收入</t>
  </si>
  <si>
    <t>支出</t>
  </si>
  <si>
    <t>PG&amp;E</t>
  </si>
  <si>
    <t>Water testing/treatment</t>
  </si>
  <si>
    <t>Insurance</t>
  </si>
  <si>
    <t>Permit（2个）</t>
  </si>
  <si>
    <t>Rotorooter</t>
  </si>
  <si>
    <t>Legal fee</t>
  </si>
  <si>
    <t>Management fee</t>
  </si>
  <si>
    <t>Property tax</t>
  </si>
  <si>
    <t>净收入</t>
  </si>
  <si>
    <t>合计</t>
  </si>
  <si>
    <t>费用只占收入的21%，相比较其他MHP，不算高。</t>
  </si>
  <si>
    <t>收益还不错。</t>
  </si>
  <si>
    <t>https://mhphoa.com/ca/mhp/statistics</t>
  </si>
  <si>
    <t>source：</t>
  </si>
  <si>
    <t xml:space="preserve">Reason to Sell: </t>
  </si>
  <si>
    <t>Owner wants to do 1031 Exchange</t>
  </si>
  <si>
    <t xml:space="preserve">Source: </t>
  </si>
  <si>
    <t>https://www.mobilehomeparkstore.com/</t>
  </si>
  <si>
    <t xml:space="preserve">Park Potential: </t>
  </si>
  <si>
    <t>Backside expansion : need to check with the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</si>
</sst>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/>
    <xf numFmtId="0" fontId="4" fillId="0" borderId="0" xfId="4"/>
    <xf numFmtId="0" fontId="0" fillId="0" borderId="0" xfId="0" applyAlignment="1">
      <alignment horizontal="right"/>
    </xf>
    <xf numFmtId="9" fontId="0" fillId="0" borderId="0" xfId="3" applyFont="1"/>
    <xf numFmtId="164" fontId="2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2" applyNumberFormat="1" applyFont="1" applyFill="1"/>
    <xf numFmtId="164" fontId="0" fillId="0" borderId="0" xfId="1" applyNumberFormat="1" applyFont="1" applyFill="1"/>
    <xf numFmtId="0" fontId="0" fillId="0" borderId="0" xfId="0" applyFill="1" applyAlignment="1">
      <alignment wrapText="1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66" fontId="0" fillId="0" borderId="0" xfId="3" applyNumberFormat="1" applyFont="1" applyFill="1"/>
    <xf numFmtId="164" fontId="2" fillId="0" borderId="0" xfId="1" applyNumberFormat="1" applyFont="1" applyFill="1"/>
    <xf numFmtId="0" fontId="0" fillId="0" borderId="1" xfId="0" applyFill="1" applyBorder="1"/>
    <xf numFmtId="164" fontId="0" fillId="0" borderId="1" xfId="1" applyNumberFormat="1" applyFont="1" applyFill="1" applyBorder="1"/>
    <xf numFmtId="164" fontId="2" fillId="0" borderId="0" xfId="1" applyNumberFormat="1" applyFont="1"/>
    <xf numFmtId="9" fontId="0" fillId="0" borderId="0" xfId="3" applyFont="1" applyFill="1"/>
    <xf numFmtId="164" fontId="2" fillId="2" borderId="0" xfId="0" applyNumberFormat="1" applyFont="1" applyFill="1"/>
    <xf numFmtId="164" fontId="0" fillId="0" borderId="0" xfId="1" applyNumberFormat="1" applyFont="1"/>
    <xf numFmtId="0" fontId="6" fillId="0" borderId="0" xfId="0" applyFont="1"/>
    <xf numFmtId="164" fontId="6" fillId="0" borderId="0" xfId="1" applyNumberFormat="1" applyFont="1"/>
    <xf numFmtId="0" fontId="7" fillId="2" borderId="0" xfId="0" applyFont="1" applyFill="1"/>
    <xf numFmtId="164" fontId="7" fillId="2" borderId="0" xfId="1" applyNumberFormat="1" applyFont="1" applyFill="1"/>
    <xf numFmtId="0" fontId="2" fillId="0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36</xdr:row>
      <xdr:rowOff>57150</xdr:rowOff>
    </xdr:from>
    <xdr:to>
      <xdr:col>7</xdr:col>
      <xdr:colOff>608904</xdr:colOff>
      <xdr:row>40</xdr:row>
      <xdr:rowOff>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71FEB-B445-4089-8C45-8DBCE275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6915150"/>
          <a:ext cx="5571429" cy="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55</xdr:row>
      <xdr:rowOff>47625</xdr:rowOff>
    </xdr:from>
    <xdr:to>
      <xdr:col>12</xdr:col>
      <xdr:colOff>122801</xdr:colOff>
      <xdr:row>63</xdr:row>
      <xdr:rowOff>180768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5CA77D-E68B-4652-A53F-BDE03B2F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" y="10534650"/>
          <a:ext cx="8190476" cy="1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152400</xdr:rowOff>
    </xdr:from>
    <xdr:to>
      <xdr:col>12</xdr:col>
      <xdr:colOff>103759</xdr:colOff>
      <xdr:row>34</xdr:row>
      <xdr:rowOff>66400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1A81C7-06D5-4534-B923-D6DF6F917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343400"/>
          <a:ext cx="8123809" cy="2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101563</xdr:rowOff>
    </xdr:from>
    <xdr:to>
      <xdr:col>7</xdr:col>
      <xdr:colOff>390525</xdr:colOff>
      <xdr:row>17</xdr:row>
      <xdr:rowOff>152018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463E0A-4F84-443B-8843-D0CC5C4A3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8725" y="863563"/>
          <a:ext cx="5353050" cy="25269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6</xdr:col>
      <xdr:colOff>400050</xdr:colOff>
      <xdr:row>107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A57332-6CED-45A1-B7A6-1293EA291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26025"/>
          <a:ext cx="47625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504825</xdr:colOff>
      <xdr:row>15</xdr:row>
      <xdr:rowOff>101489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1F0C9-D489-4C2D-A97B-FCBB9867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81625" cy="2958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ity-data.com/city/Anderson-California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F8E7-84BE-43C0-843D-E206F5C8624F}">
  <dimension ref="B2:C8"/>
  <sheetViews>
    <sheetView workbookViewId="0">
      <selection activeCell="C14" sqref="C14"/>
    </sheetView>
  </sheetViews>
  <sheetFormatPr defaultRowHeight="15" x14ac:dyDescent="0.25"/>
  <cols>
    <col min="2" max="2" width="12.42578125" customWidth="1"/>
    <col min="3" max="3" width="9.5703125" style="29" bestFit="1" customWidth="1"/>
  </cols>
  <sheetData>
    <row r="2" spans="2:3" ht="18.75" x14ac:dyDescent="0.3">
      <c r="B2" s="30" t="s">
        <v>52</v>
      </c>
      <c r="C2" s="31">
        <v>5041</v>
      </c>
    </row>
    <row r="3" spans="2:3" ht="18.75" x14ac:dyDescent="0.3">
      <c r="B3" s="30" t="s">
        <v>53</v>
      </c>
      <c r="C3" s="31">
        <v>1448</v>
      </c>
    </row>
    <row r="4" spans="2:3" ht="18.75" x14ac:dyDescent="0.3">
      <c r="B4" s="30" t="s">
        <v>54</v>
      </c>
      <c r="C4" s="31">
        <v>415</v>
      </c>
    </row>
    <row r="5" spans="2:3" ht="18.75" x14ac:dyDescent="0.3">
      <c r="B5" s="32" t="s">
        <v>55</v>
      </c>
      <c r="C5" s="33">
        <f>SUM(C2:C4)</f>
        <v>6904</v>
      </c>
    </row>
    <row r="8" spans="2:3" x14ac:dyDescent="0.25">
      <c r="B8" t="s">
        <v>85</v>
      </c>
      <c r="C8" s="29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ED4-EF79-4C30-BF01-B894FB6B1669}">
  <dimension ref="A1:Y13"/>
  <sheetViews>
    <sheetView tabSelected="1" workbookViewId="0">
      <pane ySplit="1" topLeftCell="A8" activePane="bottomLeft" state="frozen"/>
      <selection pane="bottomLeft" activeCell="F18" sqref="F18"/>
    </sheetView>
  </sheetViews>
  <sheetFormatPr defaultRowHeight="15" x14ac:dyDescent="0.25"/>
  <cols>
    <col min="1" max="1" width="9.140625" style="8"/>
    <col min="2" max="2" width="18.85546875" style="9" customWidth="1"/>
    <col min="3" max="3" width="22.5703125" style="9" customWidth="1"/>
    <col min="4" max="4" width="13.42578125" style="9" bestFit="1" customWidth="1"/>
    <col min="5" max="5" width="4.28515625" style="9" customWidth="1"/>
    <col min="6" max="6" width="6" style="9" bestFit="1" customWidth="1"/>
    <col min="7" max="7" width="11.5703125" style="9" customWidth="1"/>
    <col min="8" max="11" width="9.140625" style="9"/>
    <col min="12" max="13" width="12.85546875" style="9" customWidth="1"/>
    <col min="14" max="14" width="13.28515625" style="9" customWidth="1"/>
    <col min="15" max="15" width="9.140625" style="8"/>
    <col min="16" max="17" width="9.140625" style="9"/>
    <col min="18" max="18" width="14.28515625" style="11" bestFit="1" customWidth="1"/>
    <col min="19" max="19" width="14.28515625" style="11" customWidth="1"/>
    <col min="20" max="22" width="9.140625" style="9"/>
    <col min="23" max="23" width="10.5703125" style="9" bestFit="1" customWidth="1"/>
    <col min="24" max="24" width="17.7109375" style="9" customWidth="1"/>
    <col min="25" max="25" width="39.7109375" style="9" customWidth="1"/>
    <col min="26" max="16384" width="9.140625" style="9"/>
  </cols>
  <sheetData>
    <row r="1" spans="1:25" s="1" customFormat="1" x14ac:dyDescent="0.25">
      <c r="B1" s="1" t="s">
        <v>4</v>
      </c>
      <c r="C1" s="34" t="s">
        <v>5</v>
      </c>
      <c r="D1" s="34"/>
      <c r="E1" s="34"/>
      <c r="F1" s="34"/>
      <c r="G1" s="1" t="s">
        <v>32</v>
      </c>
      <c r="H1" s="13" t="s">
        <v>9</v>
      </c>
      <c r="I1" s="1" t="s">
        <v>6</v>
      </c>
      <c r="J1" s="1" t="s">
        <v>44</v>
      </c>
      <c r="K1" s="1" t="s">
        <v>8</v>
      </c>
      <c r="L1" s="1" t="s">
        <v>24</v>
      </c>
      <c r="M1" s="1" t="s">
        <v>33</v>
      </c>
      <c r="N1" s="1" t="s">
        <v>27</v>
      </c>
      <c r="O1" s="1" t="s">
        <v>10</v>
      </c>
      <c r="P1" s="1" t="s">
        <v>12</v>
      </c>
      <c r="Q1" s="1" t="s">
        <v>14</v>
      </c>
      <c r="R1" s="7" t="s">
        <v>7</v>
      </c>
      <c r="S1" s="7" t="s">
        <v>15</v>
      </c>
      <c r="U1" s="1" t="s">
        <v>11</v>
      </c>
      <c r="W1" s="1" t="s">
        <v>19</v>
      </c>
      <c r="X1" s="1" t="s">
        <v>26</v>
      </c>
      <c r="Y1" s="1" t="s">
        <v>23</v>
      </c>
    </row>
    <row r="2" spans="1:25" x14ac:dyDescent="0.25">
      <c r="A2" s="8">
        <v>1</v>
      </c>
      <c r="B2" s="9" t="s">
        <v>0</v>
      </c>
      <c r="C2" s="9" t="s">
        <v>1</v>
      </c>
      <c r="D2" s="9" t="s">
        <v>2</v>
      </c>
      <c r="E2" s="9" t="s">
        <v>3</v>
      </c>
      <c r="F2" s="9">
        <v>92627</v>
      </c>
      <c r="H2" s="14">
        <v>3.9E-2</v>
      </c>
      <c r="I2" s="9">
        <v>28</v>
      </c>
      <c r="K2" s="9">
        <v>1</v>
      </c>
      <c r="N2" s="9">
        <v>1</v>
      </c>
      <c r="O2" s="8">
        <v>1950</v>
      </c>
      <c r="P2" s="9" t="s">
        <v>13</v>
      </c>
      <c r="Q2" s="9" t="s">
        <v>13</v>
      </c>
      <c r="R2" s="10">
        <v>4600000</v>
      </c>
      <c r="S2" s="10">
        <f>R2/I2</f>
        <v>164285.71428571429</v>
      </c>
      <c r="U2" s="10">
        <v>775</v>
      </c>
      <c r="W2" s="11">
        <v>113615</v>
      </c>
      <c r="X2" s="11"/>
    </row>
    <row r="3" spans="1:25" x14ac:dyDescent="0.25">
      <c r="A3" s="8">
        <f>A2+1</f>
        <v>2</v>
      </c>
      <c r="B3" s="9" t="s">
        <v>16</v>
      </c>
      <c r="C3" s="9" t="s">
        <v>17</v>
      </c>
      <c r="D3" s="9" t="s">
        <v>18</v>
      </c>
      <c r="E3" s="9" t="s">
        <v>3</v>
      </c>
      <c r="F3" s="9">
        <v>92313</v>
      </c>
      <c r="H3" s="14">
        <v>6.9000000000000006E-2</v>
      </c>
      <c r="I3" s="9">
        <v>27</v>
      </c>
      <c r="L3" s="9">
        <v>10</v>
      </c>
      <c r="N3" s="9">
        <v>3.17</v>
      </c>
      <c r="O3" s="8">
        <v>1957</v>
      </c>
      <c r="P3" s="9" t="s">
        <v>13</v>
      </c>
      <c r="Q3" s="9" t="s">
        <v>13</v>
      </c>
      <c r="R3" s="10">
        <v>2600000</v>
      </c>
      <c r="S3" s="10">
        <f>R3/I3</f>
        <v>96296.296296296292</v>
      </c>
      <c r="U3" s="10">
        <f>(1280*10+650*17)/27</f>
        <v>883.33333333333337</v>
      </c>
      <c r="W3" s="11">
        <v>12595</v>
      </c>
      <c r="X3" s="11"/>
    </row>
    <row r="4" spans="1:25" ht="30" x14ac:dyDescent="0.25">
      <c r="A4" s="8">
        <f t="shared" ref="A4:A7" si="0">A3+1</f>
        <v>3</v>
      </c>
      <c r="B4" s="9" t="s">
        <v>20</v>
      </c>
      <c r="C4" s="9" t="s">
        <v>21</v>
      </c>
      <c r="D4" s="9" t="s">
        <v>22</v>
      </c>
      <c r="E4" s="9" t="s">
        <v>3</v>
      </c>
      <c r="F4" s="9">
        <v>92064</v>
      </c>
      <c r="H4" s="14">
        <v>5.1999999999999998E-2</v>
      </c>
      <c r="I4" s="9">
        <v>5</v>
      </c>
      <c r="L4" s="9">
        <v>5</v>
      </c>
      <c r="N4" s="9">
        <v>4.4000000000000004</v>
      </c>
      <c r="O4" s="8">
        <v>1960</v>
      </c>
      <c r="P4" s="9" t="s">
        <v>41</v>
      </c>
      <c r="Q4" s="9" t="s">
        <v>25</v>
      </c>
      <c r="R4" s="10">
        <v>1444000</v>
      </c>
      <c r="S4" s="10">
        <f>R4/I4</f>
        <v>288800</v>
      </c>
      <c r="U4" s="10">
        <v>1800</v>
      </c>
      <c r="W4" s="11"/>
      <c r="X4" s="9" t="s">
        <v>37</v>
      </c>
      <c r="Y4" s="12" t="s">
        <v>34</v>
      </c>
    </row>
    <row r="5" spans="1:25" x14ac:dyDescent="0.25">
      <c r="A5" s="8">
        <f t="shared" si="0"/>
        <v>4</v>
      </c>
      <c r="B5" s="9" t="s">
        <v>28</v>
      </c>
      <c r="C5" s="9" t="s">
        <v>29</v>
      </c>
      <c r="D5" s="9" t="s">
        <v>30</v>
      </c>
      <c r="E5" s="9" t="s">
        <v>31</v>
      </c>
      <c r="F5" s="9">
        <v>96130</v>
      </c>
      <c r="G5" s="9">
        <v>1332479</v>
      </c>
      <c r="H5" s="14">
        <v>7.400000000000001E-2</v>
      </c>
      <c r="I5" s="9">
        <v>28</v>
      </c>
      <c r="K5" s="9">
        <v>2</v>
      </c>
      <c r="M5" s="9">
        <v>5</v>
      </c>
      <c r="N5" s="9">
        <v>8</v>
      </c>
      <c r="P5" s="9" t="s">
        <v>41</v>
      </c>
      <c r="Q5" s="9" t="s">
        <v>25</v>
      </c>
      <c r="R5" s="10">
        <v>1500000</v>
      </c>
      <c r="S5" s="10">
        <f t="shared" ref="S5:S6" si="1">R5/I5</f>
        <v>53571.428571428572</v>
      </c>
      <c r="U5" s="10">
        <v>475</v>
      </c>
      <c r="W5" s="11">
        <v>20000</v>
      </c>
    </row>
    <row r="6" spans="1:25" x14ac:dyDescent="0.25">
      <c r="A6" s="8">
        <f t="shared" si="0"/>
        <v>5</v>
      </c>
      <c r="D6" s="9" t="s">
        <v>35</v>
      </c>
      <c r="E6" s="9" t="s">
        <v>3</v>
      </c>
      <c r="F6" s="9">
        <v>95311</v>
      </c>
      <c r="G6" s="9">
        <v>1313202</v>
      </c>
      <c r="H6" s="15"/>
      <c r="R6" s="10">
        <v>2900000</v>
      </c>
      <c r="S6" s="10" t="e">
        <f t="shared" si="1"/>
        <v>#DIV/0!</v>
      </c>
      <c r="U6" s="10"/>
      <c r="W6" s="11"/>
      <c r="X6" s="9" t="s">
        <v>36</v>
      </c>
    </row>
    <row r="7" spans="1:25" ht="18" customHeight="1" x14ac:dyDescent="0.25">
      <c r="A7" s="8">
        <f t="shared" si="0"/>
        <v>6</v>
      </c>
      <c r="B7" s="3" t="s">
        <v>38</v>
      </c>
      <c r="C7" s="9" t="s">
        <v>39</v>
      </c>
      <c r="D7" s="9" t="s">
        <v>40</v>
      </c>
      <c r="E7" s="9" t="s">
        <v>3</v>
      </c>
      <c r="F7" s="9">
        <v>96007</v>
      </c>
      <c r="G7" s="9">
        <v>1305150</v>
      </c>
      <c r="H7" s="2">
        <v>9.0999999999999998E-2</v>
      </c>
      <c r="I7" s="9">
        <v>12</v>
      </c>
      <c r="J7" s="9">
        <v>4</v>
      </c>
      <c r="L7" s="9">
        <v>0</v>
      </c>
      <c r="M7" s="9">
        <v>0</v>
      </c>
      <c r="N7" s="9">
        <v>4</v>
      </c>
      <c r="O7" s="8">
        <v>1960</v>
      </c>
      <c r="P7" s="9" t="s">
        <v>41</v>
      </c>
      <c r="Q7" s="9" t="s">
        <v>25</v>
      </c>
      <c r="R7" s="10">
        <v>935000</v>
      </c>
      <c r="S7" s="10">
        <f>R7/(I7+J7)</f>
        <v>58437.5</v>
      </c>
      <c r="U7" s="10">
        <v>550</v>
      </c>
      <c r="W7" s="11"/>
      <c r="X7" s="9" t="s">
        <v>43</v>
      </c>
      <c r="Y7" s="12" t="s">
        <v>42</v>
      </c>
    </row>
    <row r="8" spans="1:25" x14ac:dyDescent="0.25">
      <c r="S8" s="10"/>
      <c r="U8" s="10"/>
      <c r="W8" s="11"/>
      <c r="Y8" s="9" t="s">
        <v>45</v>
      </c>
    </row>
    <row r="9" spans="1:25" x14ac:dyDescent="0.25">
      <c r="B9" s="3" t="s">
        <v>58</v>
      </c>
      <c r="C9" s="3"/>
      <c r="D9" s="3"/>
      <c r="E9" s="3"/>
      <c r="F9" s="3"/>
      <c r="S9" s="10"/>
      <c r="W9" s="11"/>
      <c r="Y9" s="9" t="s">
        <v>51</v>
      </c>
    </row>
    <row r="10" spans="1:25" x14ac:dyDescent="0.25">
      <c r="B10" s="3" t="s">
        <v>59</v>
      </c>
      <c r="S10" s="10"/>
      <c r="W10" s="11"/>
    </row>
    <row r="11" spans="1:25" x14ac:dyDescent="0.25">
      <c r="W11" s="11"/>
    </row>
    <row r="13" spans="1:25" x14ac:dyDescent="0.25">
      <c r="B13" s="9" t="s">
        <v>88</v>
      </c>
      <c r="C13" s="9" t="s">
        <v>89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EB67-E2D9-4183-99A8-661D7933C14A}">
  <sheetPr>
    <tabColor rgb="FFFFC000"/>
  </sheetPr>
  <dimension ref="B2:M98"/>
  <sheetViews>
    <sheetView topLeftCell="A79" workbookViewId="0">
      <selection activeCell="J102" sqref="J102"/>
    </sheetView>
  </sheetViews>
  <sheetFormatPr defaultRowHeight="15" x14ac:dyDescent="0.25"/>
  <cols>
    <col min="2" max="2" width="9.140625" style="17"/>
    <col min="3" max="3" width="36.28515625" customWidth="1"/>
    <col min="4" max="4" width="10.85546875" customWidth="1"/>
    <col min="13" max="13" width="15.140625" customWidth="1"/>
  </cols>
  <sheetData>
    <row r="2" spans="2:3" x14ac:dyDescent="0.25">
      <c r="B2" s="16" t="s">
        <v>46</v>
      </c>
      <c r="C2" s="3" t="s">
        <v>61</v>
      </c>
    </row>
    <row r="3" spans="2:3" x14ac:dyDescent="0.25">
      <c r="C3" t="s">
        <v>60</v>
      </c>
    </row>
    <row r="4" spans="2:3" x14ac:dyDescent="0.25">
      <c r="C4" t="s">
        <v>62</v>
      </c>
    </row>
    <row r="21" spans="2:5" x14ac:dyDescent="0.25">
      <c r="B21" s="16" t="s">
        <v>47</v>
      </c>
      <c r="C21" s="3" t="s">
        <v>63</v>
      </c>
      <c r="D21" s="3"/>
      <c r="E21" s="3"/>
    </row>
    <row r="22" spans="2:5" x14ac:dyDescent="0.25">
      <c r="C22" t="s">
        <v>64</v>
      </c>
    </row>
    <row r="45" spans="2:13" x14ac:dyDescent="0.25">
      <c r="B45" s="16" t="s">
        <v>49</v>
      </c>
      <c r="C45" s="3" t="s">
        <v>65</v>
      </c>
    </row>
    <row r="46" spans="2:13" s="9" customFormat="1" x14ac:dyDescent="0.25">
      <c r="B46" s="19"/>
      <c r="C46" s="9" t="s">
        <v>66</v>
      </c>
      <c r="D46" t="s">
        <v>56</v>
      </c>
      <c r="E46" t="s">
        <v>57</v>
      </c>
    </row>
    <row r="47" spans="2:13" s="9" customFormat="1" x14ac:dyDescent="0.25">
      <c r="B47" s="19"/>
      <c r="D47"/>
      <c r="E47"/>
    </row>
    <row r="48" spans="2:13" ht="15.75" x14ac:dyDescent="0.25">
      <c r="C48" s="18" t="s">
        <v>68</v>
      </c>
      <c r="M48" s="6"/>
    </row>
    <row r="50" spans="2:3" x14ac:dyDescent="0.25">
      <c r="C50" s="4" t="s">
        <v>48</v>
      </c>
    </row>
    <row r="54" spans="2:3" x14ac:dyDescent="0.25">
      <c r="B54" s="16" t="s">
        <v>50</v>
      </c>
      <c r="C54" s="3" t="s">
        <v>67</v>
      </c>
    </row>
    <row r="67" spans="2:7" x14ac:dyDescent="0.25">
      <c r="B67" s="16" t="s">
        <v>69</v>
      </c>
      <c r="C67" s="3"/>
    </row>
    <row r="68" spans="2:7" s="9" customFormat="1" x14ac:dyDescent="0.25">
      <c r="B68" s="19"/>
      <c r="C68" s="9" t="s">
        <v>82</v>
      </c>
    </row>
    <row r="69" spans="2:7" x14ac:dyDescent="0.25">
      <c r="C69" t="s">
        <v>83</v>
      </c>
      <c r="F69" s="5"/>
    </row>
    <row r="70" spans="2:7" x14ac:dyDescent="0.25">
      <c r="F70" s="5"/>
    </row>
    <row r="71" spans="2:7" x14ac:dyDescent="0.25">
      <c r="C71" s="17" t="s">
        <v>70</v>
      </c>
      <c r="D71" s="26">
        <f>(13*550+2*600+800)*12</f>
        <v>109800</v>
      </c>
      <c r="E71" s="5"/>
    </row>
    <row r="72" spans="2:7" x14ac:dyDescent="0.25">
      <c r="E72" s="5"/>
    </row>
    <row r="73" spans="2:7" x14ac:dyDescent="0.25">
      <c r="E73" s="5"/>
    </row>
    <row r="74" spans="2:7" s="9" customFormat="1" x14ac:dyDescent="0.25">
      <c r="B74" s="19"/>
      <c r="C74" s="19" t="s">
        <v>71</v>
      </c>
      <c r="D74" s="19"/>
      <c r="E74" s="20"/>
    </row>
    <row r="75" spans="2:7" s="9" customFormat="1" x14ac:dyDescent="0.25">
      <c r="B75" s="19"/>
      <c r="C75" s="9" t="s">
        <v>72</v>
      </c>
      <c r="D75" s="11">
        <v>492</v>
      </c>
      <c r="G75" s="20"/>
    </row>
    <row r="76" spans="2:7" s="9" customFormat="1" x14ac:dyDescent="0.25">
      <c r="B76" s="19"/>
      <c r="C76" s="9" t="s">
        <v>25</v>
      </c>
      <c r="D76" s="11">
        <v>4001</v>
      </c>
      <c r="G76" s="20"/>
    </row>
    <row r="77" spans="2:7" s="9" customFormat="1" x14ac:dyDescent="0.25">
      <c r="B77" s="19"/>
      <c r="C77" s="9" t="s">
        <v>73</v>
      </c>
      <c r="D77" s="11">
        <v>2872</v>
      </c>
      <c r="G77" s="20"/>
    </row>
    <row r="78" spans="2:7" s="9" customFormat="1" x14ac:dyDescent="0.25">
      <c r="B78" s="19"/>
      <c r="C78" s="9" t="s">
        <v>74</v>
      </c>
      <c r="D78" s="11">
        <v>949</v>
      </c>
      <c r="G78" s="20"/>
    </row>
    <row r="79" spans="2:7" s="9" customFormat="1" x14ac:dyDescent="0.25">
      <c r="B79" s="19"/>
      <c r="C79" s="9" t="s">
        <v>75</v>
      </c>
      <c r="D79" s="11">
        <v>953</v>
      </c>
      <c r="G79" s="20"/>
    </row>
    <row r="80" spans="2:7" s="9" customFormat="1" x14ac:dyDescent="0.25">
      <c r="B80" s="19"/>
      <c r="C80" s="9" t="s">
        <v>76</v>
      </c>
      <c r="D80" s="11">
        <v>340</v>
      </c>
      <c r="G80" s="20"/>
    </row>
    <row r="81" spans="2:7" s="9" customFormat="1" x14ac:dyDescent="0.25">
      <c r="B81" s="19"/>
      <c r="C81" s="9" t="s">
        <v>77</v>
      </c>
      <c r="D81" s="11">
        <v>1269</v>
      </c>
      <c r="G81" s="20"/>
    </row>
    <row r="82" spans="2:7" s="9" customFormat="1" x14ac:dyDescent="0.25">
      <c r="B82" s="19"/>
      <c r="C82" s="9" t="s">
        <v>78</v>
      </c>
      <c r="D82" s="11">
        <v>2700</v>
      </c>
      <c r="G82" s="20"/>
    </row>
    <row r="83" spans="2:7" s="9" customFormat="1" x14ac:dyDescent="0.25">
      <c r="B83" s="19"/>
      <c r="C83" s="24" t="s">
        <v>79</v>
      </c>
      <c r="D83" s="25">
        <v>10013</v>
      </c>
      <c r="G83" s="20"/>
    </row>
    <row r="84" spans="2:7" s="9" customFormat="1" x14ac:dyDescent="0.25">
      <c r="B84" s="19"/>
      <c r="C84" s="19" t="s">
        <v>81</v>
      </c>
      <c r="D84" s="23">
        <f>SUM(D75:D83)</f>
        <v>23589</v>
      </c>
      <c r="E84" s="27">
        <f>D84/D71</f>
        <v>0.2148360655737705</v>
      </c>
      <c r="G84" s="20"/>
    </row>
    <row r="85" spans="2:7" s="9" customFormat="1" x14ac:dyDescent="0.25">
      <c r="B85" s="19"/>
      <c r="F85" s="21"/>
      <c r="G85" s="20"/>
    </row>
    <row r="86" spans="2:7" s="9" customFormat="1" x14ac:dyDescent="0.25">
      <c r="B86" s="19"/>
      <c r="C86" s="16" t="s">
        <v>80</v>
      </c>
      <c r="D86" s="28">
        <f>D71-D84</f>
        <v>86211</v>
      </c>
      <c r="G86" s="20"/>
    </row>
    <row r="87" spans="2:7" s="9" customFormat="1" x14ac:dyDescent="0.25">
      <c r="B87" s="19"/>
      <c r="G87" s="20"/>
    </row>
    <row r="88" spans="2:7" s="9" customFormat="1" x14ac:dyDescent="0.25">
      <c r="B88" s="16" t="s">
        <v>86</v>
      </c>
      <c r="C88" s="3"/>
      <c r="G88" s="20"/>
    </row>
    <row r="89" spans="2:7" s="9" customFormat="1" x14ac:dyDescent="0.25">
      <c r="B89" s="19"/>
      <c r="C89" s="9" t="s">
        <v>87</v>
      </c>
      <c r="F89" s="21"/>
      <c r="G89" s="20"/>
    </row>
    <row r="90" spans="2:7" s="9" customFormat="1" x14ac:dyDescent="0.25">
      <c r="B90" s="19"/>
      <c r="G90" s="20"/>
    </row>
    <row r="91" spans="2:7" s="9" customFormat="1" x14ac:dyDescent="0.25">
      <c r="B91" s="16" t="s">
        <v>90</v>
      </c>
      <c r="C91" s="3"/>
      <c r="F91" s="22"/>
      <c r="G91" s="20"/>
    </row>
    <row r="92" spans="2:7" s="9" customFormat="1" x14ac:dyDescent="0.25">
      <c r="B92" s="19"/>
      <c r="C92" s="9" t="s">
        <v>91</v>
      </c>
      <c r="G92" s="20"/>
    </row>
    <row r="93" spans="2:7" s="9" customFormat="1" x14ac:dyDescent="0.25">
      <c r="B93" s="19"/>
      <c r="G93" s="20"/>
    </row>
    <row r="94" spans="2:7" s="9" customFormat="1" x14ac:dyDescent="0.25">
      <c r="B94" s="19"/>
      <c r="C94"/>
      <c r="G94" s="20"/>
    </row>
    <row r="95" spans="2:7" s="9" customFormat="1" x14ac:dyDescent="0.25">
      <c r="B95" s="19"/>
      <c r="G95" s="20"/>
    </row>
    <row r="96" spans="2:7" s="9" customFormat="1" x14ac:dyDescent="0.25">
      <c r="B96" s="19"/>
    </row>
    <row r="97" spans="2:2" s="9" customFormat="1" x14ac:dyDescent="0.25">
      <c r="B97" s="19"/>
    </row>
    <row r="98" spans="2:2" s="9" customFormat="1" x14ac:dyDescent="0.25">
      <c r="B98" s="19"/>
    </row>
  </sheetData>
  <hyperlinks>
    <hyperlink ref="C50" r:id="rId1" display="http://www.city-data.com/city/Anderson-California.html" xr:uid="{EFE36411-15AA-4966-B56B-FD02BE727CC4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5CC-81ED-497C-8D3C-0FA6E738E95D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MHP 数量</vt:lpstr>
      <vt:lpstr>MHP List</vt:lpstr>
      <vt:lpstr>Analysis</vt:lpstr>
      <vt:lpstr>评估条件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slhao</dc:creator>
  <cp:lastModifiedBy>Cynthia Chen</cp:lastModifiedBy>
  <dcterms:created xsi:type="dcterms:W3CDTF">2020-10-07T04:39:05Z</dcterms:created>
  <dcterms:modified xsi:type="dcterms:W3CDTF">2020-10-11T23:34:13Z</dcterms:modified>
</cp:coreProperties>
</file>