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JWJW\#000IMPORTANT\DichanXuTang\NPN\week#2\"/>
    </mc:Choice>
  </mc:AlternateContent>
  <xr:revisionPtr revIDLastSave="0" documentId="13_ncr:1_{C6B7D829-529D-4788-82C6-C0E2039EB054}" xr6:coauthVersionLast="45" xr6:coauthVersionMax="45" xr10:uidLastSave="{00000000-0000-0000-0000-000000000000}"/>
  <bookViews>
    <workbookView xWindow="1356" yWindow="696" windowWidth="16656" windowHeight="11424" xr2:uid="{00000000-000D-0000-FFFF-FFFF00000000}"/>
  </bookViews>
  <sheets>
    <sheet name="updated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C8" i="2" l="1"/>
  <c r="B27" i="2" l="1"/>
  <c r="B2" i="2"/>
  <c r="B24" i="2"/>
  <c r="B25" i="2" s="1"/>
  <c r="B26" i="2" s="1"/>
  <c r="D18" i="2"/>
  <c r="B17" i="2"/>
  <c r="B19" i="2"/>
  <c r="B16" i="2"/>
  <c r="B13" i="2"/>
  <c r="B21" i="2" l="1"/>
  <c r="D19" i="2" s="1"/>
  <c r="D20" i="2" s="1"/>
  <c r="B28" i="2"/>
  <c r="B30" i="2" s="1"/>
  <c r="B29" i="2" l="1"/>
</calcChain>
</file>

<file path=xl/sharedStrings.xml><?xml version="1.0" encoding="utf-8"?>
<sst xmlns="http://schemas.openxmlformats.org/spreadsheetml/2006/main" count="42" uniqueCount="41">
  <si>
    <t>CLTV</t>
  </si>
  <si>
    <t>ACLTV = 65%</t>
  </si>
  <si>
    <t>NPN Purchase Price</t>
  </si>
  <si>
    <t>HOA Lien</t>
  </si>
  <si>
    <t>Abstract of Judgement of AMX</t>
  </si>
  <si>
    <t>1st Mortgage UPB</t>
  </si>
  <si>
    <t>If Property Sale Value is</t>
  </si>
  <si>
    <t xml:space="preserve">IRS Lien </t>
  </si>
  <si>
    <t>1） sell to investor</t>
  </si>
  <si>
    <t>2).Foreclosure then Buy, rehab, Resell</t>
  </si>
  <si>
    <t>3). Foreclosure then Buy, Rehab, Rent</t>
  </si>
  <si>
    <t>HOA</t>
  </si>
  <si>
    <t>rennovation</t>
  </si>
  <si>
    <t>holding cost</t>
  </si>
  <si>
    <t>prep-Tax</t>
  </si>
  <si>
    <t>Tally</t>
  </si>
  <si>
    <t>1stMorgageUPB</t>
  </si>
  <si>
    <t>notepurchasingprice</t>
  </si>
  <si>
    <t>FairMarketValue</t>
  </si>
  <si>
    <t>Profit</t>
  </si>
  <si>
    <t>adminFees+Cost+comm</t>
  </si>
  <si>
    <t>Rent</t>
  </si>
  <si>
    <t>YearlyRent</t>
  </si>
  <si>
    <t>Cost</t>
  </si>
  <si>
    <t>PITI+HOA</t>
  </si>
  <si>
    <t>ProfitYearly</t>
  </si>
  <si>
    <t>Cashflow/Mon</t>
  </si>
  <si>
    <t>%</t>
  </si>
  <si>
    <t>C-C Return</t>
  </si>
  <si>
    <t>Calculation to Situation#2</t>
  </si>
  <si>
    <t>Calculation to Situation#3</t>
  </si>
  <si>
    <t>Profit $86,927</t>
  </si>
  <si>
    <t>MonthlyCashflow$460/mon; c-c return 6.7%</t>
  </si>
  <si>
    <t>Est. Property Value = 480000</t>
  </si>
  <si>
    <t>Sell to other investors</t>
  </si>
  <si>
    <t>will wipe out</t>
  </si>
  <si>
    <t>multiples</t>
  </si>
  <si>
    <t xml:space="preserve">第一顺位 $ 262,887 利率3% monthly $1326/mon
第二顺位  $ 138,900 利率8.15% 25years monthly $1085.89/mon
</t>
  </si>
  <si>
    <t>We propose to have three different Strategies after purchasing this NPN</t>
  </si>
  <si>
    <t>(est.) sell to investors</t>
  </si>
  <si>
    <t>65%ACLTV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</si>
</sst>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6" fontId="0" fillId="0" borderId="0" xfId="0" applyNumberFormat="1" applyAlignment="1">
      <alignment horizontal="left"/>
    </xf>
    <xf numFmtId="0" fontId="1" fillId="2" borderId="0" xfId="0" applyFont="1" applyFill="1"/>
    <xf numFmtId="4" fontId="0" fillId="0" borderId="0" xfId="0" applyNumberFormat="1"/>
    <xf numFmtId="165" fontId="0" fillId="0" borderId="0" xfId="0" applyNumberFormat="1"/>
    <xf numFmtId="165" fontId="2" fillId="2" borderId="0" xfId="0" applyNumberFormat="1" applyFont="1" applyFill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6A7B-62EC-4907-BD58-BD301A9001A3}">
  <dimension ref="A1:I35"/>
  <sheetViews>
    <sheetView tabSelected="1" topLeftCell="A7" zoomScale="91" zoomScaleNormal="85" workbookViewId="0">
      <selection activeCell="C8" sqref="C8"/>
    </sheetView>
  </sheetViews>
  <sheetFormatPr defaultRowHeight="14.4" x14ac:dyDescent="0.3"/>
  <cols>
    <col min="1" max="1" width="36.6640625" customWidth="1"/>
    <col min="2" max="2" width="25.5546875" customWidth="1"/>
    <col min="3" max="3" width="26.109375" customWidth="1"/>
    <col min="4" max="5" width="14.44140625" customWidth="1"/>
    <col min="10" max="10" width="13.88671875" customWidth="1"/>
  </cols>
  <sheetData>
    <row r="1" spans="1:9" x14ac:dyDescent="0.3">
      <c r="B1" s="12" t="s">
        <v>33</v>
      </c>
      <c r="C1" s="12"/>
      <c r="D1" s="12"/>
      <c r="E1" s="2"/>
      <c r="F1" s="1"/>
      <c r="G1" s="12"/>
      <c r="H1" s="12"/>
      <c r="I1" s="12"/>
    </row>
    <row r="2" spans="1:9" x14ac:dyDescent="0.3">
      <c r="A2" s="1" t="s">
        <v>0</v>
      </c>
      <c r="B2" s="13">
        <f xml:space="preserve"> (262877+138900)/470000</f>
        <v>0.8548446808510638</v>
      </c>
      <c r="C2" s="13"/>
      <c r="D2" s="13"/>
      <c r="E2" s="3"/>
      <c r="G2" s="13"/>
      <c r="H2" s="13"/>
      <c r="I2" s="13"/>
    </row>
    <row r="3" spans="1:9" ht="58.8" customHeight="1" x14ac:dyDescent="0.3">
      <c r="A3" s="14" t="s">
        <v>37</v>
      </c>
      <c r="B3" s="15"/>
      <c r="C3" s="15"/>
      <c r="D3" s="15"/>
      <c r="E3" s="3"/>
      <c r="G3" s="3"/>
      <c r="H3" s="3"/>
      <c r="I3" s="3"/>
    </row>
    <row r="4" spans="1:9" x14ac:dyDescent="0.3">
      <c r="A4" s="1"/>
      <c r="B4" s="5">
        <v>0.7</v>
      </c>
      <c r="C4" s="3"/>
      <c r="D4" s="3"/>
      <c r="E4" s="3"/>
      <c r="G4" s="3"/>
      <c r="H4" s="3"/>
      <c r="I4" s="3"/>
    </row>
    <row r="5" spans="1:9" x14ac:dyDescent="0.3">
      <c r="B5" s="7" t="s">
        <v>1</v>
      </c>
    </row>
    <row r="6" spans="1:9" x14ac:dyDescent="0.3">
      <c r="D6" s="1"/>
      <c r="E6" s="1"/>
      <c r="F6" s="1"/>
      <c r="G6" s="1"/>
      <c r="H6" s="1"/>
      <c r="I6" s="1"/>
    </row>
    <row r="7" spans="1:9" ht="18" x14ac:dyDescent="0.35">
      <c r="A7" t="s">
        <v>34</v>
      </c>
      <c r="B7" s="10">
        <f xml:space="preserve"> 480000*0.65 - 262877</f>
        <v>49123</v>
      </c>
      <c r="C7" t="s">
        <v>39</v>
      </c>
      <c r="D7" s="1" t="s">
        <v>40</v>
      </c>
      <c r="E7" s="1"/>
      <c r="F7" s="1"/>
      <c r="G7" s="1"/>
      <c r="H7" s="1"/>
      <c r="I7" s="1"/>
    </row>
    <row r="8" spans="1:9" ht="18" x14ac:dyDescent="0.35">
      <c r="A8" s="1" t="s">
        <v>2</v>
      </c>
      <c r="B8" s="10">
        <v>42000</v>
      </c>
      <c r="C8" s="11">
        <f>B7*0.85</f>
        <v>41754.549999999996</v>
      </c>
    </row>
    <row r="9" spans="1:9" x14ac:dyDescent="0.3">
      <c r="A9" s="1" t="s">
        <v>3</v>
      </c>
      <c r="B9" s="9">
        <v>15000</v>
      </c>
    </row>
    <row r="10" spans="1:9" x14ac:dyDescent="0.3">
      <c r="A10" s="1" t="s">
        <v>4</v>
      </c>
      <c r="B10" s="9">
        <v>26092</v>
      </c>
      <c r="C10" t="s">
        <v>35</v>
      </c>
    </row>
    <row r="11" spans="1:9" x14ac:dyDescent="0.3">
      <c r="A11" s="1" t="s">
        <v>5</v>
      </c>
      <c r="B11" s="9">
        <v>262877</v>
      </c>
    </row>
    <row r="12" spans="1:9" x14ac:dyDescent="0.3">
      <c r="A12" s="1" t="s">
        <v>6</v>
      </c>
      <c r="B12" s="9">
        <v>480000</v>
      </c>
    </row>
    <row r="13" spans="1:9" x14ac:dyDescent="0.3">
      <c r="A13" s="1" t="s">
        <v>7</v>
      </c>
      <c r="B13" s="9">
        <f>57100+1721</f>
        <v>58821</v>
      </c>
      <c r="C13" t="s">
        <v>35</v>
      </c>
    </row>
    <row r="15" spans="1:9" x14ac:dyDescent="0.3">
      <c r="A15" s="1" t="s">
        <v>29</v>
      </c>
    </row>
    <row r="16" spans="1:9" x14ac:dyDescent="0.3">
      <c r="A16" s="1" t="s">
        <v>16</v>
      </c>
      <c r="B16" s="9">
        <f>B11</f>
        <v>262877</v>
      </c>
      <c r="C16" s="1" t="s">
        <v>18</v>
      </c>
      <c r="D16" s="9">
        <v>480000</v>
      </c>
    </row>
    <row r="17" spans="1:4" x14ac:dyDescent="0.3">
      <c r="A17" s="1" t="s">
        <v>11</v>
      </c>
      <c r="B17" s="9">
        <f>500*12</f>
        <v>6000</v>
      </c>
      <c r="C17" s="1" t="s">
        <v>17</v>
      </c>
      <c r="D17" s="9">
        <v>42000</v>
      </c>
    </row>
    <row r="18" spans="1:4" x14ac:dyDescent="0.3">
      <c r="A18" s="1" t="s">
        <v>12</v>
      </c>
      <c r="B18" s="9">
        <v>15000</v>
      </c>
      <c r="C18" s="1" t="s">
        <v>20</v>
      </c>
      <c r="D18" s="9">
        <f>D16*0.1</f>
        <v>48000</v>
      </c>
    </row>
    <row r="19" spans="1:4" ht="18" x14ac:dyDescent="0.35">
      <c r="A19" s="1" t="s">
        <v>13</v>
      </c>
      <c r="B19" s="9">
        <f>1326*12</f>
        <v>15912</v>
      </c>
      <c r="C19" s="1" t="s">
        <v>19</v>
      </c>
      <c r="D19" s="10">
        <f>D16-D17-B21-D18</f>
        <v>86927</v>
      </c>
    </row>
    <row r="20" spans="1:4" x14ac:dyDescent="0.3">
      <c r="A20" s="1" t="s">
        <v>14</v>
      </c>
      <c r="B20" s="9">
        <v>3284</v>
      </c>
      <c r="C20" s="1" t="s">
        <v>36</v>
      </c>
      <c r="D20" s="8">
        <f>D19/D17</f>
        <v>2.069690476190476</v>
      </c>
    </row>
    <row r="21" spans="1:4" x14ac:dyDescent="0.3">
      <c r="A21" s="1" t="s">
        <v>15</v>
      </c>
      <c r="B21" s="9">
        <f>SUM(B16:B20)</f>
        <v>303073</v>
      </c>
    </row>
    <row r="22" spans="1:4" x14ac:dyDescent="0.3">
      <c r="B22" s="9"/>
    </row>
    <row r="23" spans="1:4" x14ac:dyDescent="0.3">
      <c r="A23" s="1" t="s">
        <v>30</v>
      </c>
      <c r="B23" s="9"/>
    </row>
    <row r="24" spans="1:4" x14ac:dyDescent="0.3">
      <c r="A24" s="1" t="s">
        <v>21</v>
      </c>
      <c r="B24" s="9">
        <f>3200</f>
        <v>3200</v>
      </c>
    </row>
    <row r="25" spans="1:4" x14ac:dyDescent="0.3">
      <c r="A25" s="1" t="s">
        <v>22</v>
      </c>
      <c r="B25" s="9">
        <f>B24*12</f>
        <v>38400</v>
      </c>
    </row>
    <row r="26" spans="1:4" x14ac:dyDescent="0.3">
      <c r="A26" s="1" t="s">
        <v>23</v>
      </c>
      <c r="B26" s="9">
        <f>B25*0.2</f>
        <v>7680</v>
      </c>
    </row>
    <row r="27" spans="1:4" x14ac:dyDescent="0.3">
      <c r="A27" s="1" t="s">
        <v>24</v>
      </c>
      <c r="B27" s="9">
        <f>1326*12+B17+B20</f>
        <v>25196</v>
      </c>
    </row>
    <row r="28" spans="1:4" x14ac:dyDescent="0.3">
      <c r="A28" s="1" t="s">
        <v>25</v>
      </c>
      <c r="B28" s="9">
        <f>B25-B26-B27</f>
        <v>5524</v>
      </c>
    </row>
    <row r="29" spans="1:4" ht="18" x14ac:dyDescent="0.35">
      <c r="A29" s="1" t="s">
        <v>26</v>
      </c>
      <c r="B29" s="10">
        <f>B28/12</f>
        <v>460.33333333333331</v>
      </c>
    </row>
    <row r="30" spans="1:4" x14ac:dyDescent="0.3">
      <c r="A30" s="1" t="s">
        <v>28</v>
      </c>
      <c r="B30" s="8">
        <f>B28/(B8+B18+B19+B17+B20)*100</f>
        <v>6.7205216798870993</v>
      </c>
      <c r="C30" t="s">
        <v>27</v>
      </c>
    </row>
    <row r="32" spans="1:4" x14ac:dyDescent="0.3">
      <c r="A32" s="1" t="s">
        <v>38</v>
      </c>
    </row>
    <row r="33" spans="1:3" x14ac:dyDescent="0.3">
      <c r="A33" s="1" t="s">
        <v>8</v>
      </c>
      <c r="B33" s="6">
        <v>42000</v>
      </c>
      <c r="C33" s="4"/>
    </row>
    <row r="34" spans="1:3" x14ac:dyDescent="0.3">
      <c r="A34" s="1" t="s">
        <v>9</v>
      </c>
      <c r="B34" t="s">
        <v>31</v>
      </c>
    </row>
    <row r="35" spans="1:3" x14ac:dyDescent="0.3">
      <c r="A35" s="1" t="s">
        <v>10</v>
      </c>
      <c r="B35" t="s">
        <v>32</v>
      </c>
    </row>
  </sheetData>
  <mergeCells count="5">
    <mergeCell ref="B1:D1"/>
    <mergeCell ref="G1:I1"/>
    <mergeCell ref="B2:D2"/>
    <mergeCell ref="G2:I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Jian</dc:creator>
  <cp:lastModifiedBy>Aman Zhang</cp:lastModifiedBy>
  <dcterms:created xsi:type="dcterms:W3CDTF">2020-12-22T19:31:23Z</dcterms:created>
  <dcterms:modified xsi:type="dcterms:W3CDTF">2020-12-23T14:59:19Z</dcterms:modified>
</cp:coreProperties>
</file>