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WJW\#000IMPORTANT\DichanXuTang\TaxLien\Team#-HW\wk#3\"/>
    </mc:Choice>
  </mc:AlternateContent>
  <xr:revisionPtr revIDLastSave="0" documentId="13_ncr:1_{91EC742F-A5F1-469E-BA26-C9602814B84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50-Records" sheetId="2" r:id="rId1"/>
    <sheet name="20SFH-list" sheetId="4" r:id="rId2"/>
    <sheet name="Sheet1" sheetId="1" r:id="rId3"/>
    <sheet name="BATCH" sheetId="3" r:id="rId4"/>
  </sheets>
  <definedNames>
    <definedName name="_xlnm._FilterDatabase" localSheetId="1" hidden="1">'20SFH-list'!$A$1:$T$21</definedName>
    <definedName name="_xlnm._FilterDatabase" localSheetId="0" hidden="1">'50-Records'!$A$1:$T$53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2" l="1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44" i="2"/>
  <c r="K45" i="2"/>
  <c r="K46" i="2"/>
  <c r="K47" i="2"/>
  <c r="K48" i="2"/>
  <c r="K49" i="2"/>
  <c r="K50" i="2"/>
  <c r="K51" i="2"/>
  <c r="K52" i="2"/>
  <c r="K53" i="2"/>
  <c r="K13" i="2" l="1"/>
  <c r="K12" i="2"/>
  <c r="K11" i="2"/>
  <c r="K10" i="2"/>
  <c r="K9" i="2"/>
  <c r="K8" i="2"/>
  <c r="K7" i="2"/>
  <c r="K6" i="2"/>
  <c r="K4" i="2"/>
  <c r="M23" i="2"/>
  <c r="M22" i="2"/>
  <c r="M21" i="2"/>
  <c r="M20" i="2"/>
  <c r="M19" i="2"/>
  <c r="M18" i="2"/>
  <c r="M17" i="2"/>
  <c r="M15" i="2"/>
  <c r="K5" i="2" l="1"/>
</calcChain>
</file>

<file path=xl/sharedStrings.xml><?xml version="1.0" encoding="utf-8"?>
<sst xmlns="http://schemas.openxmlformats.org/spreadsheetml/2006/main" count="630" uniqueCount="260">
  <si>
    <t>RA_ITEMID</t>
  </si>
  <si>
    <t>ADVNUM</t>
  </si>
  <si>
    <t>PARCEL</t>
  </si>
  <si>
    <t>FACEVALUE</t>
  </si>
  <si>
    <t>30102005U</t>
  </si>
  <si>
    <t>11143069A</t>
  </si>
  <si>
    <t>10712018A</t>
  </si>
  <si>
    <t>13942169A</t>
  </si>
  <si>
    <t>14442001U</t>
  </si>
  <si>
    <t>12279019B</t>
  </si>
  <si>
    <t>16442019A</t>
  </si>
  <si>
    <t>11843121B</t>
  </si>
  <si>
    <t>14125118A</t>
  </si>
  <si>
    <t>12279015T</t>
  </si>
  <si>
    <t>11115055C</t>
  </si>
  <si>
    <t>30319005D</t>
  </si>
  <si>
    <t>10544002A</t>
  </si>
  <si>
    <t>30492088B</t>
  </si>
  <si>
    <t>12414005D</t>
  </si>
  <si>
    <t>20116305E</t>
  </si>
  <si>
    <t>16913020B</t>
  </si>
  <si>
    <t>40048009H</t>
  </si>
  <si>
    <t>Type</t>
  </si>
  <si>
    <t>Address</t>
  </si>
  <si>
    <t>Land</t>
  </si>
  <si>
    <t>CurrentMV</t>
  </si>
  <si>
    <t>3663 W LOWER BUCKEYE RD PHOENIX 85009</t>
  </si>
  <si>
    <t>Commercial</t>
  </si>
  <si>
    <t>Last Deed Date</t>
  </si>
  <si>
    <t>Owner</t>
  </si>
  <si>
    <t>Ronnie</t>
  </si>
  <si>
    <t>Wanda</t>
  </si>
  <si>
    <t>Maricopa 2021 TaxLine Shortened list - 50</t>
  </si>
  <si>
    <t>Chris</t>
  </si>
  <si>
    <t>ValiWei</t>
  </si>
  <si>
    <t>JingWang</t>
  </si>
  <si>
    <t>Note: https://maricopa.arizonataxsale.com/index.cfm?folder=previewitems</t>
  </si>
  <si>
    <t>Extract FMV from zillow</t>
  </si>
  <si>
    <t>Note: extracted from the current 2021 records;
The Tax Lien Sale of unpaid 2019 real property taxes will be held on and will close on Tuesday, February 9, 2021;
Original Data:17,189 records; 
Extracted FaceValue bwtween $10,000 -$12,500; cross reference ADV number and get more detailed information as below.</t>
  </si>
  <si>
    <t>1509 N 18TH AVE PHOENIX 85007.</t>
  </si>
  <si>
    <t>6305 N 20TH ST PHOENIX 85016.</t>
  </si>
  <si>
    <t>48,807 sq ft.</t>
  </si>
  <si>
    <t>Residential</t>
  </si>
  <si>
    <t>4859 E MOCKINGBIRD LN PARADISE VALLEY 85253</t>
  </si>
  <si>
    <t>41,122 sq ft.</t>
  </si>
  <si>
    <t>4236 E UPPER RIDGE WY PARADISE VALLEY 85253</t>
  </si>
  <si>
    <t>37,667 sq ft.</t>
  </si>
  <si>
    <t>living area</t>
  </si>
  <si>
    <t>5,832 sq ft.</t>
  </si>
  <si>
    <t>4,574 sq ft.</t>
  </si>
  <si>
    <t>4849 E PEBBLE RIDGE RD PARADISE VALLEY 85253</t>
  </si>
  <si>
    <t>31,700 sq ft.</t>
  </si>
  <si>
    <t>5,200 sq ft.</t>
  </si>
  <si>
    <t>3201 E GEORGIA AVE PHOENIX 85018</t>
  </si>
  <si>
    <t>9,609 sq ft.</t>
  </si>
  <si>
    <t>3,386 sq ft.</t>
  </si>
  <si>
    <t>7456 E MCLELLAN LN SCOTTSDALE 85250</t>
  </si>
  <si>
    <t>10,964 sq ft.</t>
  </si>
  <si>
    <t>4,696 sq ft.</t>
  </si>
  <si>
    <t>12827 N SUNRIDGE DR FOUNTAIN HILLS 85268</t>
  </si>
  <si>
    <t>80,171 sq ft.</t>
  </si>
  <si>
    <t>5,365 sq ft.</t>
  </si>
  <si>
    <t>9316 W VEREDA SOLANA DR PEORIA 85383</t>
  </si>
  <si>
    <t>50,120 sq ft.</t>
  </si>
  <si>
    <t>5,412 sq ft.</t>
  </si>
  <si>
    <t>Land Parcel</t>
  </si>
  <si>
    <t>N/A</t>
  </si>
  <si>
    <t>217,800 sq ft.</t>
  </si>
  <si>
    <t>Commercial Parcel</t>
  </si>
  <si>
    <t>1675 E BELL RD PHOENIX 85022</t>
  </si>
  <si>
    <t>26,314 sq ft.</t>
  </si>
  <si>
    <t>Partially Complete Commercial</t>
  </si>
  <si>
    <t>REFIN VALUE 1,988,606</t>
  </si>
  <si>
    <t>REFIN VALUE 1,987428</t>
  </si>
  <si>
    <t>Total tax Due</t>
  </si>
  <si>
    <t>2019 2020</t>
  </si>
  <si>
    <t>2018 2019 2020</t>
  </si>
  <si>
    <t>years Due</t>
  </si>
  <si>
    <t>vacant commerical land</t>
  </si>
  <si>
    <t>office buidling</t>
  </si>
  <si>
    <t>5343 E WASHINGTON St,PHOENIX, AZ 85034</t>
  </si>
  <si>
    <t> 6048 S 40TH ST, PHOENIX AZ 85042.</t>
  </si>
  <si>
    <t>3221 N 36TH ST ,PHOENIX, AZ 85018</t>
  </si>
  <si>
    <t>residential rental(commercial)</t>
  </si>
  <si>
    <t xml:space="preserve">
15 W 8TH AVE ,MESA, AZ  85210</t>
  </si>
  <si>
    <t>commerical</t>
  </si>
  <si>
    <t>4025 E PRESIDIO ST, MESA , AZ 85215. </t>
  </si>
  <si>
    <t>commerical office</t>
  </si>
  <si>
    <t>6528 W INDIAN SCHOOL RD,PHOENIX, AZ 85033</t>
  </si>
  <si>
    <t>1599 E ORANGEWOOD AVE 125,PHOENIX, AZ 85020</t>
  </si>
  <si>
    <t>120 E MARLETTE AVE PHOENIX 85012</t>
  </si>
  <si>
    <t>2017 2018 2019 2020</t>
  </si>
  <si>
    <t>5226 N 31ST PL PHOENIX 85016</t>
  </si>
  <si>
    <t>7015 N 23RD PL PHOENIX 85020</t>
  </si>
  <si>
    <t>Batch</t>
  </si>
  <si>
    <t>Advertised Certificates</t>
  </si>
  <si>
    <t>  My Bids</t>
  </si>
  <si>
    <t>#</t>
  </si>
  <si>
    <t>Delete</t>
  </si>
  <si>
    <t>Opens</t>
  </si>
  <si>
    <t>Closes</t>
  </si>
  <si>
    <t>Beginning</t>
  </si>
  <si>
    <t>Ending</t>
  </si>
  <si>
    <t>Total</t>
  </si>
  <si>
    <t>Total Face</t>
  </si>
  <si>
    <t># of</t>
  </si>
  <si>
    <t>Total Bid</t>
  </si>
  <si>
    <t>  Batch Limit</t>
  </si>
  <si>
    <t>Bids</t>
  </si>
  <si>
    <t>ADV</t>
  </si>
  <si>
    <t>Certs</t>
  </si>
  <si>
    <t>Value</t>
  </si>
  <si>
    <t>Amount</t>
  </si>
  <si>
    <t>$</t>
  </si>
  <si>
    <t>-   </t>
  </si>
  <si>
    <t>Totals</t>
  </si>
  <si>
    <t>Vacant Commercial Land</t>
  </si>
  <si>
    <t xml:space="preserve">
TH PT NW4 NW4 SEC 6 DESC P/F 05-0042422</t>
  </si>
  <si>
    <t>120,860 sq ft.</t>
  </si>
  <si>
    <t>Lot size(sq ft)</t>
  </si>
  <si>
    <t>2019, 2020</t>
  </si>
  <si>
    <t>IRS Lien</t>
  </si>
  <si>
    <t>Owner's name</t>
  </si>
  <si>
    <t>LOPEZ CARMEN/GARCIA FRANCISCO R/RODRIGUE</t>
  </si>
  <si>
    <t>HOLT WILLIAM D/DANA K/DRAKE DEBRA L</t>
  </si>
  <si>
    <t>Deed type</t>
  </si>
  <si>
    <t>CORR DEED</t>
  </si>
  <si>
    <t>108,884 sq ft.</t>
  </si>
  <si>
    <t>Met rule?</t>
  </si>
  <si>
    <t>WAR DEED
AF DISCLS</t>
  </si>
  <si>
    <t>4150 N 39TH AVE PHOENIX 85019</t>
  </si>
  <si>
    <t>2018, 2019, 2020</t>
  </si>
  <si>
    <t>Tax Lien( Int%)</t>
  </si>
  <si>
    <t>26,659 sq ft.</t>
  </si>
  <si>
    <t>TOWNSEND DOROTHY LARAE</t>
  </si>
  <si>
    <t>Commercial(auto service)</t>
  </si>
  <si>
    <t>Comments</t>
  </si>
  <si>
    <t>two for tax sales</t>
  </si>
  <si>
    <t>809 N 2ND ST PHOENIX 85004</t>
  </si>
  <si>
    <t>AUSTIN HOLMES O TR</t>
  </si>
  <si>
    <t>7,240 sq ft.</t>
  </si>
  <si>
    <t>WAR DEED</t>
  </si>
  <si>
    <t>6,305 sq ft.</t>
  </si>
  <si>
    <t>COOK DIXIE LEE</t>
  </si>
  <si>
    <t>SPEC/W D</t>
  </si>
  <si>
    <t>1716 W SHERMAN ST PHOENIX 85007</t>
  </si>
  <si>
    <t>7,000 sq ft.</t>
  </si>
  <si>
    <t>VELASQUEZ ROSA ALMA</t>
  </si>
  <si>
    <t>429 W JACKSON ST PHOENIX 85003</t>
  </si>
  <si>
    <t>2017,2018,2019, 2020</t>
  </si>
  <si>
    <t>2017(3%), 2018(3%)</t>
  </si>
  <si>
    <t>2018 (4%)</t>
  </si>
  <si>
    <t>6,875 sq ft.</t>
  </si>
  <si>
    <t>ICEHOUSE ARTS AND ENTERTAINMENT L L C</t>
  </si>
  <si>
    <t xml:space="preserve"> 2824 N CENTRAL AVE PHOENIX 85004</t>
  </si>
  <si>
    <t>10,145 sq ft.</t>
  </si>
  <si>
    <t>HONEY BEARS BAR BQ INC</t>
  </si>
  <si>
    <t>SPEC/W D AF DISCLS</t>
  </si>
  <si>
    <t>2836 N 36TH ST PHOENIX 85008</t>
  </si>
  <si>
    <t>15,333 sq ft.</t>
  </si>
  <si>
    <t>CARROLL SIMONE</t>
  </si>
  <si>
    <t>Commercial(retail center)</t>
  </si>
  <si>
    <t>PROB DEED</t>
  </si>
  <si>
    <t>3850 E VINEYARD RD PHOENIX 85042</t>
  </si>
  <si>
    <t xml:space="preserve">DEED </t>
  </si>
  <si>
    <t>107,743 sq ft.</t>
  </si>
  <si>
    <t>3,680 sq ft.</t>
  </si>
  <si>
    <t>TOLLER ROBERT</t>
  </si>
  <si>
    <t>1996 Zillow $772,198</t>
  </si>
  <si>
    <t>550 W ELLIOT RD TEMPE 85284</t>
  </si>
  <si>
    <t>Deed</t>
  </si>
  <si>
    <t>AVALON ELLIOT LLC</t>
  </si>
  <si>
    <t>2019;2020</t>
  </si>
  <si>
    <t>17,564 sq ft.</t>
  </si>
  <si>
    <t>HONTECH INC</t>
  </si>
  <si>
    <t>320 S ARIZONA AVE 85225</t>
  </si>
  <si>
    <t>45,248 sq ft.</t>
  </si>
  <si>
    <t xml:space="preserve"> 2181 E PECOS RD 1 CHANDLER 85225</t>
  </si>
  <si>
    <t>SANTAN HEALTH SERVICES LLC</t>
  </si>
  <si>
    <t>4,124 sq ft.</t>
  </si>
  <si>
    <t>9531 E RIGGS RD SUN LAKES 85248</t>
  </si>
  <si>
    <t>43,560 sq ft.</t>
  </si>
  <si>
    <t>SUN LAKES SHERIFFS POSSE</t>
  </si>
  <si>
    <t xml:space="preserve"> 24516 S 220TH PL QUEEN CREEK 85142.</t>
  </si>
  <si>
    <t>6,009 sq ft.</t>
  </si>
  <si>
    <t>173,911 sq ft.</t>
  </si>
  <si>
    <t>LARSON JARED L/RANDA L</t>
  </si>
  <si>
    <t xml:space="preserve"> 12602 S AIRPORT RD BUCKEYE 85326</t>
  </si>
  <si>
    <t>HILL IZORA C (ESTATE OF)</t>
  </si>
  <si>
    <t>422,532 sq ft.</t>
  </si>
  <si>
    <t>2014-2020;7years</t>
  </si>
  <si>
    <t xml:space="preserve"> 210 N AVONDALE BLVD AVONDALE 85323</t>
  </si>
  <si>
    <t>VIRTUA AVONDALE FAIRWAY OWNER LLC</t>
  </si>
  <si>
    <t>2489 N 135TH DR GOODYEAR 85395</t>
  </si>
  <si>
    <t>HORNER MICHAEL A/ANGELA TR</t>
  </si>
  <si>
    <t>2018; 2019;2020</t>
  </si>
  <si>
    <t>23,530 sq ft.</t>
  </si>
  <si>
    <t>6,266 sq ft.</t>
  </si>
  <si>
    <t>1421 S PALO VERDE RD BUCKEYE 85326</t>
  </si>
  <si>
    <t>70,741 sq ft.</t>
  </si>
  <si>
    <t>MOUNT ZION HOLY SPIRITUAL CH OF GOD</t>
  </si>
  <si>
    <t>Church</t>
  </si>
  <si>
    <t>50/50</t>
  </si>
  <si>
    <t xml:space="preserve"> 14961 W BELL RD SURPRISE 85374</t>
  </si>
  <si>
    <t>4,960 sq ft.</t>
  </si>
  <si>
    <t>M &amp; E SURPRISE PROPERTIES LLC</t>
  </si>
  <si>
    <t>Office Building;Material Shelter; lotsize?Living area?</t>
  </si>
  <si>
    <t>6395sq ft</t>
  </si>
  <si>
    <t>25943sq ft</t>
  </si>
  <si>
    <t>520,949 sq ft.</t>
  </si>
  <si>
    <t>n/a</t>
  </si>
  <si>
    <t>Convalescent Hospital;SFH</t>
  </si>
  <si>
    <t>5204 sq ft.</t>
  </si>
  <si>
    <t>4057 sq ft.</t>
  </si>
  <si>
    <t>6329 sq ft.</t>
  </si>
  <si>
    <t>Service Repair Garage</t>
  </si>
  <si>
    <t>7500 sq ft.</t>
  </si>
  <si>
    <t>Commercial parcel</t>
  </si>
  <si>
    <t>7010 E Chauncey ln 140, Phoenix 85054</t>
  </si>
  <si>
    <t>Yes</t>
  </si>
  <si>
    <t>2019, 2010</t>
  </si>
  <si>
    <t>Trojan Dental LLC</t>
  </si>
  <si>
    <t>13 subdivision parcels with office buildings</t>
  </si>
  <si>
    <t>10783 E Mark Ln, Scottsdale 85262</t>
  </si>
  <si>
    <t>18 -Tax Lien,19,20</t>
  </si>
  <si>
    <t>Brady Joseph Trust</t>
  </si>
  <si>
    <t>11554 E Del Cielo Dr, Scottsdale 85255</t>
  </si>
  <si>
    <t>19,20</t>
  </si>
  <si>
    <t>Garcie Mae LLC</t>
  </si>
  <si>
    <t>43 parcels for subdivision with single families and vacant residential land</t>
  </si>
  <si>
    <t>16701 N 90th St, Scottsdale 85260</t>
  </si>
  <si>
    <t>CD 90th ST LLC</t>
  </si>
  <si>
    <t xml:space="preserve">3 parcels for subdivision with Warehouse condominium </t>
  </si>
  <si>
    <t>redeemed tax line on 2006, 2007</t>
  </si>
  <si>
    <t>12354 E Columbine Dr, Scottsdale 85259</t>
  </si>
  <si>
    <t>19, 2020- paid half</t>
  </si>
  <si>
    <t>Branson Dale/Debra R</t>
  </si>
  <si>
    <t>51 Parcels for subdivision with single families and common area</t>
  </si>
  <si>
    <t>11488 E Carribbean Ln, Scottsdale 85255</t>
  </si>
  <si>
    <t>19, 2020</t>
  </si>
  <si>
    <t>11488 E Carribean Trust</t>
  </si>
  <si>
    <t>9820 E Thompson Peak PKWY 819, Scottsdale 85255</t>
  </si>
  <si>
    <t>19. 2020- paid</t>
  </si>
  <si>
    <t>Kaplan Allan/Jennifer</t>
  </si>
  <si>
    <t>28 parcels for subdivision with 23 single families and common area</t>
  </si>
  <si>
    <t>11245 E Mariola way, Scottsdale 85262</t>
  </si>
  <si>
    <t>18-Tax lien, 19,20</t>
  </si>
  <si>
    <t>Rowson Family Trust</t>
  </si>
  <si>
    <t>65 Parcels for subdivision with single families and vacant residenital land</t>
  </si>
  <si>
    <t>32328 N 144 Th  St. Scottsdale 85262</t>
  </si>
  <si>
    <t>Chris and R.. living Trust</t>
  </si>
  <si>
    <t>1026 Parcels for subdivision with single families and vacant residential land</t>
  </si>
  <si>
    <t>1006 E Guadalupe Rd, Tempe 85283</t>
  </si>
  <si>
    <t>Dresden Family LP</t>
  </si>
  <si>
    <t>Medical/Dental office building</t>
  </si>
  <si>
    <t>Notes from Team#2:
1. We will remove all commercial &amp; land Parcel; the list below is a sublist of all residential single families from the 50+records above</t>
  </si>
  <si>
    <t>Mortagage $938,279; 4bed/5 bath 5064 Sqft, build year 2001</t>
  </si>
  <si>
    <t>mortgage 562,352; 3/2 3863 Sqft, build year 2001, HOA $382</t>
  </si>
  <si>
    <t>10% land or 30% SFH Rule</t>
  </si>
  <si>
    <t>Land parcel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</si>
</sst>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&quot;$&quot;#,##0"/>
  </numFmts>
  <fonts count="2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FFFFFF"/>
      <name val="Verdana"/>
      <family val="2"/>
    </font>
    <font>
      <b/>
      <sz val="9.5"/>
      <color rgb="FFFFCC33"/>
      <name val="Verdana"/>
      <family val="2"/>
    </font>
    <font>
      <sz val="9.5"/>
      <color theme="1"/>
      <name val="Verdana"/>
      <family val="2"/>
    </font>
    <font>
      <b/>
      <u/>
      <sz val="9.5"/>
      <color rgb="FF3366BB"/>
      <name val="Verdana"/>
      <family val="2"/>
    </font>
    <font>
      <sz val="7"/>
      <color rgb="FF212529"/>
      <name val="Arial"/>
      <family val="2"/>
    </font>
    <font>
      <sz val="10"/>
      <color rgb="FF212529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2A2A33"/>
      <name val="Tahoma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99B9C"/>
        <bgColor indexed="64"/>
      </patternFill>
    </fill>
    <fill>
      <patternFill patternType="solid">
        <fgColor rgb="FFFCFA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999B9C"/>
      </left>
      <right style="medium">
        <color rgb="FFF5DEB3"/>
      </right>
      <top/>
      <bottom/>
      <diagonal/>
    </border>
    <border>
      <left style="medium">
        <color rgb="FFF5DEB3"/>
      </left>
      <right style="medium">
        <color rgb="FFF5DEB3"/>
      </right>
      <top/>
      <bottom/>
      <diagonal/>
    </border>
    <border>
      <left style="medium">
        <color rgb="FFF5DEB3"/>
      </left>
      <right style="medium">
        <color rgb="FF999B9C"/>
      </right>
      <top/>
      <bottom/>
      <diagonal/>
    </border>
    <border>
      <left style="medium">
        <color rgb="FFF5DEB3"/>
      </left>
      <right style="medium">
        <color rgb="FFFFFFFF"/>
      </right>
      <top/>
      <bottom/>
      <diagonal/>
    </border>
    <border>
      <left style="medium">
        <color rgb="FF999B9C"/>
      </left>
      <right style="medium">
        <color rgb="FFF5DEB3"/>
      </right>
      <top/>
      <bottom style="medium">
        <color rgb="FFC0C0C0"/>
      </bottom>
      <diagonal/>
    </border>
    <border>
      <left style="medium">
        <color rgb="FFF5DEB3"/>
      </left>
      <right style="medium">
        <color rgb="FFF5DEB3"/>
      </right>
      <top/>
      <bottom style="medium">
        <color rgb="FFC0C0C0"/>
      </bottom>
      <diagonal/>
    </border>
    <border>
      <left style="medium">
        <color rgb="FFF5DEB3"/>
      </left>
      <right style="medium">
        <color rgb="FF999B9C"/>
      </right>
      <top/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2" fillId="0" borderId="0"/>
  </cellStyleXfs>
  <cellXfs count="162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/>
    <xf numFmtId="0" fontId="0" fillId="3" borderId="0" xfId="0" applyFill="1"/>
    <xf numFmtId="0" fontId="5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vertical="center" wrapText="1"/>
    </xf>
    <xf numFmtId="4" fontId="7" fillId="5" borderId="9" xfId="0" applyNumberFormat="1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vertical="center" wrapText="1"/>
    </xf>
    <xf numFmtId="4" fontId="7" fillId="6" borderId="9" xfId="0" applyNumberFormat="1" applyFont="1" applyFill="1" applyBorder="1" applyAlignment="1">
      <alignment horizontal="center" vertical="center" wrapText="1"/>
    </xf>
    <xf numFmtId="4" fontId="5" fillId="4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7" borderId="0" xfId="0" applyFill="1"/>
    <xf numFmtId="0" fontId="0" fillId="7" borderId="19" xfId="0" applyFill="1" applyBorder="1"/>
    <xf numFmtId="0" fontId="11" fillId="8" borderId="1" xfId="0" applyFont="1" applyFill="1" applyBorder="1" applyAlignment="1">
      <alignment wrapText="1"/>
    </xf>
    <xf numFmtId="3" fontId="11" fillId="8" borderId="1" xfId="0" applyNumberFormat="1" applyFont="1" applyFill="1" applyBorder="1" applyAlignment="1">
      <alignment wrapText="1"/>
    </xf>
    <xf numFmtId="165" fontId="0" fillId="0" borderId="0" xfId="0" applyNumberFormat="1"/>
    <xf numFmtId="0" fontId="0" fillId="0" borderId="0" xfId="0" applyAlignment="1">
      <alignment horizontal="left" vertical="top"/>
    </xf>
    <xf numFmtId="3" fontId="4" fillId="8" borderId="1" xfId="0" applyNumberFormat="1" applyFont="1" applyFill="1" applyBorder="1" applyAlignment="1">
      <alignment horizontal="center" wrapText="1"/>
    </xf>
    <xf numFmtId="0" fontId="4" fillId="8" borderId="1" xfId="0" applyFont="1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horizontal="left"/>
    </xf>
    <xf numFmtId="164" fontId="0" fillId="8" borderId="1" xfId="0" applyNumberFormat="1" applyFill="1" applyBorder="1"/>
    <xf numFmtId="0" fontId="0" fillId="8" borderId="1" xfId="0" applyFill="1" applyBorder="1" applyAlignment="1">
      <alignment wrapText="1"/>
    </xf>
    <xf numFmtId="9" fontId="0" fillId="8" borderId="1" xfId="0" applyNumberFormat="1" applyFill="1" applyBorder="1"/>
    <xf numFmtId="165" fontId="0" fillId="8" borderId="1" xfId="0" applyNumberFormat="1" applyFill="1" applyBorder="1"/>
    <xf numFmtId="0" fontId="0" fillId="8" borderId="1" xfId="0" applyFill="1" applyBorder="1" applyAlignment="1">
      <alignment horizontal="left" vertical="top"/>
    </xf>
    <xf numFmtId="3" fontId="0" fillId="8" borderId="1" xfId="0" applyNumberFormat="1" applyFill="1" applyBorder="1" applyAlignment="1">
      <alignment wrapText="1"/>
    </xf>
    <xf numFmtId="0" fontId="0" fillId="8" borderId="1" xfId="0" applyFont="1" applyFill="1" applyBorder="1"/>
    <xf numFmtId="8" fontId="0" fillId="8" borderId="1" xfId="0" applyNumberFormat="1" applyFill="1" applyBorder="1" applyAlignment="1">
      <alignment wrapText="1"/>
    </xf>
    <xf numFmtId="165" fontId="4" fillId="8" borderId="1" xfId="0" applyNumberFormat="1" applyFont="1" applyFill="1" applyBorder="1" applyAlignment="1">
      <alignment vertical="center"/>
    </xf>
    <xf numFmtId="0" fontId="4" fillId="8" borderId="1" xfId="0" applyNumberFormat="1" applyFont="1" applyFill="1" applyBorder="1" applyAlignment="1">
      <alignment vertical="center" wrapText="1"/>
    </xf>
    <xf numFmtId="0" fontId="13" fillId="8" borderId="1" xfId="2" applyFont="1" applyFill="1" applyBorder="1" applyAlignment="1"/>
    <xf numFmtId="165" fontId="13" fillId="8" borderId="1" xfId="2" applyNumberFormat="1" applyFont="1" applyFill="1" applyBorder="1" applyAlignment="1"/>
    <xf numFmtId="0" fontId="13" fillId="8" borderId="1" xfId="2" applyFont="1" applyFill="1" applyBorder="1"/>
    <xf numFmtId="164" fontId="13" fillId="8" borderId="1" xfId="2" applyNumberFormat="1" applyFont="1" applyFill="1" applyBorder="1" applyAlignment="1"/>
    <xf numFmtId="0" fontId="13" fillId="8" borderId="1" xfId="2" applyFont="1" applyFill="1" applyBorder="1" applyAlignment="1">
      <alignment horizontal="left" vertical="top"/>
    </xf>
    <xf numFmtId="0" fontId="15" fillId="8" borderId="1" xfId="2" applyFont="1" applyFill="1" applyBorder="1" applyAlignment="1"/>
    <xf numFmtId="0" fontId="15" fillId="8" borderId="1" xfId="2" applyFont="1" applyFill="1" applyBorder="1"/>
    <xf numFmtId="9" fontId="14" fillId="8" borderId="1" xfId="2" applyNumberFormat="1" applyFont="1" applyFill="1" applyBorder="1" applyAlignment="1"/>
    <xf numFmtId="0" fontId="14" fillId="8" borderId="1" xfId="2" applyFont="1" applyFill="1" applyBorder="1" applyAlignment="1"/>
    <xf numFmtId="0" fontId="16" fillId="8" borderId="1" xfId="2" applyFont="1" applyFill="1" applyBorder="1" applyAlignment="1"/>
    <xf numFmtId="165" fontId="0" fillId="8" borderId="1" xfId="0" applyNumberFormat="1" applyFill="1" applyBorder="1" applyAlignment="1">
      <alignment wrapText="1"/>
    </xf>
    <xf numFmtId="0" fontId="0" fillId="8" borderId="1" xfId="0" applyFill="1" applyBorder="1" applyAlignment="1">
      <alignment horizontal="left" vertical="top" wrapText="1"/>
    </xf>
    <xf numFmtId="0" fontId="9" fillId="8" borderId="1" xfId="0" applyFont="1" applyFill="1" applyBorder="1"/>
    <xf numFmtId="0" fontId="10" fillId="8" borderId="1" xfId="0" applyFont="1" applyFill="1" applyBorder="1"/>
    <xf numFmtId="0" fontId="0" fillId="8" borderId="21" xfId="0" applyFill="1" applyBorder="1"/>
    <xf numFmtId="0" fontId="0" fillId="8" borderId="21" xfId="0" applyFill="1" applyBorder="1" applyAlignment="1">
      <alignment horizontal="left"/>
    </xf>
    <xf numFmtId="164" fontId="0" fillId="8" borderId="21" xfId="0" applyNumberFormat="1" applyFill="1" applyBorder="1"/>
    <xf numFmtId="9" fontId="0" fillId="8" borderId="21" xfId="0" applyNumberFormat="1" applyFill="1" applyBorder="1"/>
    <xf numFmtId="0" fontId="13" fillId="8" borderId="22" xfId="2" applyFont="1" applyFill="1" applyBorder="1" applyAlignment="1"/>
    <xf numFmtId="165" fontId="0" fillId="8" borderId="21" xfId="0" applyNumberFormat="1" applyFill="1" applyBorder="1" applyAlignment="1">
      <alignment wrapText="1"/>
    </xf>
    <xf numFmtId="0" fontId="0" fillId="8" borderId="21" xfId="0" applyFill="1" applyBorder="1" applyAlignment="1">
      <alignment wrapText="1"/>
    </xf>
    <xf numFmtId="0" fontId="0" fillId="8" borderId="21" xfId="0" applyFill="1" applyBorder="1" applyAlignment="1">
      <alignment horizontal="left" vertical="top" wrapText="1"/>
    </xf>
    <xf numFmtId="2" fontId="9" fillId="8" borderId="0" xfId="0" applyNumberFormat="1" applyFont="1" applyFill="1" applyAlignment="1">
      <alignment wrapText="1"/>
    </xf>
    <xf numFmtId="0" fontId="13" fillId="8" borderId="20" xfId="2" applyFont="1" applyFill="1" applyBorder="1" applyAlignment="1"/>
    <xf numFmtId="3" fontId="0" fillId="0" borderId="0" xfId="0" applyNumberFormat="1" applyAlignment="1">
      <alignment horizontal="left" vertical="top" wrapText="1"/>
    </xf>
    <xf numFmtId="3" fontId="4" fillId="8" borderId="1" xfId="0" applyNumberFormat="1" applyFont="1" applyFill="1" applyBorder="1" applyAlignment="1">
      <alignment horizontal="left" vertical="top" wrapText="1"/>
    </xf>
    <xf numFmtId="3" fontId="0" fillId="8" borderId="1" xfId="0" applyNumberFormat="1" applyFill="1" applyBorder="1" applyAlignment="1">
      <alignment horizontal="left" vertical="top" wrapText="1"/>
    </xf>
    <xf numFmtId="165" fontId="13" fillId="8" borderId="1" xfId="2" applyNumberFormat="1" applyFont="1" applyFill="1" applyBorder="1" applyAlignment="1">
      <alignment horizontal="left" vertical="top"/>
    </xf>
    <xf numFmtId="3" fontId="10" fillId="8" borderId="1" xfId="0" applyNumberFormat="1" applyFont="1" applyFill="1" applyBorder="1" applyAlignment="1">
      <alignment horizontal="left" vertical="top"/>
    </xf>
    <xf numFmtId="3" fontId="10" fillId="8" borderId="21" xfId="0" applyNumberFormat="1" applyFont="1" applyFill="1" applyBorder="1" applyAlignment="1">
      <alignment horizontal="left" vertical="top"/>
    </xf>
    <xf numFmtId="3" fontId="17" fillId="8" borderId="1" xfId="0" applyNumberFormat="1" applyFont="1" applyFill="1" applyBorder="1" applyAlignment="1">
      <alignment horizontal="left" vertical="top" wrapText="1"/>
    </xf>
    <xf numFmtId="14" fontId="0" fillId="8" borderId="1" xfId="0" applyNumberFormat="1" applyFill="1" applyBorder="1" applyAlignment="1">
      <alignment horizontal="left" vertical="top"/>
    </xf>
    <xf numFmtId="0" fontId="18" fillId="8" borderId="1" xfId="2" applyFont="1" applyFill="1" applyBorder="1" applyAlignment="1"/>
    <xf numFmtId="0" fontId="4" fillId="8" borderId="1" xfId="0" applyFont="1" applyFill="1" applyBorder="1" applyAlignment="1">
      <alignment horizontal="left" wrapText="1"/>
    </xf>
    <xf numFmtId="164" fontId="4" fillId="8" borderId="1" xfId="0" applyNumberFormat="1" applyFont="1" applyFill="1" applyBorder="1" applyAlignment="1">
      <alignment wrapText="1"/>
    </xf>
    <xf numFmtId="9" fontId="4" fillId="8" borderId="1" xfId="0" applyNumberFormat="1" applyFont="1" applyFill="1" applyBorder="1" applyAlignment="1">
      <alignment wrapText="1"/>
    </xf>
    <xf numFmtId="165" fontId="4" fillId="8" borderId="1" xfId="0" applyNumberFormat="1" applyFont="1" applyFill="1" applyBorder="1" applyAlignment="1">
      <alignment wrapText="1"/>
    </xf>
    <xf numFmtId="0" fontId="4" fillId="8" borderId="1" xfId="0" applyFont="1" applyFill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0" fillId="8" borderId="1" xfId="0" applyFont="1" applyFill="1" applyBorder="1" applyAlignment="1">
      <alignment horizontal="left" vertical="top"/>
    </xf>
    <xf numFmtId="0" fontId="18" fillId="8" borderId="1" xfId="2" applyFont="1" applyFill="1" applyBorder="1" applyAlignment="1">
      <alignment horizontal="left" vertical="top"/>
    </xf>
    <xf numFmtId="164" fontId="0" fillId="8" borderId="1" xfId="0" applyNumberFormat="1" applyFont="1" applyFill="1" applyBorder="1" applyAlignment="1">
      <alignment horizontal="left" vertical="top"/>
    </xf>
    <xf numFmtId="3" fontId="0" fillId="8" borderId="1" xfId="0" applyNumberFormat="1" applyFont="1" applyFill="1" applyBorder="1" applyAlignment="1">
      <alignment horizontal="left" vertical="top" wrapText="1"/>
    </xf>
    <xf numFmtId="14" fontId="0" fillId="8" borderId="1" xfId="0" applyNumberFormat="1" applyFont="1" applyFill="1" applyBorder="1" applyAlignment="1">
      <alignment horizontal="left" vertical="top"/>
    </xf>
    <xf numFmtId="9" fontId="0" fillId="8" borderId="1" xfId="0" applyNumberFormat="1" applyFont="1" applyFill="1" applyBorder="1" applyAlignment="1">
      <alignment horizontal="left" vertical="top"/>
    </xf>
    <xf numFmtId="165" fontId="0" fillId="8" borderId="1" xfId="0" applyNumberFormat="1" applyFon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 wrapText="1"/>
    </xf>
    <xf numFmtId="0" fontId="0" fillId="7" borderId="19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8" borderId="1" xfId="0" applyNumberFormat="1" applyFont="1" applyFill="1" applyBorder="1" applyAlignment="1">
      <alignment horizontal="left" vertical="top" wrapText="1"/>
    </xf>
    <xf numFmtId="0" fontId="19" fillId="8" borderId="1" xfId="2" applyFont="1" applyFill="1" applyBorder="1" applyAlignment="1">
      <alignment horizontal="left" vertical="top"/>
    </xf>
    <xf numFmtId="165" fontId="19" fillId="8" borderId="1" xfId="2" applyNumberFormat="1" applyFont="1" applyFill="1" applyBorder="1" applyAlignment="1">
      <alignment horizontal="left" vertical="top"/>
    </xf>
    <xf numFmtId="10" fontId="20" fillId="8" borderId="1" xfId="2" applyNumberFormat="1" applyFont="1" applyFill="1" applyBorder="1" applyAlignment="1">
      <alignment horizontal="left" vertical="top"/>
    </xf>
    <xf numFmtId="164" fontId="19" fillId="8" borderId="1" xfId="2" applyNumberFormat="1" applyFont="1" applyFill="1" applyBorder="1" applyAlignment="1">
      <alignment horizontal="left" vertical="top"/>
    </xf>
    <xf numFmtId="9" fontId="20" fillId="8" borderId="1" xfId="2" applyNumberFormat="1" applyFont="1" applyFill="1" applyBorder="1" applyAlignment="1">
      <alignment horizontal="left" vertical="top"/>
    </xf>
    <xf numFmtId="165" fontId="0" fillId="8" borderId="1" xfId="0" applyNumberFormat="1" applyFont="1" applyFill="1" applyBorder="1" applyAlignment="1">
      <alignment horizontal="left" vertical="top" wrapText="1"/>
    </xf>
    <xf numFmtId="0" fontId="0" fillId="8" borderId="21" xfId="0" applyFont="1" applyFill="1" applyBorder="1" applyAlignment="1">
      <alignment horizontal="left" vertical="top"/>
    </xf>
    <xf numFmtId="164" fontId="0" fillId="8" borderId="21" xfId="0" applyNumberFormat="1" applyFont="1" applyFill="1" applyBorder="1" applyAlignment="1">
      <alignment horizontal="left" vertical="top"/>
    </xf>
    <xf numFmtId="0" fontId="19" fillId="8" borderId="22" xfId="2" applyFont="1" applyFill="1" applyBorder="1" applyAlignment="1">
      <alignment horizontal="left" vertical="top"/>
    </xf>
    <xf numFmtId="0" fontId="0" fillId="8" borderId="21" xfId="0" applyFont="1" applyFill="1" applyBorder="1" applyAlignment="1">
      <alignment horizontal="left" vertical="top" wrapText="1"/>
    </xf>
    <xf numFmtId="0" fontId="19" fillId="8" borderId="20" xfId="2" applyFont="1" applyFill="1" applyBorder="1" applyAlignment="1">
      <alignment horizontal="left" vertical="top"/>
    </xf>
    <xf numFmtId="9" fontId="0" fillId="2" borderId="1" xfId="0" applyNumberFormat="1" applyFill="1" applyBorder="1"/>
    <xf numFmtId="0" fontId="0" fillId="2" borderId="1" xfId="0" applyFill="1" applyBorder="1"/>
    <xf numFmtId="0" fontId="19" fillId="8" borderId="21" xfId="2" applyFont="1" applyFill="1" applyBorder="1" applyAlignment="1">
      <alignment horizontal="left" vertical="top"/>
    </xf>
    <xf numFmtId="165" fontId="19" fillId="8" borderId="21" xfId="2" applyNumberFormat="1" applyFont="1" applyFill="1" applyBorder="1" applyAlignment="1">
      <alignment horizontal="left" vertical="top"/>
    </xf>
    <xf numFmtId="9" fontId="20" fillId="8" borderId="21" xfId="2" applyNumberFormat="1" applyFont="1" applyFill="1" applyBorder="1" applyAlignment="1">
      <alignment horizontal="left" vertical="top"/>
    </xf>
    <xf numFmtId="164" fontId="19" fillId="8" borderId="21" xfId="2" applyNumberFormat="1" applyFont="1" applyFill="1" applyBorder="1" applyAlignment="1">
      <alignment horizontal="left" vertical="top"/>
    </xf>
    <xf numFmtId="0" fontId="18" fillId="8" borderId="21" xfId="2" applyFont="1" applyFill="1" applyBorder="1" applyAlignment="1">
      <alignment horizontal="left" vertical="top"/>
    </xf>
    <xf numFmtId="2" fontId="9" fillId="8" borderId="1" xfId="0" applyNumberFormat="1" applyFont="1" applyFill="1" applyBorder="1" applyAlignment="1">
      <alignment horizontal="left" vertical="top" wrapText="1"/>
    </xf>
    <xf numFmtId="0" fontId="18" fillId="8" borderId="0" xfId="2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164" fontId="0" fillId="2" borderId="1" xfId="0" applyNumberFormat="1" applyFont="1" applyFill="1" applyBorder="1" applyAlignment="1">
      <alignment horizontal="left" vertical="top"/>
    </xf>
    <xf numFmtId="3" fontId="0" fillId="2" borderId="1" xfId="0" applyNumberFormat="1" applyFont="1" applyFill="1" applyBorder="1" applyAlignment="1">
      <alignment horizontal="left" vertical="top" wrapText="1"/>
    </xf>
    <xf numFmtId="14" fontId="0" fillId="2" borderId="1" xfId="0" applyNumberFormat="1" applyFont="1" applyFill="1" applyBorder="1" applyAlignment="1">
      <alignment horizontal="left" vertical="top"/>
    </xf>
    <xf numFmtId="9" fontId="0" fillId="2" borderId="1" xfId="0" applyNumberFormat="1" applyFont="1" applyFill="1" applyBorder="1" applyAlignment="1">
      <alignment horizontal="left" vertical="top"/>
    </xf>
    <xf numFmtId="165" fontId="0" fillId="2" borderId="1" xfId="0" applyNumberFormat="1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0" fillId="2" borderId="0" xfId="0" applyFont="1" applyFill="1" applyAlignment="1">
      <alignment horizontal="left" vertical="top"/>
    </xf>
    <xf numFmtId="0" fontId="19" fillId="2" borderId="1" xfId="2" applyFont="1" applyFill="1" applyBorder="1" applyAlignment="1">
      <alignment horizontal="left" vertical="top"/>
    </xf>
    <xf numFmtId="165" fontId="19" fillId="2" borderId="1" xfId="2" applyNumberFormat="1" applyFont="1" applyFill="1" applyBorder="1" applyAlignment="1">
      <alignment horizontal="left" vertical="top"/>
    </xf>
    <xf numFmtId="10" fontId="20" fillId="2" borderId="1" xfId="2" applyNumberFormat="1" applyFont="1" applyFill="1" applyBorder="1" applyAlignment="1">
      <alignment horizontal="left" vertical="top"/>
    </xf>
    <xf numFmtId="164" fontId="19" fillId="2" borderId="1" xfId="2" applyNumberFormat="1" applyFont="1" applyFill="1" applyBorder="1" applyAlignment="1">
      <alignment horizontal="left" vertical="top"/>
    </xf>
    <xf numFmtId="0" fontId="18" fillId="2" borderId="1" xfId="2" applyFont="1" applyFill="1" applyBorder="1" applyAlignment="1">
      <alignment horizontal="left" vertical="top"/>
    </xf>
    <xf numFmtId="3" fontId="10" fillId="2" borderId="1" xfId="0" applyNumberFormat="1" applyFont="1" applyFill="1" applyBorder="1" applyAlignment="1">
      <alignment horizontal="left" vertical="top"/>
    </xf>
    <xf numFmtId="165" fontId="0" fillId="2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/>
    <xf numFmtId="0" fontId="0" fillId="0" borderId="0" xfId="0" applyBorder="1" applyAlignment="1"/>
    <xf numFmtId="0" fontId="0" fillId="0" borderId="0" xfId="0" applyAlignment="1">
      <alignment wrapText="1"/>
    </xf>
    <xf numFmtId="0" fontId="0" fillId="0" borderId="0" xfId="0" applyAlignment="1"/>
    <xf numFmtId="0" fontId="5" fillId="4" borderId="14" xfId="0" applyFont="1" applyFill="1" applyBorder="1" applyAlignment="1">
      <alignment horizontal="right" vertical="center" wrapText="1"/>
    </xf>
    <xf numFmtId="0" fontId="5" fillId="4" borderId="15" xfId="0" applyFont="1" applyFill="1" applyBorder="1" applyAlignment="1">
      <alignment horizontal="right" vertical="center" wrapText="1"/>
    </xf>
    <xf numFmtId="0" fontId="5" fillId="4" borderId="16" xfId="0" applyFont="1" applyFill="1" applyBorder="1" applyAlignment="1">
      <alignment horizontal="right" vertical="center" wrapText="1"/>
    </xf>
    <xf numFmtId="0" fontId="5" fillId="4" borderId="17" xfId="0" applyFont="1" applyFill="1" applyBorder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0" fontId="5" fillId="4" borderId="18" xfId="0" applyFont="1" applyFill="1" applyBorder="1" applyAlignment="1">
      <alignment horizontal="right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3" fillId="6" borderId="7" xfId="1" applyFill="1" applyBorder="1" applyAlignment="1">
      <alignment horizontal="center" vertical="center" wrapText="1"/>
    </xf>
    <xf numFmtId="0" fontId="3" fillId="6" borderId="11" xfId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22" fontId="7" fillId="6" borderId="8" xfId="0" applyNumberFormat="1" applyFont="1" applyFill="1" applyBorder="1" applyAlignment="1">
      <alignment horizontal="center" vertical="center"/>
    </xf>
    <xf numFmtId="22" fontId="7" fillId="6" borderId="12" xfId="0" applyNumberFormat="1" applyFont="1" applyFill="1" applyBorder="1" applyAlignment="1">
      <alignment horizontal="center" vertical="center"/>
    </xf>
    <xf numFmtId="22" fontId="7" fillId="6" borderId="9" xfId="0" applyNumberFormat="1" applyFont="1" applyFill="1" applyBorder="1" applyAlignment="1">
      <alignment horizontal="center" vertical="center"/>
    </xf>
    <xf numFmtId="22" fontId="7" fillId="6" borderId="13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right" vertical="center" wrapText="1"/>
    </xf>
    <xf numFmtId="0" fontId="7" fillId="6" borderId="11" xfId="0" applyFont="1" applyFill="1" applyBorder="1" applyAlignment="1">
      <alignment horizontal="right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3" fillId="5" borderId="7" xfId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22" fontId="7" fillId="5" borderId="8" xfId="0" applyNumberFormat="1" applyFont="1" applyFill="1" applyBorder="1" applyAlignment="1">
      <alignment horizontal="center" vertical="center"/>
    </xf>
    <xf numFmtId="22" fontId="7" fillId="5" borderId="9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CEBFC690-2FCC-42D9-955A-AA441D8DEC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aricopa.arizonataxsale.com/index.cfm?folder=searchCert&amp;itemSetDID=8" TargetMode="External"/><Relationship Id="rId3" Type="http://schemas.openxmlformats.org/officeDocument/2006/relationships/hyperlink" Target="https://maricopa.arizonataxsale.com/index.cfm?folder=searchCert&amp;itemSetDID=3" TargetMode="External"/><Relationship Id="rId7" Type="http://schemas.openxmlformats.org/officeDocument/2006/relationships/hyperlink" Target="https://maricopa.arizonataxsale.com/index.cfm?folder=searchCert&amp;itemSetDID=7" TargetMode="External"/><Relationship Id="rId2" Type="http://schemas.openxmlformats.org/officeDocument/2006/relationships/hyperlink" Target="https://maricopa.arizonataxsale.com/index.cfm?folder=searchCert&amp;itemSetDID=2" TargetMode="External"/><Relationship Id="rId1" Type="http://schemas.openxmlformats.org/officeDocument/2006/relationships/hyperlink" Target="https://maricopa.arizonataxsale.com/index.cfm?folder=searchCert&amp;itemSetDID=1" TargetMode="External"/><Relationship Id="rId6" Type="http://schemas.openxmlformats.org/officeDocument/2006/relationships/hyperlink" Target="https://maricopa.arizonataxsale.com/index.cfm?folder=searchCert&amp;itemSetDID=6" TargetMode="External"/><Relationship Id="rId5" Type="http://schemas.openxmlformats.org/officeDocument/2006/relationships/hyperlink" Target="https://maricopa.arizonataxsale.com/index.cfm?folder=searchCert&amp;itemSetDID=5" TargetMode="External"/><Relationship Id="rId4" Type="http://schemas.openxmlformats.org/officeDocument/2006/relationships/hyperlink" Target="https://maricopa.arizonataxsale.com/index.cfm?folder=searchCert&amp;itemSetDID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7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G10" sqref="G10"/>
    </sheetView>
  </sheetViews>
  <sheetFormatPr defaultRowHeight="14.4" x14ac:dyDescent="0.3"/>
  <cols>
    <col min="1" max="1" width="10.44140625" bestFit="1" customWidth="1"/>
    <col min="2" max="2" width="9.109375" bestFit="1" customWidth="1"/>
    <col min="3" max="3" width="12.21875" style="3" customWidth="1"/>
    <col min="4" max="4" width="10.88671875" bestFit="1" customWidth="1"/>
    <col min="5" max="5" width="8.6640625" hidden="1" customWidth="1"/>
    <col min="6" max="6" width="17.77734375" customWidth="1"/>
    <col min="7" max="7" width="43.88671875" bestFit="1" customWidth="1"/>
    <col min="8" max="8" width="10.33203125" style="62" bestFit="1" customWidth="1"/>
    <col min="9" max="9" width="13.5546875" bestFit="1" customWidth="1"/>
    <col min="10" max="10" width="9.6640625" customWidth="1"/>
    <col min="11" max="11" width="10.77734375" style="4" bestFit="1" customWidth="1"/>
    <col min="12" max="12" width="5.109375" bestFit="1" customWidth="1"/>
    <col min="13" max="13" width="12" style="22" bestFit="1" customWidth="1"/>
    <col min="14" max="14" width="15.6640625" style="17" bestFit="1" customWidth="1"/>
    <col min="15" max="15" width="13.44140625" style="17" bestFit="1" customWidth="1"/>
    <col min="16" max="16" width="12" style="23" bestFit="1" customWidth="1"/>
    <col min="17" max="17" width="10" bestFit="1" customWidth="1"/>
    <col min="18" max="18" width="29.77734375" style="17" bestFit="1" customWidth="1"/>
    <col min="19" max="19" width="27.88671875" bestFit="1" customWidth="1"/>
    <col min="20" max="20" width="62.88671875" style="17" bestFit="1" customWidth="1"/>
  </cols>
  <sheetData>
    <row r="1" spans="1:20" ht="21" x14ac:dyDescent="0.4">
      <c r="C1" s="2" t="s">
        <v>32</v>
      </c>
    </row>
    <row r="2" spans="1:20" ht="71.400000000000006" customHeight="1" x14ac:dyDescent="0.3">
      <c r="B2" s="123" t="s">
        <v>38</v>
      </c>
      <c r="C2" s="124"/>
      <c r="D2" s="124"/>
      <c r="E2" s="124"/>
      <c r="F2" s="124"/>
      <c r="G2" s="125"/>
      <c r="H2" s="125"/>
    </row>
    <row r="3" spans="1:20" s="76" customFormat="1" ht="43.2" x14ac:dyDescent="0.3">
      <c r="A3" s="25" t="s">
        <v>0</v>
      </c>
      <c r="B3" s="25" t="s">
        <v>1</v>
      </c>
      <c r="C3" s="71" t="s">
        <v>2</v>
      </c>
      <c r="D3" s="72" t="s">
        <v>3</v>
      </c>
      <c r="E3" s="72" t="s">
        <v>29</v>
      </c>
      <c r="F3" s="25" t="s">
        <v>22</v>
      </c>
      <c r="G3" s="25" t="s">
        <v>23</v>
      </c>
      <c r="H3" s="63" t="s">
        <v>25</v>
      </c>
      <c r="I3" s="24" t="s">
        <v>28</v>
      </c>
      <c r="J3" s="25" t="s">
        <v>125</v>
      </c>
      <c r="K3" s="73" t="s">
        <v>258</v>
      </c>
      <c r="L3" s="25" t="s">
        <v>128</v>
      </c>
      <c r="M3" s="74" t="s">
        <v>74</v>
      </c>
      <c r="N3" s="25" t="s">
        <v>77</v>
      </c>
      <c r="O3" s="25" t="s">
        <v>132</v>
      </c>
      <c r="P3" s="75" t="s">
        <v>119</v>
      </c>
      <c r="Q3" s="25" t="s">
        <v>47</v>
      </c>
      <c r="R3" s="25" t="s">
        <v>122</v>
      </c>
      <c r="S3" s="25" t="s">
        <v>121</v>
      </c>
      <c r="T3" s="25" t="s">
        <v>136</v>
      </c>
    </row>
    <row r="4" spans="1:20" s="18" customFormat="1" ht="43.2" x14ac:dyDescent="0.3">
      <c r="A4" s="26">
        <v>2197227</v>
      </c>
      <c r="B4" s="26">
        <v>927</v>
      </c>
      <c r="C4" s="27">
        <v>10323007</v>
      </c>
      <c r="D4" s="28">
        <v>10288.06</v>
      </c>
      <c r="E4" s="28" t="s">
        <v>30</v>
      </c>
      <c r="F4" s="26" t="s">
        <v>116</v>
      </c>
      <c r="G4" s="29" t="s">
        <v>117</v>
      </c>
      <c r="H4" s="64">
        <v>782400</v>
      </c>
      <c r="I4" s="69">
        <v>38363</v>
      </c>
      <c r="J4" s="29" t="s">
        <v>129</v>
      </c>
      <c r="K4" s="30">
        <f t="shared" ref="K4:K53" si="0">D4/H4</f>
        <v>1.3149360940695297E-2</v>
      </c>
      <c r="L4" s="26" t="s">
        <v>219</v>
      </c>
      <c r="M4" s="31">
        <v>19402.259999999998</v>
      </c>
      <c r="N4" s="29" t="s">
        <v>120</v>
      </c>
      <c r="O4" s="29"/>
      <c r="P4" s="32" t="s">
        <v>118</v>
      </c>
      <c r="Q4" s="26"/>
      <c r="R4" s="29" t="s">
        <v>123</v>
      </c>
      <c r="S4" s="26"/>
      <c r="T4" s="29"/>
    </row>
    <row r="5" spans="1:20" s="18" customFormat="1" ht="28.8" x14ac:dyDescent="0.3">
      <c r="A5" s="26">
        <v>2197631</v>
      </c>
      <c r="B5" s="26">
        <v>1331</v>
      </c>
      <c r="C5" s="27" t="s">
        <v>16</v>
      </c>
      <c r="D5" s="28">
        <v>10202.25</v>
      </c>
      <c r="E5" s="28" t="s">
        <v>30</v>
      </c>
      <c r="F5" s="26" t="s">
        <v>27</v>
      </c>
      <c r="G5" s="26" t="s">
        <v>26</v>
      </c>
      <c r="H5" s="68">
        <v>491000</v>
      </c>
      <c r="I5" s="69">
        <v>42969</v>
      </c>
      <c r="J5" s="26" t="s">
        <v>126</v>
      </c>
      <c r="K5" s="30">
        <f t="shared" si="0"/>
        <v>2.0778513238289206E-2</v>
      </c>
      <c r="L5" s="26" t="s">
        <v>219</v>
      </c>
      <c r="M5" s="31">
        <v>18646.87</v>
      </c>
      <c r="N5" s="29" t="s">
        <v>120</v>
      </c>
      <c r="O5" s="29"/>
      <c r="P5" s="32" t="s">
        <v>127</v>
      </c>
      <c r="Q5" s="26"/>
      <c r="R5" s="29" t="s">
        <v>124</v>
      </c>
      <c r="S5" s="26"/>
      <c r="T5" s="29"/>
    </row>
    <row r="6" spans="1:20" s="18" customFormat="1" x14ac:dyDescent="0.3">
      <c r="A6" s="26">
        <v>2197958</v>
      </c>
      <c r="B6" s="26">
        <v>1658</v>
      </c>
      <c r="C6" s="27" t="s">
        <v>6</v>
      </c>
      <c r="D6" s="28">
        <v>11485.88</v>
      </c>
      <c r="E6" s="28" t="s">
        <v>30</v>
      </c>
      <c r="F6" s="26" t="s">
        <v>135</v>
      </c>
      <c r="G6" s="26" t="s">
        <v>130</v>
      </c>
      <c r="H6" s="64">
        <v>335400</v>
      </c>
      <c r="I6" s="69">
        <v>43283</v>
      </c>
      <c r="J6" s="26" t="s">
        <v>126</v>
      </c>
      <c r="K6" s="30">
        <f t="shared" si="0"/>
        <v>3.4245319022063209E-2</v>
      </c>
      <c r="L6" s="26" t="s">
        <v>219</v>
      </c>
      <c r="M6" s="31">
        <v>30836.799999999999</v>
      </c>
      <c r="N6" s="29" t="s">
        <v>131</v>
      </c>
      <c r="O6" s="29" t="s">
        <v>151</v>
      </c>
      <c r="P6" s="32" t="s">
        <v>133</v>
      </c>
      <c r="Q6" s="26"/>
      <c r="R6" s="29" t="s">
        <v>134</v>
      </c>
      <c r="S6" s="26"/>
      <c r="T6" s="29" t="s">
        <v>137</v>
      </c>
    </row>
    <row r="7" spans="1:20" s="18" customFormat="1" x14ac:dyDescent="0.3">
      <c r="A7" s="26">
        <v>2198540</v>
      </c>
      <c r="B7" s="26">
        <v>2240</v>
      </c>
      <c r="C7" s="27" t="s">
        <v>14</v>
      </c>
      <c r="D7" s="28">
        <v>10510.33</v>
      </c>
      <c r="E7" s="28" t="s">
        <v>30</v>
      </c>
      <c r="F7" s="26" t="s">
        <v>27</v>
      </c>
      <c r="G7" s="26" t="s">
        <v>39</v>
      </c>
      <c r="H7" s="64">
        <v>176800</v>
      </c>
      <c r="I7" s="69">
        <v>35577</v>
      </c>
      <c r="J7" s="26" t="s">
        <v>141</v>
      </c>
      <c r="K7" s="99">
        <f t="shared" si="0"/>
        <v>5.9447567873303166E-2</v>
      </c>
      <c r="L7" s="26" t="s">
        <v>219</v>
      </c>
      <c r="M7" s="31">
        <v>14497.57</v>
      </c>
      <c r="N7" s="29" t="s">
        <v>131</v>
      </c>
      <c r="O7" s="29"/>
      <c r="P7" s="32" t="s">
        <v>140</v>
      </c>
      <c r="Q7" s="26"/>
      <c r="R7" s="29" t="s">
        <v>139</v>
      </c>
      <c r="S7" s="26"/>
      <c r="T7" s="29"/>
    </row>
    <row r="8" spans="1:20" s="18" customFormat="1" x14ac:dyDescent="0.3">
      <c r="A8" s="26">
        <v>2198605</v>
      </c>
      <c r="B8" s="26">
        <v>2305</v>
      </c>
      <c r="C8" s="27" t="s">
        <v>5</v>
      </c>
      <c r="D8" s="28">
        <v>12010.91</v>
      </c>
      <c r="E8" s="28" t="s">
        <v>30</v>
      </c>
      <c r="F8" s="26" t="s">
        <v>27</v>
      </c>
      <c r="G8" s="26" t="s">
        <v>138</v>
      </c>
      <c r="H8" s="64">
        <v>598200</v>
      </c>
      <c r="I8" s="69">
        <v>38701</v>
      </c>
      <c r="J8" s="26" t="s">
        <v>144</v>
      </c>
      <c r="K8" s="30">
        <f t="shared" si="0"/>
        <v>2.0078418589100634E-2</v>
      </c>
      <c r="L8" s="26" t="s">
        <v>219</v>
      </c>
      <c r="M8" s="31">
        <v>21865.59</v>
      </c>
      <c r="N8" s="29" t="s">
        <v>120</v>
      </c>
      <c r="O8" s="29"/>
      <c r="P8" s="32" t="s">
        <v>142</v>
      </c>
      <c r="Q8" s="26"/>
      <c r="R8" s="29" t="s">
        <v>143</v>
      </c>
      <c r="S8" s="26"/>
      <c r="T8" s="29"/>
    </row>
    <row r="9" spans="1:20" s="18" customFormat="1" x14ac:dyDescent="0.3">
      <c r="A9" s="26">
        <v>2198628</v>
      </c>
      <c r="B9" s="26">
        <v>2328</v>
      </c>
      <c r="C9" s="27">
        <v>11209164</v>
      </c>
      <c r="D9" s="28">
        <v>10776.69</v>
      </c>
      <c r="E9" s="28" t="s">
        <v>30</v>
      </c>
      <c r="F9" s="26" t="s">
        <v>27</v>
      </c>
      <c r="G9" s="26" t="s">
        <v>145</v>
      </c>
      <c r="H9" s="64">
        <v>391700</v>
      </c>
      <c r="I9" s="69">
        <v>42996</v>
      </c>
      <c r="J9" s="26" t="s">
        <v>144</v>
      </c>
      <c r="K9" s="30">
        <f t="shared" si="0"/>
        <v>2.7512611692621907E-2</v>
      </c>
      <c r="L9" s="26" t="s">
        <v>219</v>
      </c>
      <c r="M9" s="31">
        <v>19613.97</v>
      </c>
      <c r="N9" s="29" t="s">
        <v>120</v>
      </c>
      <c r="O9" s="29"/>
      <c r="P9" s="32" t="s">
        <v>146</v>
      </c>
      <c r="Q9" s="26"/>
      <c r="R9" s="29" t="s">
        <v>147</v>
      </c>
      <c r="S9" s="26"/>
      <c r="T9" s="29"/>
    </row>
    <row r="10" spans="1:20" s="18" customFormat="1" ht="28.8" x14ac:dyDescent="0.3">
      <c r="A10" s="26">
        <v>2198673</v>
      </c>
      <c r="B10" s="26">
        <v>2373</v>
      </c>
      <c r="C10" s="27">
        <v>11219009</v>
      </c>
      <c r="D10" s="28">
        <v>11572.91</v>
      </c>
      <c r="E10" s="28" t="s">
        <v>30</v>
      </c>
      <c r="F10" s="26" t="s">
        <v>27</v>
      </c>
      <c r="G10" s="26" t="s">
        <v>148</v>
      </c>
      <c r="H10" s="64">
        <v>441100</v>
      </c>
      <c r="I10" s="69">
        <v>36101</v>
      </c>
      <c r="J10" s="26" t="s">
        <v>144</v>
      </c>
      <c r="K10" s="30">
        <f t="shared" si="0"/>
        <v>2.623647698934482E-2</v>
      </c>
      <c r="L10" s="26" t="s">
        <v>219</v>
      </c>
      <c r="M10" s="31">
        <v>36503.07</v>
      </c>
      <c r="N10" s="29" t="s">
        <v>149</v>
      </c>
      <c r="O10" s="29" t="s">
        <v>150</v>
      </c>
      <c r="P10" s="32" t="s">
        <v>152</v>
      </c>
      <c r="Q10" s="26"/>
      <c r="R10" s="29" t="s">
        <v>153</v>
      </c>
      <c r="S10" s="26"/>
      <c r="T10" s="29"/>
    </row>
    <row r="11" spans="1:20" s="18" customFormat="1" x14ac:dyDescent="0.3">
      <c r="A11" s="26">
        <v>2199370</v>
      </c>
      <c r="B11" s="26">
        <v>3070</v>
      </c>
      <c r="C11" s="27" t="s">
        <v>11</v>
      </c>
      <c r="D11" s="28">
        <v>10797.68</v>
      </c>
      <c r="E11" s="28" t="s">
        <v>30</v>
      </c>
      <c r="F11" s="26" t="s">
        <v>27</v>
      </c>
      <c r="G11" s="26" t="s">
        <v>154</v>
      </c>
      <c r="H11" s="64">
        <v>586800</v>
      </c>
      <c r="I11" s="69">
        <v>35654</v>
      </c>
      <c r="J11" s="26" t="s">
        <v>157</v>
      </c>
      <c r="K11" s="30">
        <f t="shared" si="0"/>
        <v>1.8400954328561692E-2</v>
      </c>
      <c r="L11" s="26" t="s">
        <v>219</v>
      </c>
      <c r="M11" s="31">
        <v>22772.51</v>
      </c>
      <c r="N11" s="29" t="s">
        <v>120</v>
      </c>
      <c r="O11" s="29"/>
      <c r="P11" s="32" t="s">
        <v>155</v>
      </c>
      <c r="Q11" s="26"/>
      <c r="R11" s="29" t="s">
        <v>156</v>
      </c>
      <c r="S11" s="26"/>
      <c r="T11" s="29"/>
    </row>
    <row r="12" spans="1:20" s="18" customFormat="1" x14ac:dyDescent="0.3">
      <c r="A12" s="26">
        <v>2199478</v>
      </c>
      <c r="B12" s="26">
        <v>3178</v>
      </c>
      <c r="C12" s="27">
        <v>12003088</v>
      </c>
      <c r="D12" s="28">
        <v>12060.82</v>
      </c>
      <c r="E12" s="28" t="s">
        <v>30</v>
      </c>
      <c r="F12" s="26" t="s">
        <v>161</v>
      </c>
      <c r="G12" s="26" t="s">
        <v>158</v>
      </c>
      <c r="H12" s="64">
        <v>450400</v>
      </c>
      <c r="I12" s="69">
        <v>43385</v>
      </c>
      <c r="J12" s="26" t="s">
        <v>162</v>
      </c>
      <c r="K12" s="30">
        <f t="shared" si="0"/>
        <v>2.6778019538188275E-2</v>
      </c>
      <c r="L12" s="26" t="s">
        <v>219</v>
      </c>
      <c r="M12" s="31">
        <v>22149.22</v>
      </c>
      <c r="N12" s="29" t="s">
        <v>120</v>
      </c>
      <c r="O12" s="29"/>
      <c r="P12" s="32" t="s">
        <v>159</v>
      </c>
      <c r="Q12" s="26"/>
      <c r="R12" s="29" t="s">
        <v>160</v>
      </c>
      <c r="S12" s="26"/>
      <c r="T12" s="29"/>
    </row>
    <row r="13" spans="1:20" s="19" customFormat="1" ht="15" thickBot="1" x14ac:dyDescent="0.35">
      <c r="A13" s="26">
        <v>2199801</v>
      </c>
      <c r="B13" s="26">
        <v>3501</v>
      </c>
      <c r="C13" s="27" t="s">
        <v>13</v>
      </c>
      <c r="D13" s="28">
        <v>10693.38</v>
      </c>
      <c r="E13" s="28" t="s">
        <v>30</v>
      </c>
      <c r="F13" s="26" t="s">
        <v>42</v>
      </c>
      <c r="G13" s="26" t="s">
        <v>163</v>
      </c>
      <c r="H13" s="64">
        <v>519700</v>
      </c>
      <c r="I13" s="69">
        <v>31224</v>
      </c>
      <c r="J13" s="26" t="s">
        <v>164</v>
      </c>
      <c r="K13" s="30">
        <f t="shared" si="0"/>
        <v>2.0576063113334615E-2</v>
      </c>
      <c r="L13" s="26" t="s">
        <v>219</v>
      </c>
      <c r="M13" s="31">
        <v>19382.16</v>
      </c>
      <c r="N13" s="29" t="s">
        <v>120</v>
      </c>
      <c r="O13" s="29"/>
      <c r="P13" s="32" t="s">
        <v>165</v>
      </c>
      <c r="Q13" s="26" t="s">
        <v>166</v>
      </c>
      <c r="R13" s="29" t="s">
        <v>167</v>
      </c>
      <c r="S13" s="26"/>
      <c r="T13" s="29" t="s">
        <v>168</v>
      </c>
    </row>
    <row r="14" spans="1:20" ht="15" thickTop="1" x14ac:dyDescent="0.3">
      <c r="A14" s="26">
        <v>2199802</v>
      </c>
      <c r="B14" s="26">
        <v>3502</v>
      </c>
      <c r="C14" s="27" t="s">
        <v>9</v>
      </c>
      <c r="D14" s="28">
        <v>10944.09</v>
      </c>
      <c r="E14" s="28" t="s">
        <v>31</v>
      </c>
      <c r="F14" s="26" t="s">
        <v>78</v>
      </c>
      <c r="G14" s="26" t="s">
        <v>81</v>
      </c>
      <c r="H14" s="64">
        <v>1356100</v>
      </c>
      <c r="I14" s="69">
        <v>2018</v>
      </c>
      <c r="J14" s="26"/>
      <c r="K14" s="30">
        <f t="shared" si="0"/>
        <v>8.0702676793746771E-3</v>
      </c>
      <c r="L14" s="26" t="s">
        <v>219</v>
      </c>
      <c r="M14" s="31">
        <v>26564.400000000001</v>
      </c>
      <c r="N14" s="29">
        <v>2020</v>
      </c>
      <c r="O14" s="29"/>
      <c r="P14" s="32">
        <v>326613</v>
      </c>
      <c r="Q14" s="26"/>
      <c r="R14" s="29"/>
      <c r="S14" s="26"/>
      <c r="T14" s="29"/>
    </row>
    <row r="15" spans="1:20" x14ac:dyDescent="0.3">
      <c r="A15" s="26">
        <v>2199985</v>
      </c>
      <c r="B15" s="26">
        <v>3685</v>
      </c>
      <c r="C15" s="27" t="s">
        <v>18</v>
      </c>
      <c r="D15" s="28">
        <v>10155.44</v>
      </c>
      <c r="E15" s="28" t="s">
        <v>31</v>
      </c>
      <c r="F15" s="26" t="s">
        <v>79</v>
      </c>
      <c r="G15" s="26" t="s">
        <v>80</v>
      </c>
      <c r="H15" s="64">
        <v>371800</v>
      </c>
      <c r="I15" s="69">
        <v>1997</v>
      </c>
      <c r="J15" s="26"/>
      <c r="K15" s="30">
        <f t="shared" si="0"/>
        <v>2.7314254975793439E-2</v>
      </c>
      <c r="L15" s="26" t="s">
        <v>219</v>
      </c>
      <c r="M15" s="31">
        <f>8478.85+10020.2</f>
        <v>18499.050000000003</v>
      </c>
      <c r="N15" s="33" t="s">
        <v>76</v>
      </c>
      <c r="O15" s="33"/>
      <c r="P15" s="32">
        <v>30187</v>
      </c>
      <c r="Q15" s="26"/>
      <c r="R15" s="29"/>
      <c r="S15" s="26"/>
      <c r="T15" s="29"/>
    </row>
    <row r="16" spans="1:20" x14ac:dyDescent="0.3">
      <c r="A16" s="26">
        <v>2200164</v>
      </c>
      <c r="B16" s="26">
        <v>3864</v>
      </c>
      <c r="C16" s="27">
        <v>12723077</v>
      </c>
      <c r="D16" s="28">
        <v>11975.68</v>
      </c>
      <c r="E16" s="28" t="s">
        <v>31</v>
      </c>
      <c r="F16" s="26" t="s">
        <v>83</v>
      </c>
      <c r="G16" s="26" t="s">
        <v>82</v>
      </c>
      <c r="H16" s="64">
        <v>2887300</v>
      </c>
      <c r="I16" s="69">
        <v>2019</v>
      </c>
      <c r="J16" s="26"/>
      <c r="K16" s="30">
        <f t="shared" si="0"/>
        <v>4.1477089322204137E-3</v>
      </c>
      <c r="L16" s="26" t="s">
        <v>219</v>
      </c>
      <c r="M16" s="31">
        <v>11832.42</v>
      </c>
      <c r="N16" s="29" t="s">
        <v>75</v>
      </c>
      <c r="O16" s="29"/>
      <c r="P16" s="32">
        <v>46764</v>
      </c>
      <c r="Q16" s="26"/>
      <c r="R16" s="29"/>
      <c r="S16" s="26"/>
      <c r="T16" s="29"/>
    </row>
    <row r="17" spans="1:20" ht="28.8" x14ac:dyDescent="0.3">
      <c r="A17" s="26">
        <v>2201025</v>
      </c>
      <c r="B17" s="26">
        <v>4725</v>
      </c>
      <c r="C17" s="27" t="s">
        <v>7</v>
      </c>
      <c r="D17" s="28">
        <v>11369.06</v>
      </c>
      <c r="E17" s="28" t="s">
        <v>31</v>
      </c>
      <c r="F17" s="26" t="s">
        <v>85</v>
      </c>
      <c r="G17" s="29" t="s">
        <v>84</v>
      </c>
      <c r="H17" s="64">
        <v>697100</v>
      </c>
      <c r="I17" s="69">
        <v>2010</v>
      </c>
      <c r="J17" s="26"/>
      <c r="K17" s="30">
        <f t="shared" si="0"/>
        <v>1.6309080476258786E-2</v>
      </c>
      <c r="L17" s="26" t="s">
        <v>219</v>
      </c>
      <c r="M17" s="31">
        <f>10123.66+11220.42</f>
        <v>21344.080000000002</v>
      </c>
      <c r="N17" s="29" t="s">
        <v>75</v>
      </c>
      <c r="O17" s="29"/>
      <c r="P17" s="32">
        <v>40500</v>
      </c>
      <c r="Q17" s="26"/>
      <c r="R17" s="29"/>
      <c r="S17" s="26"/>
      <c r="T17" s="29"/>
    </row>
    <row r="18" spans="1:20" x14ac:dyDescent="0.3">
      <c r="A18" s="26">
        <v>2201271</v>
      </c>
      <c r="B18" s="26">
        <v>4971</v>
      </c>
      <c r="C18" s="27" t="s">
        <v>12</v>
      </c>
      <c r="D18" s="28">
        <v>10740.02</v>
      </c>
      <c r="E18" s="28" t="s">
        <v>31</v>
      </c>
      <c r="F18" s="26" t="s">
        <v>87</v>
      </c>
      <c r="G18" s="26" t="s">
        <v>86</v>
      </c>
      <c r="H18" s="64">
        <v>524300</v>
      </c>
      <c r="I18" s="69">
        <v>2007</v>
      </c>
      <c r="J18" s="26"/>
      <c r="K18" s="30">
        <f t="shared" si="0"/>
        <v>2.0484493610528325E-2</v>
      </c>
      <c r="L18" s="26" t="s">
        <v>219</v>
      </c>
      <c r="M18" s="31">
        <f>5521+5060+944</f>
        <v>11525</v>
      </c>
      <c r="N18" s="29" t="s">
        <v>76</v>
      </c>
      <c r="O18" s="29"/>
      <c r="P18" s="32">
        <v>25661</v>
      </c>
      <c r="Q18" s="26"/>
      <c r="R18" s="29"/>
      <c r="S18" s="26"/>
      <c r="T18" s="29"/>
    </row>
    <row r="19" spans="1:20" x14ac:dyDescent="0.3">
      <c r="A19" s="26">
        <v>2201989</v>
      </c>
      <c r="B19" s="26">
        <v>5689</v>
      </c>
      <c r="C19" s="27" t="s">
        <v>8</v>
      </c>
      <c r="D19" s="28">
        <v>11218.95</v>
      </c>
      <c r="E19" s="28" t="s">
        <v>31</v>
      </c>
      <c r="F19" s="26" t="s">
        <v>87</v>
      </c>
      <c r="G19" s="26" t="s">
        <v>88</v>
      </c>
      <c r="H19" s="64">
        <v>308500</v>
      </c>
      <c r="I19" s="69">
        <v>2018</v>
      </c>
      <c r="J19" s="26"/>
      <c r="K19" s="30">
        <f t="shared" si="0"/>
        <v>3.6366126418152352E-2</v>
      </c>
      <c r="L19" s="26" t="s">
        <v>219</v>
      </c>
      <c r="M19" s="31">
        <f>9516+11071+9753</f>
        <v>30340</v>
      </c>
      <c r="N19" s="29" t="s">
        <v>76</v>
      </c>
      <c r="O19" s="29"/>
      <c r="P19" s="32">
        <v>32626</v>
      </c>
      <c r="Q19" s="26"/>
      <c r="R19" s="29"/>
      <c r="S19" s="26"/>
      <c r="T19" s="29"/>
    </row>
    <row r="20" spans="1:20" x14ac:dyDescent="0.3">
      <c r="A20" s="26">
        <v>2203395</v>
      </c>
      <c r="B20" s="26">
        <v>7095</v>
      </c>
      <c r="C20" s="27">
        <v>16025319</v>
      </c>
      <c r="D20" s="28">
        <v>11004.4</v>
      </c>
      <c r="E20" s="28" t="s">
        <v>31</v>
      </c>
      <c r="F20" s="26" t="s">
        <v>87</v>
      </c>
      <c r="G20" s="26" t="s">
        <v>89</v>
      </c>
      <c r="H20" s="64">
        <v>41130</v>
      </c>
      <c r="I20" s="69">
        <v>2005</v>
      </c>
      <c r="J20" s="26"/>
      <c r="K20" s="99">
        <f t="shared" si="0"/>
        <v>0.267551665451009</v>
      </c>
      <c r="L20" s="100" t="s">
        <v>219</v>
      </c>
      <c r="M20" s="31">
        <f>10859+9360</f>
        <v>20219</v>
      </c>
      <c r="N20" s="29" t="s">
        <v>75</v>
      </c>
      <c r="O20" s="29"/>
      <c r="P20" s="32">
        <v>2760</v>
      </c>
      <c r="Q20" s="26"/>
      <c r="R20" s="29"/>
      <c r="S20" s="26"/>
      <c r="T20" s="29"/>
    </row>
    <row r="21" spans="1:20" ht="28.8" x14ac:dyDescent="0.3">
      <c r="A21" s="26">
        <v>2203451</v>
      </c>
      <c r="B21" s="26">
        <v>7151</v>
      </c>
      <c r="C21" s="27">
        <v>16123026</v>
      </c>
      <c r="D21" s="28">
        <v>11340.97</v>
      </c>
      <c r="E21" s="28" t="s">
        <v>31</v>
      </c>
      <c r="F21" s="34" t="s">
        <v>42</v>
      </c>
      <c r="G21" s="26" t="s">
        <v>90</v>
      </c>
      <c r="H21" s="64">
        <v>808100</v>
      </c>
      <c r="I21" s="69">
        <v>2015</v>
      </c>
      <c r="J21" s="26"/>
      <c r="K21" s="30">
        <f t="shared" si="0"/>
        <v>1.4034117064719713E-2</v>
      </c>
      <c r="L21" s="26" t="s">
        <v>219</v>
      </c>
      <c r="M21" s="31">
        <f>11192+9022</f>
        <v>20214</v>
      </c>
      <c r="N21" s="29" t="s">
        <v>91</v>
      </c>
      <c r="O21" s="29"/>
      <c r="P21" s="32">
        <v>15825</v>
      </c>
      <c r="Q21" s="26"/>
      <c r="R21" s="29"/>
      <c r="S21" s="26"/>
      <c r="T21" s="29"/>
    </row>
    <row r="22" spans="1:20" x14ac:dyDescent="0.3">
      <c r="A22" s="26">
        <v>2203544</v>
      </c>
      <c r="B22" s="26">
        <v>7244</v>
      </c>
      <c r="C22" s="27">
        <v>16412675</v>
      </c>
      <c r="D22" s="28">
        <v>10652.92</v>
      </c>
      <c r="E22" s="28" t="s">
        <v>31</v>
      </c>
      <c r="F22" s="34" t="s">
        <v>42</v>
      </c>
      <c r="G22" s="26" t="s">
        <v>92</v>
      </c>
      <c r="H22" s="64">
        <v>762000</v>
      </c>
      <c r="I22" s="69">
        <v>2003</v>
      </c>
      <c r="J22" s="26"/>
      <c r="K22" s="30">
        <f t="shared" si="0"/>
        <v>1.3980209973753282E-2</v>
      </c>
      <c r="L22" s="26" t="s">
        <v>219</v>
      </c>
      <c r="M22" s="31">
        <f>10521+9075</f>
        <v>19596</v>
      </c>
      <c r="N22" s="29" t="s">
        <v>75</v>
      </c>
      <c r="O22" s="29"/>
      <c r="P22" s="32">
        <v>6170</v>
      </c>
      <c r="Q22" s="26"/>
      <c r="R22" s="29"/>
      <c r="S22" s="26"/>
      <c r="T22" s="29"/>
    </row>
    <row r="23" spans="1:20" x14ac:dyDescent="0.3">
      <c r="A23" s="26">
        <v>2203558</v>
      </c>
      <c r="B23" s="26">
        <v>7258</v>
      </c>
      <c r="C23" s="27">
        <v>16430088</v>
      </c>
      <c r="D23" s="28">
        <v>10359.26</v>
      </c>
      <c r="E23" s="28" t="s">
        <v>31</v>
      </c>
      <c r="F23" s="34" t="s">
        <v>42</v>
      </c>
      <c r="G23" s="26" t="s">
        <v>93</v>
      </c>
      <c r="H23" s="64">
        <v>802000</v>
      </c>
      <c r="I23" s="69">
        <v>2020</v>
      </c>
      <c r="J23" s="26"/>
      <c r="K23" s="30">
        <f t="shared" si="0"/>
        <v>1.2916783042394015E-2</v>
      </c>
      <c r="L23" s="26" t="s">
        <v>219</v>
      </c>
      <c r="M23" s="31">
        <f>8824+10221</f>
        <v>19045</v>
      </c>
      <c r="N23" s="29" t="s">
        <v>75</v>
      </c>
      <c r="O23" s="29"/>
      <c r="P23" s="32">
        <v>10968</v>
      </c>
      <c r="Q23" s="26"/>
      <c r="R23" s="29"/>
      <c r="S23" s="26"/>
      <c r="T23" s="29"/>
    </row>
    <row r="24" spans="1:20" x14ac:dyDescent="0.3">
      <c r="A24" s="26">
        <v>2203567</v>
      </c>
      <c r="B24" s="26">
        <v>7267</v>
      </c>
      <c r="C24" s="27" t="s">
        <v>10</v>
      </c>
      <c r="D24" s="28">
        <v>10888.5</v>
      </c>
      <c r="E24" s="28" t="s">
        <v>33</v>
      </c>
      <c r="F24" s="34" t="s">
        <v>24</v>
      </c>
      <c r="G24" s="26" t="s">
        <v>40</v>
      </c>
      <c r="H24" s="64">
        <v>576600</v>
      </c>
      <c r="I24" s="69">
        <v>42976</v>
      </c>
      <c r="J24" s="26"/>
      <c r="K24" s="30">
        <f t="shared" si="0"/>
        <v>1.888397502601457E-2</v>
      </c>
      <c r="L24" s="26" t="s">
        <v>219</v>
      </c>
      <c r="M24" s="31">
        <v>20007.04</v>
      </c>
      <c r="N24" s="35" t="s">
        <v>75</v>
      </c>
      <c r="O24" s="35"/>
      <c r="P24" s="32" t="s">
        <v>41</v>
      </c>
      <c r="Q24" s="26"/>
      <c r="R24" s="29"/>
      <c r="S24" s="26"/>
      <c r="T24" s="29"/>
    </row>
    <row r="25" spans="1:20" x14ac:dyDescent="0.3">
      <c r="A25" s="26">
        <v>2203763</v>
      </c>
      <c r="B25" s="26">
        <v>7463</v>
      </c>
      <c r="C25" s="27">
        <v>16873017</v>
      </c>
      <c r="D25" s="28">
        <v>10122.41</v>
      </c>
      <c r="E25" s="28" t="s">
        <v>33</v>
      </c>
      <c r="F25" s="34" t="s">
        <v>42</v>
      </c>
      <c r="G25" s="26" t="s">
        <v>43</v>
      </c>
      <c r="H25" s="64">
        <v>1271600</v>
      </c>
      <c r="I25" s="69">
        <v>38047</v>
      </c>
      <c r="J25" s="26"/>
      <c r="K25" s="30">
        <f t="shared" si="0"/>
        <v>7.9603727587291596E-3</v>
      </c>
      <c r="L25" s="26" t="s">
        <v>219</v>
      </c>
      <c r="M25" s="36">
        <v>28538.83</v>
      </c>
      <c r="N25" s="37" t="s">
        <v>76</v>
      </c>
      <c r="O25" s="37"/>
      <c r="P25" s="32" t="s">
        <v>44</v>
      </c>
      <c r="Q25" s="26" t="s">
        <v>49</v>
      </c>
      <c r="R25" s="29"/>
      <c r="S25" s="26"/>
      <c r="T25" s="29"/>
    </row>
    <row r="26" spans="1:20" x14ac:dyDescent="0.3">
      <c r="A26" s="26">
        <v>2203769</v>
      </c>
      <c r="B26" s="26">
        <v>7469</v>
      </c>
      <c r="C26" s="27" t="s">
        <v>20</v>
      </c>
      <c r="D26" s="28">
        <v>10117.780000000001</v>
      </c>
      <c r="E26" s="28" t="s">
        <v>33</v>
      </c>
      <c r="F26" s="34" t="s">
        <v>42</v>
      </c>
      <c r="G26" s="26" t="s">
        <v>45</v>
      </c>
      <c r="H26" s="64">
        <v>1325700</v>
      </c>
      <c r="I26" s="69">
        <v>43200</v>
      </c>
      <c r="J26" s="26"/>
      <c r="K26" s="30">
        <f t="shared" si="0"/>
        <v>7.6320283623745946E-3</v>
      </c>
      <c r="L26" s="26" t="s">
        <v>219</v>
      </c>
      <c r="M26" s="31">
        <v>18835.64</v>
      </c>
      <c r="N26" s="29" t="s">
        <v>75</v>
      </c>
      <c r="O26" s="29"/>
      <c r="P26" s="32" t="s">
        <v>46</v>
      </c>
      <c r="Q26" s="26" t="s">
        <v>48</v>
      </c>
      <c r="R26" s="29"/>
      <c r="S26" s="26"/>
      <c r="T26" s="29" t="s">
        <v>73</v>
      </c>
    </row>
    <row r="27" spans="1:20" x14ac:dyDescent="0.3">
      <c r="A27" s="26">
        <v>2203771</v>
      </c>
      <c r="B27" s="26">
        <v>7471</v>
      </c>
      <c r="C27" s="27">
        <v>16923041</v>
      </c>
      <c r="D27" s="28">
        <v>10394.129999999999</v>
      </c>
      <c r="E27" s="28" t="s">
        <v>33</v>
      </c>
      <c r="F27" s="34" t="s">
        <v>42</v>
      </c>
      <c r="G27" s="26" t="s">
        <v>50</v>
      </c>
      <c r="H27" s="64">
        <v>1269300</v>
      </c>
      <c r="I27" s="69">
        <v>34638</v>
      </c>
      <c r="J27" s="26"/>
      <c r="K27" s="30">
        <f t="shared" si="0"/>
        <v>8.188867879933821E-3</v>
      </c>
      <c r="L27" s="26" t="s">
        <v>219</v>
      </c>
      <c r="M27" s="31">
        <v>19233.05</v>
      </c>
      <c r="N27" s="29" t="s">
        <v>75</v>
      </c>
      <c r="O27" s="29"/>
      <c r="P27" s="32" t="s">
        <v>51</v>
      </c>
      <c r="Q27" s="26" t="s">
        <v>52</v>
      </c>
      <c r="R27" s="29"/>
      <c r="S27" s="26"/>
      <c r="T27" s="29"/>
    </row>
    <row r="28" spans="1:20" x14ac:dyDescent="0.3">
      <c r="A28" s="26">
        <v>2203777</v>
      </c>
      <c r="B28" s="26">
        <v>7477</v>
      </c>
      <c r="C28" s="27">
        <v>17012028</v>
      </c>
      <c r="D28" s="28">
        <v>11647.9</v>
      </c>
      <c r="E28" s="28" t="s">
        <v>33</v>
      </c>
      <c r="F28" s="34" t="s">
        <v>42</v>
      </c>
      <c r="G28" s="26" t="s">
        <v>53</v>
      </c>
      <c r="H28" s="64">
        <v>840700</v>
      </c>
      <c r="I28" s="69">
        <v>43623</v>
      </c>
      <c r="J28" s="26"/>
      <c r="K28" s="30">
        <f t="shared" si="0"/>
        <v>1.3855001784227428E-2</v>
      </c>
      <c r="L28" s="26" t="s">
        <v>219</v>
      </c>
      <c r="M28" s="31">
        <v>21256.06</v>
      </c>
      <c r="N28" s="29" t="s">
        <v>75</v>
      </c>
      <c r="O28" s="29"/>
      <c r="P28" s="32" t="s">
        <v>54</v>
      </c>
      <c r="Q28" s="26" t="s">
        <v>55</v>
      </c>
      <c r="R28" s="29"/>
      <c r="S28" s="26"/>
      <c r="T28" s="29"/>
    </row>
    <row r="29" spans="1:20" x14ac:dyDescent="0.3">
      <c r="A29" s="26">
        <v>2204020</v>
      </c>
      <c r="B29" s="26">
        <v>7720</v>
      </c>
      <c r="C29" s="27">
        <v>17417170</v>
      </c>
      <c r="D29" s="28">
        <v>10411.799999999999</v>
      </c>
      <c r="E29" s="28" t="s">
        <v>33</v>
      </c>
      <c r="F29" s="34" t="s">
        <v>42</v>
      </c>
      <c r="G29" s="26" t="s">
        <v>56</v>
      </c>
      <c r="H29" s="64">
        <v>1348500</v>
      </c>
      <c r="I29" s="69">
        <v>41739</v>
      </c>
      <c r="J29" s="26"/>
      <c r="K29" s="30">
        <f t="shared" si="0"/>
        <v>7.7210233592880971E-3</v>
      </c>
      <c r="L29" s="26" t="s">
        <v>219</v>
      </c>
      <c r="M29" s="31">
        <v>19279.939999999999</v>
      </c>
      <c r="N29" s="29" t="s">
        <v>75</v>
      </c>
      <c r="O29" s="29"/>
      <c r="P29" s="32" t="s">
        <v>57</v>
      </c>
      <c r="Q29" s="26" t="s">
        <v>58</v>
      </c>
      <c r="R29" s="29"/>
      <c r="S29" s="26"/>
      <c r="T29" s="29" t="s">
        <v>72</v>
      </c>
    </row>
    <row r="30" spans="1:20" x14ac:dyDescent="0.3">
      <c r="A30" s="26">
        <v>2204201</v>
      </c>
      <c r="B30" s="26">
        <v>7901</v>
      </c>
      <c r="C30" s="27">
        <v>17618963</v>
      </c>
      <c r="D30" s="28">
        <v>10259.27</v>
      </c>
      <c r="E30" s="28" t="s">
        <v>33</v>
      </c>
      <c r="F30" s="34" t="s">
        <v>42</v>
      </c>
      <c r="G30" s="26" t="s">
        <v>59</v>
      </c>
      <c r="H30" s="64">
        <v>1049000</v>
      </c>
      <c r="I30" s="69">
        <v>44169</v>
      </c>
      <c r="J30" s="26"/>
      <c r="K30" s="30">
        <f t="shared" si="0"/>
        <v>9.7800476644423259E-3</v>
      </c>
      <c r="L30" s="26" t="s">
        <v>219</v>
      </c>
      <c r="M30" s="36">
        <v>23569.26</v>
      </c>
      <c r="N30" s="37" t="s">
        <v>76</v>
      </c>
      <c r="O30" s="37"/>
      <c r="P30" s="32" t="s">
        <v>60</v>
      </c>
      <c r="Q30" s="26" t="s">
        <v>61</v>
      </c>
      <c r="R30" s="29"/>
      <c r="S30" s="26"/>
      <c r="T30" s="29"/>
    </row>
    <row r="31" spans="1:20" x14ac:dyDescent="0.3">
      <c r="A31" s="26">
        <v>2204597</v>
      </c>
      <c r="B31" s="26">
        <v>8297</v>
      </c>
      <c r="C31" s="27" t="s">
        <v>19</v>
      </c>
      <c r="D31" s="28">
        <v>10145.31</v>
      </c>
      <c r="E31" s="28" t="s">
        <v>33</v>
      </c>
      <c r="F31" s="34" t="s">
        <v>42</v>
      </c>
      <c r="G31" s="26" t="s">
        <v>62</v>
      </c>
      <c r="H31" s="64">
        <v>916200</v>
      </c>
      <c r="I31" s="69">
        <v>40952</v>
      </c>
      <c r="J31" s="26"/>
      <c r="K31" s="30">
        <f t="shared" si="0"/>
        <v>1.1073248199083169E-2</v>
      </c>
      <c r="L31" s="26" t="s">
        <v>219</v>
      </c>
      <c r="M31" s="36">
        <v>28736.46</v>
      </c>
      <c r="N31" s="37" t="s">
        <v>76</v>
      </c>
      <c r="O31" s="37"/>
      <c r="P31" s="32" t="s">
        <v>63</v>
      </c>
      <c r="Q31" s="26" t="s">
        <v>64</v>
      </c>
      <c r="R31" s="29"/>
      <c r="S31" s="26"/>
      <c r="T31" s="29"/>
    </row>
    <row r="32" spans="1:20" x14ac:dyDescent="0.3">
      <c r="A32" s="26">
        <v>2204657</v>
      </c>
      <c r="B32" s="26">
        <v>8357</v>
      </c>
      <c r="C32" s="27">
        <v>20212020</v>
      </c>
      <c r="D32" s="28">
        <v>12238.54</v>
      </c>
      <c r="E32" s="28" t="s">
        <v>33</v>
      </c>
      <c r="F32" s="34" t="s">
        <v>65</v>
      </c>
      <c r="G32" s="26" t="s">
        <v>66</v>
      </c>
      <c r="H32" s="64">
        <v>883100</v>
      </c>
      <c r="I32" s="69">
        <v>39701</v>
      </c>
      <c r="J32" s="26"/>
      <c r="K32" s="30">
        <f t="shared" si="0"/>
        <v>1.3858611708753257E-2</v>
      </c>
      <c r="L32" s="26" t="s">
        <v>219</v>
      </c>
      <c r="M32" s="31">
        <v>22586</v>
      </c>
      <c r="N32" s="29" t="s">
        <v>75</v>
      </c>
      <c r="O32" s="29"/>
      <c r="P32" s="32" t="s">
        <v>67</v>
      </c>
      <c r="Q32" s="26"/>
      <c r="R32" s="29"/>
      <c r="S32" s="26"/>
      <c r="T32" s="29"/>
    </row>
    <row r="33" spans="1:20" x14ac:dyDescent="0.3">
      <c r="A33" s="26">
        <v>2205802</v>
      </c>
      <c r="B33" s="26">
        <v>9502</v>
      </c>
      <c r="C33" s="27">
        <v>21421123</v>
      </c>
      <c r="D33" s="28">
        <v>11300.64</v>
      </c>
      <c r="E33" s="28" t="s">
        <v>33</v>
      </c>
      <c r="F33" s="34" t="s">
        <v>68</v>
      </c>
      <c r="G33" s="26" t="s">
        <v>69</v>
      </c>
      <c r="H33" s="64">
        <v>648900</v>
      </c>
      <c r="I33" s="69">
        <v>43916</v>
      </c>
      <c r="J33" s="26"/>
      <c r="K33" s="30">
        <f t="shared" si="0"/>
        <v>1.7415071659731853E-2</v>
      </c>
      <c r="L33" s="26" t="s">
        <v>219</v>
      </c>
      <c r="M33" s="31">
        <v>20568.8</v>
      </c>
      <c r="N33" s="29" t="s">
        <v>75</v>
      </c>
      <c r="O33" s="29"/>
      <c r="P33" s="32" t="s">
        <v>70</v>
      </c>
      <c r="Q33" s="26"/>
      <c r="R33" s="29"/>
      <c r="S33" s="26"/>
      <c r="T33" s="29" t="s">
        <v>71</v>
      </c>
    </row>
    <row r="34" spans="1:20" x14ac:dyDescent="0.3">
      <c r="A34" s="26">
        <v>2205926</v>
      </c>
      <c r="B34" s="26">
        <v>9626</v>
      </c>
      <c r="C34" s="27">
        <v>21509387</v>
      </c>
      <c r="D34" s="28">
        <v>10003.700000000001</v>
      </c>
      <c r="E34" s="28" t="s">
        <v>34</v>
      </c>
      <c r="F34" s="38" t="s">
        <v>217</v>
      </c>
      <c r="G34" s="38" t="s">
        <v>218</v>
      </c>
      <c r="H34" s="65">
        <v>559800</v>
      </c>
      <c r="I34" s="69">
        <v>39399</v>
      </c>
      <c r="J34" s="40"/>
      <c r="K34" s="45">
        <v>3.5999999999999997E-2</v>
      </c>
      <c r="L34" s="26" t="s">
        <v>219</v>
      </c>
      <c r="M34" s="41">
        <v>18179.080000000002</v>
      </c>
      <c r="N34" s="41" t="s">
        <v>220</v>
      </c>
      <c r="O34" s="29"/>
      <c r="P34" s="42">
        <v>2602</v>
      </c>
      <c r="Q34" s="26"/>
      <c r="R34" s="43" t="s">
        <v>221</v>
      </c>
      <c r="S34" s="44"/>
      <c r="T34" s="43" t="s">
        <v>222</v>
      </c>
    </row>
    <row r="35" spans="1:20" x14ac:dyDescent="0.3">
      <c r="A35" s="26">
        <v>2206100</v>
      </c>
      <c r="B35" s="26">
        <v>9800</v>
      </c>
      <c r="C35" s="27">
        <v>21673617</v>
      </c>
      <c r="D35" s="28">
        <v>10634.84</v>
      </c>
      <c r="E35" s="28" t="s">
        <v>34</v>
      </c>
      <c r="F35" s="34" t="s">
        <v>42</v>
      </c>
      <c r="G35" s="38" t="s">
        <v>223</v>
      </c>
      <c r="H35" s="65">
        <v>1931464</v>
      </c>
      <c r="I35" s="69">
        <v>42430</v>
      </c>
      <c r="J35" s="39"/>
      <c r="K35" s="45">
        <v>1.6E-2</v>
      </c>
      <c r="L35" s="26" t="s">
        <v>219</v>
      </c>
      <c r="M35" s="41">
        <v>30027.14</v>
      </c>
      <c r="N35" s="41" t="s">
        <v>224</v>
      </c>
      <c r="O35" s="29"/>
      <c r="P35" s="42">
        <v>23208</v>
      </c>
      <c r="Q35" s="26"/>
      <c r="R35" s="43" t="s">
        <v>225</v>
      </c>
      <c r="S35" s="44"/>
      <c r="T35" s="70" t="s">
        <v>256</v>
      </c>
    </row>
    <row r="36" spans="1:20" x14ac:dyDescent="0.3">
      <c r="A36" s="26">
        <v>2206175</v>
      </c>
      <c r="B36" s="26">
        <v>9875</v>
      </c>
      <c r="C36" s="27">
        <v>21708361</v>
      </c>
      <c r="D36" s="28">
        <v>11255.32</v>
      </c>
      <c r="E36" s="28" t="s">
        <v>34</v>
      </c>
      <c r="F36" s="38" t="s">
        <v>65</v>
      </c>
      <c r="G36" s="38" t="s">
        <v>226</v>
      </c>
      <c r="H36" s="65">
        <v>1307200</v>
      </c>
      <c r="I36" s="69">
        <v>43578</v>
      </c>
      <c r="J36" s="40"/>
      <c r="K36" s="45">
        <v>2.3E-2</v>
      </c>
      <c r="L36" s="26" t="s">
        <v>219</v>
      </c>
      <c r="M36" s="39">
        <v>30559.94</v>
      </c>
      <c r="N36" s="39" t="s">
        <v>227</v>
      </c>
      <c r="O36" s="29"/>
      <c r="P36" s="42">
        <v>348595</v>
      </c>
      <c r="Q36" s="26"/>
      <c r="R36" s="43" t="s">
        <v>228</v>
      </c>
      <c r="S36" s="43"/>
      <c r="T36" s="43" t="s">
        <v>229</v>
      </c>
    </row>
    <row r="37" spans="1:20" x14ac:dyDescent="0.3">
      <c r="A37" s="26">
        <v>2206188</v>
      </c>
      <c r="B37" s="26">
        <v>9888</v>
      </c>
      <c r="C37" s="27">
        <v>21713330</v>
      </c>
      <c r="D37" s="28">
        <v>11034.57</v>
      </c>
      <c r="E37" s="28" t="s">
        <v>34</v>
      </c>
      <c r="F37" s="38" t="s">
        <v>217</v>
      </c>
      <c r="G37" s="38" t="s">
        <v>230</v>
      </c>
      <c r="H37" s="65">
        <v>1965200</v>
      </c>
      <c r="I37" s="69">
        <v>43292</v>
      </c>
      <c r="J37" s="40"/>
      <c r="K37" s="45">
        <v>1.6E-2</v>
      </c>
      <c r="L37" s="26" t="s">
        <v>219</v>
      </c>
      <c r="M37" s="39">
        <v>29726</v>
      </c>
      <c r="N37" s="39" t="s">
        <v>227</v>
      </c>
      <c r="O37" s="29"/>
      <c r="P37" s="42">
        <v>12935</v>
      </c>
      <c r="Q37" s="26"/>
      <c r="R37" s="43" t="s">
        <v>231</v>
      </c>
      <c r="S37" s="43" t="s">
        <v>233</v>
      </c>
      <c r="T37" s="43" t="s">
        <v>232</v>
      </c>
    </row>
    <row r="38" spans="1:20" x14ac:dyDescent="0.3">
      <c r="A38" s="26">
        <v>2206209</v>
      </c>
      <c r="B38" s="26">
        <v>9909</v>
      </c>
      <c r="C38" s="27">
        <v>21720329</v>
      </c>
      <c r="D38" s="28">
        <v>12466.5</v>
      </c>
      <c r="E38" s="28" t="s">
        <v>34</v>
      </c>
      <c r="F38" s="34" t="s">
        <v>42</v>
      </c>
      <c r="G38" s="38" t="s">
        <v>234</v>
      </c>
      <c r="H38" s="65">
        <v>1905373</v>
      </c>
      <c r="I38" s="69">
        <v>41964</v>
      </c>
      <c r="J38" s="40"/>
      <c r="K38" s="45">
        <v>0.01</v>
      </c>
      <c r="L38" s="26" t="s">
        <v>219</v>
      </c>
      <c r="M38" s="41">
        <v>17215.8</v>
      </c>
      <c r="N38" s="38" t="s">
        <v>235</v>
      </c>
      <c r="O38" s="29"/>
      <c r="P38" s="42">
        <v>47640</v>
      </c>
      <c r="Q38" s="26"/>
      <c r="R38" s="43" t="s">
        <v>236</v>
      </c>
      <c r="S38" s="44"/>
      <c r="T38" s="43" t="s">
        <v>237</v>
      </c>
    </row>
    <row r="39" spans="1:20" x14ac:dyDescent="0.3">
      <c r="A39" s="26">
        <v>2206334</v>
      </c>
      <c r="B39" s="26">
        <v>10034</v>
      </c>
      <c r="C39" s="27">
        <v>21764165</v>
      </c>
      <c r="D39" s="28">
        <v>10205.67</v>
      </c>
      <c r="E39" s="28" t="s">
        <v>34</v>
      </c>
      <c r="F39" s="34" t="s">
        <v>42</v>
      </c>
      <c r="G39" s="38" t="s">
        <v>238</v>
      </c>
      <c r="H39" s="65">
        <v>1557268</v>
      </c>
      <c r="I39" s="69">
        <v>40147</v>
      </c>
      <c r="J39" s="39"/>
      <c r="K39" s="45">
        <v>1.2E-2</v>
      </c>
      <c r="L39" s="26" t="s">
        <v>219</v>
      </c>
      <c r="M39" s="41">
        <v>18624.689999999999</v>
      </c>
      <c r="N39" s="38" t="s">
        <v>239</v>
      </c>
      <c r="O39" s="29"/>
      <c r="P39" s="42">
        <v>14265</v>
      </c>
      <c r="Q39" s="26"/>
      <c r="R39" s="43" t="s">
        <v>240</v>
      </c>
      <c r="S39" s="44"/>
      <c r="T39" s="70" t="s">
        <v>257</v>
      </c>
    </row>
    <row r="40" spans="1:20" x14ac:dyDescent="0.3">
      <c r="A40" s="26">
        <v>2206349</v>
      </c>
      <c r="B40" s="26">
        <v>10049</v>
      </c>
      <c r="C40" s="27">
        <v>21771003</v>
      </c>
      <c r="D40" s="28">
        <v>11717.89</v>
      </c>
      <c r="E40" s="28" t="s">
        <v>34</v>
      </c>
      <c r="F40" s="34" t="s">
        <v>42</v>
      </c>
      <c r="G40" s="38" t="s">
        <v>241</v>
      </c>
      <c r="H40" s="65">
        <v>3319500</v>
      </c>
      <c r="I40" s="69">
        <v>42017</v>
      </c>
      <c r="J40" s="40"/>
      <c r="K40" s="45">
        <v>5.0000000000000001E-3</v>
      </c>
      <c r="L40" s="26" t="s">
        <v>219</v>
      </c>
      <c r="M40" s="41">
        <v>11561.14</v>
      </c>
      <c r="N40" s="38" t="s">
        <v>242</v>
      </c>
      <c r="O40" s="29"/>
      <c r="P40" s="42">
        <v>40452</v>
      </c>
      <c r="Q40" s="26"/>
      <c r="R40" s="43" t="s">
        <v>243</v>
      </c>
      <c r="S40" s="44"/>
      <c r="T40" s="43" t="s">
        <v>244</v>
      </c>
    </row>
    <row r="41" spans="1:20" x14ac:dyDescent="0.3">
      <c r="A41" s="26">
        <v>2206585</v>
      </c>
      <c r="B41" s="26">
        <v>10285</v>
      </c>
      <c r="C41" s="27">
        <v>21913054</v>
      </c>
      <c r="D41" s="28">
        <v>11715.96</v>
      </c>
      <c r="E41" s="28" t="s">
        <v>34</v>
      </c>
      <c r="F41" s="34" t="s">
        <v>42</v>
      </c>
      <c r="G41" s="38" t="s">
        <v>245</v>
      </c>
      <c r="H41" s="65">
        <v>2425000</v>
      </c>
      <c r="I41" s="69">
        <v>44160</v>
      </c>
      <c r="J41" s="40"/>
      <c r="K41" s="45">
        <v>0.01</v>
      </c>
      <c r="L41" s="26" t="s">
        <v>219</v>
      </c>
      <c r="M41" s="41">
        <v>21942.03</v>
      </c>
      <c r="N41" s="38" t="s">
        <v>246</v>
      </c>
      <c r="O41" s="29"/>
      <c r="P41" s="42">
        <v>36660</v>
      </c>
      <c r="Q41" s="26"/>
      <c r="R41" s="43" t="s">
        <v>247</v>
      </c>
      <c r="S41" s="44"/>
      <c r="T41" s="43" t="s">
        <v>248</v>
      </c>
    </row>
    <row r="42" spans="1:20" x14ac:dyDescent="0.3">
      <c r="A42" s="26">
        <v>2206662</v>
      </c>
      <c r="B42" s="26">
        <v>10362</v>
      </c>
      <c r="C42" s="27">
        <v>21940041</v>
      </c>
      <c r="D42" s="28">
        <v>11948.15</v>
      </c>
      <c r="E42" s="28" t="s">
        <v>34</v>
      </c>
      <c r="F42" s="34" t="s">
        <v>42</v>
      </c>
      <c r="G42" s="38" t="s">
        <v>249</v>
      </c>
      <c r="H42" s="65">
        <v>2222200</v>
      </c>
      <c r="I42" s="69">
        <v>38714</v>
      </c>
      <c r="J42" s="40"/>
      <c r="K42" s="45">
        <v>1.2999999999999999E-2</v>
      </c>
      <c r="L42" s="26" t="s">
        <v>219</v>
      </c>
      <c r="M42" s="41">
        <v>28042.26</v>
      </c>
      <c r="N42" s="38" t="s">
        <v>246</v>
      </c>
      <c r="O42" s="29"/>
      <c r="P42" s="42">
        <v>1667259</v>
      </c>
      <c r="Q42" s="26"/>
      <c r="R42" s="43" t="s">
        <v>250</v>
      </c>
      <c r="S42" s="44"/>
      <c r="T42" s="43" t="s">
        <v>251</v>
      </c>
    </row>
    <row r="43" spans="1:20" x14ac:dyDescent="0.3">
      <c r="A43" s="26">
        <v>2207389</v>
      </c>
      <c r="B43" s="26">
        <v>11089</v>
      </c>
      <c r="C43" s="27" t="s">
        <v>4</v>
      </c>
      <c r="D43" s="28">
        <v>12481.86</v>
      </c>
      <c r="E43" s="28" t="s">
        <v>34</v>
      </c>
      <c r="F43" s="38" t="s">
        <v>217</v>
      </c>
      <c r="G43" s="38" t="s">
        <v>252</v>
      </c>
      <c r="H43" s="65">
        <v>651800</v>
      </c>
      <c r="I43" s="69">
        <v>34324</v>
      </c>
      <c r="J43" s="40"/>
      <c r="K43" s="45">
        <v>1.9E-2</v>
      </c>
      <c r="L43" s="26" t="s">
        <v>219</v>
      </c>
      <c r="M43" s="41">
        <v>12321.1</v>
      </c>
      <c r="N43" s="46" t="s">
        <v>227</v>
      </c>
      <c r="O43" s="29"/>
      <c r="P43" s="42">
        <v>18165</v>
      </c>
      <c r="Q43" s="26"/>
      <c r="R43" s="43" t="s">
        <v>253</v>
      </c>
      <c r="S43" s="44"/>
      <c r="T43" s="47" t="s">
        <v>254</v>
      </c>
    </row>
    <row r="44" spans="1:20" x14ac:dyDescent="0.3">
      <c r="A44" s="26">
        <v>2207677</v>
      </c>
      <c r="B44" s="26">
        <v>11377</v>
      </c>
      <c r="C44" s="27">
        <v>30190013</v>
      </c>
      <c r="D44" s="28">
        <v>10142.42</v>
      </c>
      <c r="E44" s="28" t="s">
        <v>35</v>
      </c>
      <c r="F44" s="26" t="s">
        <v>65</v>
      </c>
      <c r="G44" s="26" t="s">
        <v>169</v>
      </c>
      <c r="H44" s="64">
        <v>1101500</v>
      </c>
      <c r="I44" s="69">
        <v>43363</v>
      </c>
      <c r="J44" s="26" t="s">
        <v>170</v>
      </c>
      <c r="K44" s="30">
        <f t="shared" si="0"/>
        <v>9.2078256922378584E-3</v>
      </c>
      <c r="L44" s="26" t="s">
        <v>219</v>
      </c>
      <c r="M44" s="48">
        <v>20439.52</v>
      </c>
      <c r="N44" s="21" t="s">
        <v>172</v>
      </c>
      <c r="O44" s="29"/>
      <c r="P44" s="32" t="s">
        <v>176</v>
      </c>
      <c r="Q44" s="29"/>
      <c r="R44" s="29" t="s">
        <v>171</v>
      </c>
      <c r="S44" s="26"/>
      <c r="T44" s="29"/>
    </row>
    <row r="45" spans="1:20" x14ac:dyDescent="0.3">
      <c r="A45" s="26">
        <v>2207989</v>
      </c>
      <c r="B45" s="26">
        <v>11689</v>
      </c>
      <c r="C45" s="27" t="s">
        <v>15</v>
      </c>
      <c r="D45" s="28">
        <v>10412.34</v>
      </c>
      <c r="E45" s="28" t="s">
        <v>35</v>
      </c>
      <c r="F45" s="26" t="s">
        <v>27</v>
      </c>
      <c r="G45" s="26" t="s">
        <v>175</v>
      </c>
      <c r="H45" s="66">
        <v>538000</v>
      </c>
      <c r="I45" s="69">
        <v>43524</v>
      </c>
      <c r="J45" s="26" t="s">
        <v>170</v>
      </c>
      <c r="K45" s="30">
        <f t="shared" si="0"/>
        <v>1.9353791821561338E-2</v>
      </c>
      <c r="L45" s="26" t="s">
        <v>219</v>
      </c>
      <c r="M45" s="48">
        <v>19249.689999999999</v>
      </c>
      <c r="N45" s="20" t="s">
        <v>172</v>
      </c>
      <c r="O45" s="29"/>
      <c r="P45" s="49" t="s">
        <v>173</v>
      </c>
      <c r="Q45" s="29" t="s">
        <v>216</v>
      </c>
      <c r="R45" s="29" t="s">
        <v>174</v>
      </c>
      <c r="S45" s="26"/>
      <c r="T45" s="50" t="s">
        <v>215</v>
      </c>
    </row>
    <row r="46" spans="1:20" x14ac:dyDescent="0.3">
      <c r="A46" s="26">
        <v>2208039</v>
      </c>
      <c r="B46" s="26">
        <v>11739</v>
      </c>
      <c r="C46" s="27">
        <v>30331358</v>
      </c>
      <c r="D46" s="28">
        <v>10104.299999999999</v>
      </c>
      <c r="E46" s="28" t="s">
        <v>35</v>
      </c>
      <c r="F46" s="26" t="s">
        <v>27</v>
      </c>
      <c r="G46" s="26" t="s">
        <v>177</v>
      </c>
      <c r="H46" s="66">
        <v>609600</v>
      </c>
      <c r="I46" s="69">
        <v>40120</v>
      </c>
      <c r="J46" s="26" t="s">
        <v>170</v>
      </c>
      <c r="K46" s="30">
        <f t="shared" si="0"/>
        <v>1.6575295275590551E-2</v>
      </c>
      <c r="L46" s="26" t="s">
        <v>219</v>
      </c>
      <c r="M46" s="48">
        <v>18678.77</v>
      </c>
      <c r="N46" s="20" t="s">
        <v>172</v>
      </c>
      <c r="O46" s="29"/>
      <c r="P46" s="49" t="s">
        <v>179</v>
      </c>
      <c r="Q46" s="29" t="s">
        <v>214</v>
      </c>
      <c r="R46" s="51" t="s">
        <v>178</v>
      </c>
      <c r="S46" s="26"/>
      <c r="T46" s="29"/>
    </row>
    <row r="47" spans="1:20" x14ac:dyDescent="0.3">
      <c r="A47" s="26">
        <v>2208101</v>
      </c>
      <c r="B47" s="26">
        <v>11801</v>
      </c>
      <c r="C47" s="27">
        <v>30361994</v>
      </c>
      <c r="D47" s="28">
        <v>11191.97</v>
      </c>
      <c r="E47" s="28" t="s">
        <v>35</v>
      </c>
      <c r="F47" s="26" t="s">
        <v>27</v>
      </c>
      <c r="G47" s="26" t="s">
        <v>180</v>
      </c>
      <c r="H47" s="66">
        <v>774400</v>
      </c>
      <c r="I47" s="69">
        <v>34801</v>
      </c>
      <c r="J47" s="26" t="s">
        <v>170</v>
      </c>
      <c r="K47" s="30">
        <f t="shared" si="0"/>
        <v>1.4452440599173553E-2</v>
      </c>
      <c r="L47" s="26" t="s">
        <v>219</v>
      </c>
      <c r="M47" s="48">
        <v>11045.26</v>
      </c>
      <c r="N47" s="29" t="s">
        <v>172</v>
      </c>
      <c r="O47" s="29"/>
      <c r="P47" s="49" t="s">
        <v>181</v>
      </c>
      <c r="Q47" s="29" t="s">
        <v>213</v>
      </c>
      <c r="R47" s="29" t="s">
        <v>182</v>
      </c>
      <c r="S47" s="29"/>
      <c r="T47" s="29"/>
    </row>
    <row r="48" spans="1:20" x14ac:dyDescent="0.3">
      <c r="A48" s="26">
        <v>2208470</v>
      </c>
      <c r="B48" s="26">
        <v>12170</v>
      </c>
      <c r="C48" s="27" t="s">
        <v>17</v>
      </c>
      <c r="D48" s="28">
        <v>10181.66</v>
      </c>
      <c r="E48" s="28" t="s">
        <v>35</v>
      </c>
      <c r="F48" s="26" t="s">
        <v>42</v>
      </c>
      <c r="G48" s="26" t="s">
        <v>183</v>
      </c>
      <c r="H48" s="66">
        <v>953800</v>
      </c>
      <c r="I48" s="69">
        <v>38596</v>
      </c>
      <c r="J48" s="26" t="s">
        <v>170</v>
      </c>
      <c r="K48" s="30">
        <f t="shared" si="0"/>
        <v>1.0674837492136716E-2</v>
      </c>
      <c r="L48" s="38" t="s">
        <v>219</v>
      </c>
      <c r="M48" s="48">
        <v>18839.32</v>
      </c>
      <c r="N48" s="29" t="s">
        <v>172</v>
      </c>
      <c r="O48" s="29"/>
      <c r="P48" s="49" t="s">
        <v>185</v>
      </c>
      <c r="Q48" s="29" t="s">
        <v>184</v>
      </c>
      <c r="R48" s="29" t="s">
        <v>186</v>
      </c>
      <c r="S48" s="29"/>
      <c r="T48" s="29"/>
    </row>
    <row r="49" spans="1:20" x14ac:dyDescent="0.3">
      <c r="A49" s="52">
        <v>2208881</v>
      </c>
      <c r="B49" s="52">
        <v>12581</v>
      </c>
      <c r="C49" s="53" t="s">
        <v>21</v>
      </c>
      <c r="D49" s="54">
        <v>10004.450000000001</v>
      </c>
      <c r="E49" s="54" t="s">
        <v>35</v>
      </c>
      <c r="F49" s="52" t="s">
        <v>42</v>
      </c>
      <c r="G49" s="52" t="s">
        <v>187</v>
      </c>
      <c r="H49" s="67">
        <v>766400</v>
      </c>
      <c r="I49" s="69">
        <v>39598</v>
      </c>
      <c r="J49" s="52" t="s">
        <v>162</v>
      </c>
      <c r="K49" s="55">
        <f t="shared" si="0"/>
        <v>1.3053823068893529E-2</v>
      </c>
      <c r="L49" s="56" t="s">
        <v>219</v>
      </c>
      <c r="M49" s="57">
        <v>66886.929999999993</v>
      </c>
      <c r="N49" s="58" t="s">
        <v>190</v>
      </c>
      <c r="O49" s="58"/>
      <c r="P49" s="59" t="s">
        <v>189</v>
      </c>
      <c r="Q49" s="58" t="s">
        <v>212</v>
      </c>
      <c r="R49" s="58" t="s">
        <v>188</v>
      </c>
      <c r="S49" s="58"/>
      <c r="T49" s="60" t="s">
        <v>211</v>
      </c>
    </row>
    <row r="50" spans="1:20" ht="28.8" x14ac:dyDescent="0.3">
      <c r="A50" s="26">
        <v>2209515</v>
      </c>
      <c r="B50" s="26">
        <v>13215</v>
      </c>
      <c r="C50" s="27">
        <v>50029016</v>
      </c>
      <c r="D50" s="28">
        <v>11471.72</v>
      </c>
      <c r="E50" s="28" t="s">
        <v>35</v>
      </c>
      <c r="F50" s="52" t="s">
        <v>259</v>
      </c>
      <c r="G50" s="26" t="s">
        <v>191</v>
      </c>
      <c r="H50" s="66">
        <v>2272600</v>
      </c>
      <c r="I50" s="69">
        <v>43508</v>
      </c>
      <c r="J50" s="26" t="s">
        <v>170</v>
      </c>
      <c r="K50" s="30">
        <f t="shared" si="0"/>
        <v>5.0478394790108242E-3</v>
      </c>
      <c r="L50" s="61" t="s">
        <v>219</v>
      </c>
      <c r="M50" s="48">
        <v>30842.75</v>
      </c>
      <c r="N50" s="29" t="s">
        <v>172</v>
      </c>
      <c r="O50" s="29"/>
      <c r="P50" s="49" t="s">
        <v>209</v>
      </c>
      <c r="Q50" s="29" t="s">
        <v>210</v>
      </c>
      <c r="R50" s="29" t="s">
        <v>192</v>
      </c>
      <c r="S50" s="29"/>
      <c r="T50" s="29"/>
    </row>
    <row r="51" spans="1:20" x14ac:dyDescent="0.3">
      <c r="A51" s="26">
        <v>2209887</v>
      </c>
      <c r="B51" s="26">
        <v>13587</v>
      </c>
      <c r="C51" s="27">
        <v>50175578</v>
      </c>
      <c r="D51" s="28">
        <v>10500.42</v>
      </c>
      <c r="E51" s="28" t="s">
        <v>35</v>
      </c>
      <c r="F51" s="26" t="s">
        <v>42</v>
      </c>
      <c r="G51" s="26" t="s">
        <v>193</v>
      </c>
      <c r="H51" s="66">
        <v>663800</v>
      </c>
      <c r="I51" s="69">
        <v>39819</v>
      </c>
      <c r="J51" s="26" t="s">
        <v>170</v>
      </c>
      <c r="K51" s="30">
        <f t="shared" si="0"/>
        <v>1.581865019584212E-2</v>
      </c>
      <c r="L51" s="61" t="s">
        <v>219</v>
      </c>
      <c r="M51" s="48">
        <v>30015.51</v>
      </c>
      <c r="N51" s="29" t="s">
        <v>195</v>
      </c>
      <c r="O51" s="29"/>
      <c r="P51" s="49" t="s">
        <v>196</v>
      </c>
      <c r="Q51" s="29" t="s">
        <v>197</v>
      </c>
      <c r="R51" s="29" t="s">
        <v>194</v>
      </c>
      <c r="S51" s="29"/>
      <c r="T51" s="29"/>
    </row>
    <row r="52" spans="1:20" ht="28.8" x14ac:dyDescent="0.3">
      <c r="A52" s="26">
        <v>2210804</v>
      </c>
      <c r="B52" s="26">
        <v>14504</v>
      </c>
      <c r="C52" s="27">
        <v>50429086</v>
      </c>
      <c r="D52" s="28">
        <v>10701.04</v>
      </c>
      <c r="E52" s="28" t="s">
        <v>35</v>
      </c>
      <c r="F52" s="26" t="s">
        <v>27</v>
      </c>
      <c r="G52" s="26" t="s">
        <v>198</v>
      </c>
      <c r="H52" s="66">
        <v>479400</v>
      </c>
      <c r="I52" s="69">
        <v>31408</v>
      </c>
      <c r="J52" s="26" t="s">
        <v>170</v>
      </c>
      <c r="K52" s="30">
        <f t="shared" si="0"/>
        <v>2.2321735502711725E-2</v>
      </c>
      <c r="L52" s="61" t="s">
        <v>219</v>
      </c>
      <c r="M52" s="48">
        <v>19264.439999999999</v>
      </c>
      <c r="N52" s="29" t="s">
        <v>172</v>
      </c>
      <c r="O52" s="29" t="s">
        <v>202</v>
      </c>
      <c r="P52" s="49" t="s">
        <v>199</v>
      </c>
      <c r="Q52" s="29" t="s">
        <v>207</v>
      </c>
      <c r="R52" s="29" t="s">
        <v>200</v>
      </c>
      <c r="S52" s="29"/>
      <c r="T52" s="50" t="s">
        <v>201</v>
      </c>
    </row>
    <row r="53" spans="1:20" x14ac:dyDescent="0.3">
      <c r="A53" s="26">
        <v>2211565</v>
      </c>
      <c r="B53" s="26">
        <v>15265</v>
      </c>
      <c r="C53" s="27">
        <v>50912521</v>
      </c>
      <c r="D53" s="28">
        <v>12341.92</v>
      </c>
      <c r="E53" s="28" t="s">
        <v>35</v>
      </c>
      <c r="F53" s="26" t="s">
        <v>27</v>
      </c>
      <c r="G53" s="26" t="s">
        <v>203</v>
      </c>
      <c r="H53" s="66">
        <v>787500</v>
      </c>
      <c r="I53" s="69">
        <v>42380</v>
      </c>
      <c r="J53" s="26" t="s">
        <v>170</v>
      </c>
      <c r="K53" s="30">
        <f t="shared" si="0"/>
        <v>1.5672279365079367E-2</v>
      </c>
      <c r="L53" s="61" t="s">
        <v>219</v>
      </c>
      <c r="M53" s="48">
        <v>22768.48</v>
      </c>
      <c r="N53" s="29" t="s">
        <v>172</v>
      </c>
      <c r="O53" s="29" t="s">
        <v>202</v>
      </c>
      <c r="P53" s="49" t="s">
        <v>204</v>
      </c>
      <c r="Q53" s="29" t="s">
        <v>208</v>
      </c>
      <c r="R53" s="29" t="s">
        <v>205</v>
      </c>
      <c r="S53" s="29"/>
      <c r="T53" s="29" t="s">
        <v>206</v>
      </c>
    </row>
    <row r="55" spans="1:20" x14ac:dyDescent="0.3">
      <c r="C55" s="3" t="s">
        <v>36</v>
      </c>
    </row>
    <row r="56" spans="1:20" x14ac:dyDescent="0.3">
      <c r="C56" s="3" t="s">
        <v>37</v>
      </c>
    </row>
    <row r="57" spans="1:20" x14ac:dyDescent="0.3">
      <c r="A57" s="126" t="s">
        <v>255</v>
      </c>
      <c r="B57" s="127"/>
      <c r="C57" s="127"/>
      <c r="D57" s="127"/>
      <c r="E57" s="127"/>
      <c r="F57" s="127"/>
    </row>
  </sheetData>
  <autoFilter ref="A1:T53" xr:uid="{2F6655F3-D3A0-4A26-8796-0E6AC7FB467A}"/>
  <mergeCells count="2">
    <mergeCell ref="B2:H2"/>
    <mergeCell ref="A57:F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9A94-0A50-47B6-9BF3-DD2E50CDEF9F}">
  <dimension ref="A1:T21"/>
  <sheetViews>
    <sheetView workbookViewId="0">
      <selection activeCell="E1" sqref="E1:E1048576"/>
    </sheetView>
  </sheetViews>
  <sheetFormatPr defaultRowHeight="14.4" x14ac:dyDescent="0.3"/>
  <cols>
    <col min="1" max="1" width="12.33203125" style="86" customWidth="1"/>
    <col min="2" max="2" width="8.21875" style="86" bestFit="1" customWidth="1"/>
    <col min="3" max="3" width="10.21875" style="86" bestFit="1" customWidth="1"/>
    <col min="4" max="4" width="12.109375" style="86" bestFit="1" customWidth="1"/>
    <col min="5" max="5" width="8.77734375" style="86" hidden="1" customWidth="1"/>
    <col min="6" max="6" width="9.88671875" style="86" bestFit="1" customWidth="1"/>
    <col min="7" max="7" width="35" style="86" customWidth="1"/>
    <col min="8" max="8" width="11.33203125" style="86" bestFit="1" customWidth="1"/>
    <col min="9" max="9" width="13.5546875" style="86" bestFit="1" customWidth="1"/>
    <col min="10" max="10" width="11.77734375" style="86" hidden="1" customWidth="1"/>
    <col min="11" max="11" width="6.88671875" style="86" hidden="1" customWidth="1"/>
    <col min="12" max="12" width="5.44140625" style="86" hidden="1" customWidth="1"/>
    <col min="13" max="13" width="10.44140625" style="86" bestFit="1" customWidth="1"/>
    <col min="14" max="14" width="15.6640625" style="86" bestFit="1" customWidth="1"/>
    <col min="15" max="15" width="10.6640625" style="86" hidden="1" customWidth="1"/>
    <col min="16" max="16" width="12" style="86" bestFit="1" customWidth="1"/>
    <col min="17" max="17" width="11.77734375" style="86" bestFit="1" customWidth="1"/>
    <col min="18" max="18" width="21.33203125" style="86" hidden="1" customWidth="1"/>
    <col min="19" max="19" width="9.77734375" style="86" hidden="1" customWidth="1"/>
    <col min="20" max="20" width="62.88671875" style="86" bestFit="1" customWidth="1"/>
    <col min="21" max="16384" width="8.88671875" style="86"/>
  </cols>
  <sheetData>
    <row r="1" spans="1:20" s="76" customFormat="1" ht="17.399999999999999" customHeight="1" x14ac:dyDescent="0.3">
      <c r="A1" s="71" t="s">
        <v>0</v>
      </c>
      <c r="B1" s="25" t="s">
        <v>1</v>
      </c>
      <c r="C1" s="71" t="s">
        <v>2</v>
      </c>
      <c r="D1" s="72" t="s">
        <v>3</v>
      </c>
      <c r="E1" s="72" t="s">
        <v>29</v>
      </c>
      <c r="F1" s="25" t="s">
        <v>22</v>
      </c>
      <c r="G1" s="25" t="s">
        <v>23</v>
      </c>
      <c r="H1" s="63" t="s">
        <v>25</v>
      </c>
      <c r="I1" s="24" t="s">
        <v>28</v>
      </c>
      <c r="J1" s="25" t="s">
        <v>125</v>
      </c>
      <c r="K1" s="73" t="s">
        <v>258</v>
      </c>
      <c r="L1" s="25" t="s">
        <v>128</v>
      </c>
      <c r="M1" s="74" t="s">
        <v>74</v>
      </c>
      <c r="N1" s="25" t="s">
        <v>77</v>
      </c>
      <c r="O1" s="25" t="s">
        <v>132</v>
      </c>
      <c r="P1" s="75" t="s">
        <v>119</v>
      </c>
      <c r="Q1" s="25" t="s">
        <v>47</v>
      </c>
      <c r="R1" s="25" t="s">
        <v>122</v>
      </c>
      <c r="S1" s="25" t="s">
        <v>121</v>
      </c>
      <c r="T1" s="25" t="s">
        <v>136</v>
      </c>
    </row>
    <row r="2" spans="1:20" s="85" customFormat="1" ht="29.4" thickBot="1" x14ac:dyDescent="0.35">
      <c r="A2" s="77">
        <v>2208881</v>
      </c>
      <c r="B2" s="77">
        <v>12581</v>
      </c>
      <c r="C2" s="77" t="s">
        <v>21</v>
      </c>
      <c r="D2" s="79">
        <v>10004.450000000001</v>
      </c>
      <c r="E2" s="79" t="s">
        <v>35</v>
      </c>
      <c r="F2" s="77" t="s">
        <v>27</v>
      </c>
      <c r="G2" s="77" t="s">
        <v>187</v>
      </c>
      <c r="H2" s="66">
        <v>766400</v>
      </c>
      <c r="I2" s="81">
        <v>39598</v>
      </c>
      <c r="J2" s="77" t="s">
        <v>162</v>
      </c>
      <c r="K2" s="82">
        <v>1.3053823068893529E-2</v>
      </c>
      <c r="L2" s="88" t="s">
        <v>219</v>
      </c>
      <c r="M2" s="93">
        <v>66886.929999999993</v>
      </c>
      <c r="N2" s="84" t="s">
        <v>190</v>
      </c>
      <c r="O2" s="84"/>
      <c r="P2" s="84" t="s">
        <v>189</v>
      </c>
      <c r="Q2" s="84" t="s">
        <v>212</v>
      </c>
      <c r="R2" s="84" t="s">
        <v>188</v>
      </c>
      <c r="S2" s="84"/>
      <c r="T2" s="106" t="s">
        <v>211</v>
      </c>
    </row>
    <row r="3" spans="1:20" ht="15" thickTop="1" x14ac:dyDescent="0.3">
      <c r="A3" s="77">
        <v>2206100</v>
      </c>
      <c r="B3" s="77">
        <v>9800</v>
      </c>
      <c r="C3" s="77">
        <v>21673617</v>
      </c>
      <c r="D3" s="79">
        <v>10634.84</v>
      </c>
      <c r="E3" s="79" t="s">
        <v>34</v>
      </c>
      <c r="F3" s="77" t="s">
        <v>42</v>
      </c>
      <c r="G3" s="88" t="s">
        <v>223</v>
      </c>
      <c r="H3" s="89">
        <v>1931464</v>
      </c>
      <c r="I3" s="81">
        <v>42430</v>
      </c>
      <c r="J3" s="89"/>
      <c r="K3" s="90">
        <v>1.6E-2</v>
      </c>
      <c r="L3" s="88" t="s">
        <v>219</v>
      </c>
      <c r="M3" s="91">
        <v>30027.14</v>
      </c>
      <c r="N3" s="91" t="s">
        <v>224</v>
      </c>
      <c r="O3" s="84"/>
      <c r="P3" s="88">
        <v>23208</v>
      </c>
      <c r="Q3" s="77"/>
      <c r="R3" s="78" t="s">
        <v>225</v>
      </c>
      <c r="S3" s="78"/>
      <c r="T3" s="78" t="s">
        <v>256</v>
      </c>
    </row>
    <row r="4" spans="1:20" ht="28.8" x14ac:dyDescent="0.3">
      <c r="A4" s="77">
        <v>2209887</v>
      </c>
      <c r="B4" s="77">
        <v>13587</v>
      </c>
      <c r="C4" s="77">
        <v>50175578</v>
      </c>
      <c r="D4" s="79">
        <v>10500.42</v>
      </c>
      <c r="E4" s="79" t="s">
        <v>35</v>
      </c>
      <c r="F4" s="77" t="s">
        <v>42</v>
      </c>
      <c r="G4" s="77" t="s">
        <v>193</v>
      </c>
      <c r="H4" s="66">
        <v>663800</v>
      </c>
      <c r="I4" s="81">
        <v>39819</v>
      </c>
      <c r="J4" s="77" t="s">
        <v>170</v>
      </c>
      <c r="K4" s="82">
        <v>1.581865019584212E-2</v>
      </c>
      <c r="L4" s="88" t="s">
        <v>219</v>
      </c>
      <c r="M4" s="93">
        <v>30015.51</v>
      </c>
      <c r="N4" s="84" t="s">
        <v>195</v>
      </c>
      <c r="O4" s="84"/>
      <c r="P4" s="84" t="s">
        <v>196</v>
      </c>
      <c r="Q4" s="84" t="s">
        <v>197</v>
      </c>
      <c r="R4" s="84" t="s">
        <v>194</v>
      </c>
      <c r="S4" s="84"/>
      <c r="T4" s="84"/>
    </row>
    <row r="5" spans="1:20" x14ac:dyDescent="0.3">
      <c r="A5" s="77">
        <v>2204597</v>
      </c>
      <c r="B5" s="77">
        <v>8297</v>
      </c>
      <c r="C5" s="77" t="s">
        <v>19</v>
      </c>
      <c r="D5" s="79">
        <v>10145.31</v>
      </c>
      <c r="E5" s="79" t="s">
        <v>33</v>
      </c>
      <c r="F5" s="77" t="s">
        <v>42</v>
      </c>
      <c r="G5" s="77" t="s">
        <v>62</v>
      </c>
      <c r="H5" s="80">
        <v>916200</v>
      </c>
      <c r="I5" s="81">
        <v>40952</v>
      </c>
      <c r="J5" s="77"/>
      <c r="K5" s="82">
        <v>1.1073248199083169E-2</v>
      </c>
      <c r="L5" s="88" t="s">
        <v>219</v>
      </c>
      <c r="M5" s="83">
        <v>28736.46</v>
      </c>
      <c r="N5" s="87" t="s">
        <v>76</v>
      </c>
      <c r="O5" s="87"/>
      <c r="P5" s="77" t="s">
        <v>63</v>
      </c>
      <c r="Q5" s="77" t="s">
        <v>64</v>
      </c>
      <c r="R5" s="84"/>
      <c r="S5" s="77"/>
      <c r="T5" s="84"/>
    </row>
    <row r="6" spans="1:20" x14ac:dyDescent="0.3">
      <c r="A6" s="77">
        <v>2203763</v>
      </c>
      <c r="B6" s="77">
        <v>7463</v>
      </c>
      <c r="C6" s="77">
        <v>16873017</v>
      </c>
      <c r="D6" s="79">
        <v>10122.41</v>
      </c>
      <c r="E6" s="79" t="s">
        <v>33</v>
      </c>
      <c r="F6" s="77" t="s">
        <v>42</v>
      </c>
      <c r="G6" s="77" t="s">
        <v>43</v>
      </c>
      <c r="H6" s="80">
        <v>1271600</v>
      </c>
      <c r="I6" s="81">
        <v>38047</v>
      </c>
      <c r="J6" s="77"/>
      <c r="K6" s="82">
        <v>7.9603727587291596E-3</v>
      </c>
      <c r="L6" s="77"/>
      <c r="M6" s="83">
        <v>28538.83</v>
      </c>
      <c r="N6" s="87" t="s">
        <v>76</v>
      </c>
      <c r="O6" s="87"/>
      <c r="P6" s="77" t="s">
        <v>44</v>
      </c>
      <c r="Q6" s="77" t="s">
        <v>49</v>
      </c>
      <c r="R6" s="84"/>
      <c r="S6" s="77"/>
      <c r="T6" s="84"/>
    </row>
    <row r="7" spans="1:20" x14ac:dyDescent="0.3">
      <c r="A7" s="77">
        <v>2206662</v>
      </c>
      <c r="B7" s="77">
        <v>10362</v>
      </c>
      <c r="C7" s="77">
        <v>21940041</v>
      </c>
      <c r="D7" s="79">
        <v>11948.15</v>
      </c>
      <c r="E7" s="79" t="s">
        <v>34</v>
      </c>
      <c r="F7" s="77" t="s">
        <v>42</v>
      </c>
      <c r="G7" s="88" t="s">
        <v>249</v>
      </c>
      <c r="H7" s="89">
        <v>2222200</v>
      </c>
      <c r="I7" s="81">
        <v>38714</v>
      </c>
      <c r="J7" s="88"/>
      <c r="K7" s="90">
        <v>1.2999999999999999E-2</v>
      </c>
      <c r="L7" s="88" t="s">
        <v>219</v>
      </c>
      <c r="M7" s="91">
        <v>28042.26</v>
      </c>
      <c r="N7" s="88" t="s">
        <v>246</v>
      </c>
      <c r="O7" s="84"/>
      <c r="P7" s="88">
        <v>1667259</v>
      </c>
      <c r="Q7" s="77"/>
      <c r="R7" s="78" t="s">
        <v>250</v>
      </c>
      <c r="S7" s="78"/>
      <c r="T7" s="78" t="s">
        <v>251</v>
      </c>
    </row>
    <row r="8" spans="1:20" x14ac:dyDescent="0.3">
      <c r="A8" s="77">
        <v>2204201</v>
      </c>
      <c r="B8" s="77">
        <v>7901</v>
      </c>
      <c r="C8" s="77">
        <v>17618963</v>
      </c>
      <c r="D8" s="79">
        <v>10259.27</v>
      </c>
      <c r="E8" s="79" t="s">
        <v>33</v>
      </c>
      <c r="F8" s="77" t="s">
        <v>42</v>
      </c>
      <c r="G8" s="77" t="s">
        <v>59</v>
      </c>
      <c r="H8" s="80">
        <v>1049000</v>
      </c>
      <c r="I8" s="81">
        <v>44169</v>
      </c>
      <c r="J8" s="77"/>
      <c r="K8" s="82">
        <v>9.7800476644423259E-3</v>
      </c>
      <c r="L8" s="77"/>
      <c r="M8" s="83">
        <v>23569.26</v>
      </c>
      <c r="N8" s="87" t="s">
        <v>76</v>
      </c>
      <c r="O8" s="87"/>
      <c r="P8" s="77" t="s">
        <v>60</v>
      </c>
      <c r="Q8" s="77" t="s">
        <v>61</v>
      </c>
      <c r="R8" s="84"/>
      <c r="S8" s="77"/>
      <c r="T8" s="84"/>
    </row>
    <row r="9" spans="1:20" x14ac:dyDescent="0.3">
      <c r="A9" s="77">
        <v>2206585</v>
      </c>
      <c r="B9" s="77">
        <v>10285</v>
      </c>
      <c r="C9" s="77">
        <v>21913054</v>
      </c>
      <c r="D9" s="79">
        <v>11715.96</v>
      </c>
      <c r="E9" s="79" t="s">
        <v>34</v>
      </c>
      <c r="F9" s="77" t="s">
        <v>42</v>
      </c>
      <c r="G9" s="88" t="s">
        <v>245</v>
      </c>
      <c r="H9" s="89">
        <v>2425000</v>
      </c>
      <c r="I9" s="81">
        <v>44160</v>
      </c>
      <c r="J9" s="88"/>
      <c r="K9" s="92">
        <v>0.01</v>
      </c>
      <c r="L9" s="88" t="s">
        <v>219</v>
      </c>
      <c r="M9" s="91">
        <v>21942.03</v>
      </c>
      <c r="N9" s="88" t="s">
        <v>246</v>
      </c>
      <c r="O9" s="84"/>
      <c r="P9" s="88">
        <v>36660</v>
      </c>
      <c r="Q9" s="77"/>
      <c r="R9" s="78" t="s">
        <v>247</v>
      </c>
      <c r="S9" s="78"/>
      <c r="T9" s="78" t="s">
        <v>248</v>
      </c>
    </row>
    <row r="10" spans="1:20" x14ac:dyDescent="0.3">
      <c r="A10" s="77">
        <v>2203777</v>
      </c>
      <c r="B10" s="77">
        <v>7477</v>
      </c>
      <c r="C10" s="77">
        <v>17012028</v>
      </c>
      <c r="D10" s="79">
        <v>11647.9</v>
      </c>
      <c r="E10" s="79" t="s">
        <v>33</v>
      </c>
      <c r="F10" s="77" t="s">
        <v>42</v>
      </c>
      <c r="G10" s="77" t="s">
        <v>53</v>
      </c>
      <c r="H10" s="80">
        <v>840700</v>
      </c>
      <c r="I10" s="81">
        <v>43623</v>
      </c>
      <c r="J10" s="77"/>
      <c r="K10" s="82">
        <v>1.3855001784227428E-2</v>
      </c>
      <c r="L10" s="77"/>
      <c r="M10" s="83">
        <v>21256.06</v>
      </c>
      <c r="N10" s="84" t="s">
        <v>75</v>
      </c>
      <c r="O10" s="84"/>
      <c r="P10" s="77" t="s">
        <v>54</v>
      </c>
      <c r="Q10" s="77" t="s">
        <v>55</v>
      </c>
      <c r="R10" s="84"/>
      <c r="S10" s="77"/>
      <c r="T10" s="84"/>
    </row>
    <row r="11" spans="1:20" ht="28.8" x14ac:dyDescent="0.3">
      <c r="A11" s="77">
        <v>2203451</v>
      </c>
      <c r="B11" s="77">
        <v>7151</v>
      </c>
      <c r="C11" s="77">
        <v>16123026</v>
      </c>
      <c r="D11" s="79">
        <v>11340.97</v>
      </c>
      <c r="E11" s="79" t="s">
        <v>31</v>
      </c>
      <c r="F11" s="77" t="s">
        <v>42</v>
      </c>
      <c r="G11" s="77" t="s">
        <v>90</v>
      </c>
      <c r="H11" s="80">
        <v>808100</v>
      </c>
      <c r="I11" s="81">
        <v>2015</v>
      </c>
      <c r="J11" s="77"/>
      <c r="K11" s="82">
        <v>1.4034117064719713E-2</v>
      </c>
      <c r="L11" s="77"/>
      <c r="M11" s="83">
        <v>20214</v>
      </c>
      <c r="N11" s="84" t="s">
        <v>91</v>
      </c>
      <c r="O11" s="84"/>
      <c r="P11" s="77">
        <v>15825</v>
      </c>
      <c r="Q11" s="77"/>
      <c r="R11" s="84"/>
      <c r="S11" s="77"/>
      <c r="T11" s="84"/>
    </row>
    <row r="12" spans="1:20" x14ac:dyDescent="0.3">
      <c r="A12" s="77">
        <v>2203544</v>
      </c>
      <c r="B12" s="77">
        <v>7244</v>
      </c>
      <c r="C12" s="77">
        <v>16412675</v>
      </c>
      <c r="D12" s="79">
        <v>10652.92</v>
      </c>
      <c r="E12" s="79" t="s">
        <v>31</v>
      </c>
      <c r="F12" s="77" t="s">
        <v>42</v>
      </c>
      <c r="G12" s="77" t="s">
        <v>92</v>
      </c>
      <c r="H12" s="80">
        <v>762000</v>
      </c>
      <c r="I12" s="81">
        <v>2003</v>
      </c>
      <c r="J12" s="77"/>
      <c r="K12" s="82">
        <v>1.3980209973753282E-2</v>
      </c>
      <c r="L12" s="77"/>
      <c r="M12" s="83">
        <v>19596</v>
      </c>
      <c r="N12" s="84" t="s">
        <v>75</v>
      </c>
      <c r="O12" s="84"/>
      <c r="P12" s="77">
        <v>6170</v>
      </c>
      <c r="Q12" s="77"/>
      <c r="R12" s="84"/>
      <c r="S12" s="77"/>
      <c r="T12" s="84"/>
    </row>
    <row r="13" spans="1:20" x14ac:dyDescent="0.3">
      <c r="A13" s="77">
        <v>2199801</v>
      </c>
      <c r="B13" s="77">
        <v>3501</v>
      </c>
      <c r="C13" s="77" t="s">
        <v>13</v>
      </c>
      <c r="D13" s="79">
        <v>10693.38</v>
      </c>
      <c r="E13" s="79" t="s">
        <v>30</v>
      </c>
      <c r="F13" s="77" t="s">
        <v>42</v>
      </c>
      <c r="G13" s="77" t="s">
        <v>163</v>
      </c>
      <c r="H13" s="80">
        <v>519700</v>
      </c>
      <c r="I13" s="81">
        <v>31224</v>
      </c>
      <c r="J13" s="77" t="s">
        <v>164</v>
      </c>
      <c r="K13" s="82">
        <v>2.0576063113334615E-2</v>
      </c>
      <c r="L13" s="77"/>
      <c r="M13" s="83">
        <v>19382.16</v>
      </c>
      <c r="N13" s="84" t="s">
        <v>120</v>
      </c>
      <c r="O13" s="84"/>
      <c r="P13" s="77" t="s">
        <v>165</v>
      </c>
      <c r="Q13" s="77" t="s">
        <v>166</v>
      </c>
      <c r="R13" s="84" t="s">
        <v>167</v>
      </c>
      <c r="S13" s="77"/>
      <c r="T13" s="84" t="s">
        <v>168</v>
      </c>
    </row>
    <row r="14" spans="1:20" s="115" customFormat="1" x14ac:dyDescent="0.3">
      <c r="A14" s="108">
        <v>2204020</v>
      </c>
      <c r="B14" s="108">
        <v>7720</v>
      </c>
      <c r="C14" s="108">
        <v>17417170</v>
      </c>
      <c r="D14" s="109">
        <v>10411.799999999999</v>
      </c>
      <c r="E14" s="109" t="s">
        <v>33</v>
      </c>
      <c r="F14" s="108" t="s">
        <v>42</v>
      </c>
      <c r="G14" s="108" t="s">
        <v>56</v>
      </c>
      <c r="H14" s="110">
        <v>1348500</v>
      </c>
      <c r="I14" s="111">
        <v>41739</v>
      </c>
      <c r="J14" s="108"/>
      <c r="K14" s="112">
        <v>7.7210233592880971E-3</v>
      </c>
      <c r="L14" s="108"/>
      <c r="M14" s="113">
        <v>19279.939999999999</v>
      </c>
      <c r="N14" s="114" t="s">
        <v>75</v>
      </c>
      <c r="O14" s="114"/>
      <c r="P14" s="108" t="s">
        <v>57</v>
      </c>
      <c r="Q14" s="108" t="s">
        <v>58</v>
      </c>
      <c r="R14" s="114"/>
      <c r="S14" s="108"/>
      <c r="T14" s="114" t="s">
        <v>72</v>
      </c>
    </row>
    <row r="15" spans="1:20" s="115" customFormat="1" x14ac:dyDescent="0.3">
      <c r="A15" s="108">
        <v>2203771</v>
      </c>
      <c r="B15" s="108">
        <v>7471</v>
      </c>
      <c r="C15" s="108">
        <v>16923041</v>
      </c>
      <c r="D15" s="109">
        <v>10394.129999999999</v>
      </c>
      <c r="E15" s="109" t="s">
        <v>33</v>
      </c>
      <c r="F15" s="108" t="s">
        <v>42</v>
      </c>
      <c r="G15" s="108" t="s">
        <v>50</v>
      </c>
      <c r="H15" s="110">
        <v>1269300</v>
      </c>
      <c r="I15" s="111">
        <v>34638</v>
      </c>
      <c r="J15" s="108"/>
      <c r="K15" s="112">
        <v>8.188867879933821E-3</v>
      </c>
      <c r="L15" s="108"/>
      <c r="M15" s="113">
        <v>19233.05</v>
      </c>
      <c r="N15" s="114" t="s">
        <v>75</v>
      </c>
      <c r="O15" s="114"/>
      <c r="P15" s="108" t="s">
        <v>51</v>
      </c>
      <c r="Q15" s="108" t="s">
        <v>52</v>
      </c>
      <c r="R15" s="114"/>
      <c r="S15" s="108"/>
      <c r="T15" s="114"/>
    </row>
    <row r="16" spans="1:20" x14ac:dyDescent="0.3">
      <c r="A16" s="77">
        <v>2203558</v>
      </c>
      <c r="B16" s="77">
        <v>7258</v>
      </c>
      <c r="C16" s="77">
        <v>16430088</v>
      </c>
      <c r="D16" s="79">
        <v>10359.26</v>
      </c>
      <c r="E16" s="79" t="s">
        <v>31</v>
      </c>
      <c r="F16" s="77" t="s">
        <v>42</v>
      </c>
      <c r="G16" s="77" t="s">
        <v>93</v>
      </c>
      <c r="H16" s="80">
        <v>802000</v>
      </c>
      <c r="I16" s="81">
        <v>2020</v>
      </c>
      <c r="J16" s="77"/>
      <c r="K16" s="82">
        <v>1.2916783042394015E-2</v>
      </c>
      <c r="L16" s="77"/>
      <c r="M16" s="83">
        <v>19045</v>
      </c>
      <c r="N16" s="84" t="s">
        <v>75</v>
      </c>
      <c r="O16" s="84"/>
      <c r="P16" s="77">
        <v>10968</v>
      </c>
      <c r="Q16" s="77"/>
      <c r="R16" s="84"/>
      <c r="S16" s="77"/>
      <c r="T16" s="84"/>
    </row>
    <row r="17" spans="1:20" s="115" customFormat="1" ht="28.8" x14ac:dyDescent="0.3">
      <c r="A17" s="108">
        <v>2208470</v>
      </c>
      <c r="B17" s="108">
        <v>12170</v>
      </c>
      <c r="C17" s="108" t="s">
        <v>17</v>
      </c>
      <c r="D17" s="109">
        <v>10181.66</v>
      </c>
      <c r="E17" s="109" t="s">
        <v>35</v>
      </c>
      <c r="F17" s="108" t="s">
        <v>42</v>
      </c>
      <c r="G17" s="108" t="s">
        <v>183</v>
      </c>
      <c r="H17" s="121">
        <v>953800</v>
      </c>
      <c r="I17" s="111">
        <v>38596</v>
      </c>
      <c r="J17" s="108" t="s">
        <v>170</v>
      </c>
      <c r="K17" s="112">
        <v>1.0674837492136716E-2</v>
      </c>
      <c r="L17" s="116" t="s">
        <v>219</v>
      </c>
      <c r="M17" s="122">
        <v>18839.32</v>
      </c>
      <c r="N17" s="114" t="s">
        <v>172</v>
      </c>
      <c r="O17" s="114"/>
      <c r="P17" s="114" t="s">
        <v>185</v>
      </c>
      <c r="Q17" s="114" t="s">
        <v>184</v>
      </c>
      <c r="R17" s="114" t="s">
        <v>186</v>
      </c>
      <c r="S17" s="114"/>
      <c r="T17" s="114"/>
    </row>
    <row r="18" spans="1:20" s="115" customFormat="1" x14ac:dyDescent="0.3">
      <c r="A18" s="108">
        <v>2203769</v>
      </c>
      <c r="B18" s="108">
        <v>7469</v>
      </c>
      <c r="C18" s="108" t="s">
        <v>20</v>
      </c>
      <c r="D18" s="109">
        <v>10117.780000000001</v>
      </c>
      <c r="E18" s="109" t="s">
        <v>33</v>
      </c>
      <c r="F18" s="108" t="s">
        <v>42</v>
      </c>
      <c r="G18" s="108" t="s">
        <v>45</v>
      </c>
      <c r="H18" s="110">
        <v>1325700</v>
      </c>
      <c r="I18" s="111">
        <v>43200</v>
      </c>
      <c r="J18" s="108"/>
      <c r="K18" s="112">
        <v>7.6320283623745946E-3</v>
      </c>
      <c r="L18" s="108"/>
      <c r="M18" s="113">
        <v>18835.64</v>
      </c>
      <c r="N18" s="114" t="s">
        <v>75</v>
      </c>
      <c r="O18" s="114"/>
      <c r="P18" s="108" t="s">
        <v>46</v>
      </c>
      <c r="Q18" s="108" t="s">
        <v>48</v>
      </c>
      <c r="R18" s="114"/>
      <c r="S18" s="108"/>
      <c r="T18" s="114" t="s">
        <v>73</v>
      </c>
    </row>
    <row r="19" spans="1:20" s="115" customFormat="1" x14ac:dyDescent="0.3">
      <c r="A19" s="108">
        <v>2206334</v>
      </c>
      <c r="B19" s="108">
        <v>10034</v>
      </c>
      <c r="C19" s="108">
        <v>21764165</v>
      </c>
      <c r="D19" s="109">
        <v>10205.67</v>
      </c>
      <c r="E19" s="109" t="s">
        <v>34</v>
      </c>
      <c r="F19" s="108" t="s">
        <v>42</v>
      </c>
      <c r="G19" s="116" t="s">
        <v>238</v>
      </c>
      <c r="H19" s="117">
        <v>1557268</v>
      </c>
      <c r="I19" s="111">
        <v>40147</v>
      </c>
      <c r="J19" s="117"/>
      <c r="K19" s="118">
        <v>1.2E-2</v>
      </c>
      <c r="L19" s="116" t="s">
        <v>219</v>
      </c>
      <c r="M19" s="119">
        <v>18624.689999999999</v>
      </c>
      <c r="N19" s="116" t="s">
        <v>239</v>
      </c>
      <c r="O19" s="114"/>
      <c r="P19" s="116">
        <v>14265</v>
      </c>
      <c r="Q19" s="108"/>
      <c r="R19" s="120" t="s">
        <v>240</v>
      </c>
      <c r="S19" s="120"/>
      <c r="T19" s="120" t="s">
        <v>257</v>
      </c>
    </row>
    <row r="20" spans="1:20" x14ac:dyDescent="0.3">
      <c r="A20" s="94">
        <v>2206209</v>
      </c>
      <c r="B20" s="94">
        <v>9909</v>
      </c>
      <c r="C20" s="94">
        <v>21720329</v>
      </c>
      <c r="D20" s="95">
        <v>12466.5</v>
      </c>
      <c r="E20" s="95" t="s">
        <v>34</v>
      </c>
      <c r="F20" s="94" t="s">
        <v>42</v>
      </c>
      <c r="G20" s="101" t="s">
        <v>234</v>
      </c>
      <c r="H20" s="102">
        <v>1905373</v>
      </c>
      <c r="I20" s="81">
        <v>41964</v>
      </c>
      <c r="J20" s="101"/>
      <c r="K20" s="103">
        <v>0.01</v>
      </c>
      <c r="L20" s="96" t="s">
        <v>219</v>
      </c>
      <c r="M20" s="104">
        <v>17215.8</v>
      </c>
      <c r="N20" s="101" t="s">
        <v>235</v>
      </c>
      <c r="O20" s="97"/>
      <c r="P20" s="101">
        <v>47640</v>
      </c>
      <c r="Q20" s="94"/>
      <c r="R20" s="105" t="s">
        <v>236</v>
      </c>
      <c r="S20" s="105"/>
      <c r="T20" s="107" t="s">
        <v>237</v>
      </c>
    </row>
    <row r="21" spans="1:20" x14ac:dyDescent="0.3">
      <c r="A21" s="77">
        <v>2206349</v>
      </c>
      <c r="B21" s="77">
        <v>10049</v>
      </c>
      <c r="C21" s="77">
        <v>21771003</v>
      </c>
      <c r="D21" s="79">
        <v>11717.89</v>
      </c>
      <c r="E21" s="79" t="s">
        <v>34</v>
      </c>
      <c r="F21" s="77" t="s">
        <v>42</v>
      </c>
      <c r="G21" s="88" t="s">
        <v>241</v>
      </c>
      <c r="H21" s="89">
        <v>3319500</v>
      </c>
      <c r="I21" s="81">
        <v>42017</v>
      </c>
      <c r="J21" s="88"/>
      <c r="K21" s="90">
        <v>5.0000000000000001E-3</v>
      </c>
      <c r="L21" s="98" t="s">
        <v>219</v>
      </c>
      <c r="M21" s="91">
        <v>11561.14</v>
      </c>
      <c r="N21" s="88" t="s">
        <v>242</v>
      </c>
      <c r="O21" s="84"/>
      <c r="P21" s="88">
        <v>40452</v>
      </c>
      <c r="Q21" s="77"/>
      <c r="R21" s="78" t="s">
        <v>243</v>
      </c>
      <c r="S21" s="78"/>
      <c r="T21" s="78" t="s">
        <v>244</v>
      </c>
    </row>
  </sheetData>
  <autoFilter ref="A1:T21" xr:uid="{68334D15-900E-4AB6-ADD2-F2022490E8C6}">
    <sortState xmlns:xlrd2="http://schemas.microsoft.com/office/spreadsheetml/2017/richdata2" ref="A2:T21">
      <sortCondition descending="1" ref="M1:M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workbookViewId="0">
      <selection activeCell="H20" sqref="H20"/>
    </sheetView>
  </sheetViews>
  <sheetFormatPr defaultRowHeight="14.4" x14ac:dyDescent="0.3"/>
  <cols>
    <col min="1" max="1" width="18.21875" customWidth="1"/>
    <col min="3" max="3" width="13" customWidth="1"/>
    <col min="5" max="5" width="12.21875" customWidth="1"/>
  </cols>
  <sheetData>
    <row r="1" spans="1:5" x14ac:dyDescent="0.3">
      <c r="A1" s="1">
        <v>14914.94</v>
      </c>
      <c r="C1" s="1">
        <v>11975.68</v>
      </c>
      <c r="E1" s="1">
        <v>12481.86</v>
      </c>
    </row>
    <row r="2" spans="1:5" x14ac:dyDescent="0.3">
      <c r="A2" s="1">
        <v>14866.58</v>
      </c>
      <c r="C2" s="1">
        <v>11948.15</v>
      </c>
      <c r="E2" s="1">
        <v>12466.5</v>
      </c>
    </row>
    <row r="3" spans="1:5" x14ac:dyDescent="0.3">
      <c r="A3" s="1">
        <v>14752.54</v>
      </c>
      <c r="C3" s="1">
        <v>11717.89</v>
      </c>
      <c r="E3" s="1">
        <v>12341.92</v>
      </c>
    </row>
    <row r="4" spans="1:5" x14ac:dyDescent="0.3">
      <c r="A4" s="1">
        <v>14723.93</v>
      </c>
      <c r="C4" s="1">
        <v>11715.96</v>
      </c>
      <c r="E4" s="1">
        <v>12238.54</v>
      </c>
    </row>
    <row r="5" spans="1:5" x14ac:dyDescent="0.3">
      <c r="A5" s="1">
        <v>14593.21</v>
      </c>
      <c r="C5" s="1">
        <v>11647.9</v>
      </c>
      <c r="E5" s="1">
        <v>12060.82</v>
      </c>
    </row>
    <row r="6" spans="1:5" x14ac:dyDescent="0.3">
      <c r="A6" s="1">
        <v>14562.75</v>
      </c>
      <c r="C6" s="1">
        <v>11572.91</v>
      </c>
      <c r="E6" s="1">
        <v>12010.91</v>
      </c>
    </row>
    <row r="7" spans="1:5" x14ac:dyDescent="0.3">
      <c r="A7" s="1">
        <v>14548.98</v>
      </c>
      <c r="C7" s="1">
        <v>11485.88</v>
      </c>
      <c r="E7" s="1">
        <v>11975.68</v>
      </c>
    </row>
    <row r="8" spans="1:5" x14ac:dyDescent="0.3">
      <c r="A8" s="1">
        <v>14511.15</v>
      </c>
      <c r="C8" s="1">
        <v>11471.72</v>
      </c>
      <c r="E8" s="1">
        <v>11948.15</v>
      </c>
    </row>
    <row r="9" spans="1:5" x14ac:dyDescent="0.3">
      <c r="A9" s="1">
        <v>14471.12</v>
      </c>
      <c r="C9" s="1">
        <v>11369.06</v>
      </c>
      <c r="E9" s="1">
        <v>11717.89</v>
      </c>
    </row>
    <row r="10" spans="1:5" x14ac:dyDescent="0.3">
      <c r="A10" s="1">
        <v>14470.74</v>
      </c>
      <c r="C10" s="1">
        <v>11340.97</v>
      </c>
      <c r="E10" s="1">
        <v>11715.96</v>
      </c>
    </row>
    <row r="11" spans="1:5" x14ac:dyDescent="0.3">
      <c r="A11" s="1">
        <v>14464.61</v>
      </c>
      <c r="C11" s="1">
        <v>11300.64</v>
      </c>
      <c r="E11" s="1">
        <v>11647.9</v>
      </c>
    </row>
    <row r="12" spans="1:5" x14ac:dyDescent="0.3">
      <c r="A12" s="1">
        <v>14255.05</v>
      </c>
      <c r="C12" s="1">
        <v>11255.32</v>
      </c>
      <c r="E12" s="1">
        <v>11572.91</v>
      </c>
    </row>
    <row r="13" spans="1:5" x14ac:dyDescent="0.3">
      <c r="A13" s="1">
        <v>14245.84</v>
      </c>
      <c r="C13" s="1">
        <v>11218.95</v>
      </c>
      <c r="E13" s="1">
        <v>11485.88</v>
      </c>
    </row>
    <row r="14" spans="1:5" x14ac:dyDescent="0.3">
      <c r="A14" s="1">
        <v>14113.93</v>
      </c>
      <c r="C14" s="1">
        <v>11191.97</v>
      </c>
      <c r="E14" s="1">
        <v>11471.72</v>
      </c>
    </row>
    <row r="15" spans="1:5" x14ac:dyDescent="0.3">
      <c r="A15" s="1">
        <v>14043.86</v>
      </c>
      <c r="C15" s="1">
        <v>11034.57</v>
      </c>
      <c r="E15" s="1">
        <v>11369.06</v>
      </c>
    </row>
    <row r="16" spans="1:5" x14ac:dyDescent="0.3">
      <c r="A16" s="1">
        <v>13916.83</v>
      </c>
      <c r="C16" s="1">
        <v>11004.4</v>
      </c>
      <c r="E16" s="1">
        <v>11340.97</v>
      </c>
    </row>
    <row r="17" spans="1:5" x14ac:dyDescent="0.3">
      <c r="A17" s="1">
        <v>13843.85</v>
      </c>
      <c r="C17" s="1">
        <v>10944.09</v>
      </c>
      <c r="E17" s="1">
        <v>11300.64</v>
      </c>
    </row>
    <row r="18" spans="1:5" x14ac:dyDescent="0.3">
      <c r="A18" s="1">
        <v>13637.37</v>
      </c>
      <c r="C18" s="1">
        <v>10888.5</v>
      </c>
      <c r="E18" s="1">
        <v>11255.32</v>
      </c>
    </row>
    <row r="19" spans="1:5" x14ac:dyDescent="0.3">
      <c r="A19" s="1">
        <v>13636.48</v>
      </c>
      <c r="C19" s="1">
        <v>10797.68</v>
      </c>
      <c r="E19" s="1">
        <v>11218.95</v>
      </c>
    </row>
    <row r="20" spans="1:5" x14ac:dyDescent="0.3">
      <c r="A20" s="1">
        <v>13601.31</v>
      </c>
      <c r="C20" s="1">
        <v>10776.69</v>
      </c>
      <c r="E20" s="1">
        <v>11191.97</v>
      </c>
    </row>
    <row r="21" spans="1:5" x14ac:dyDescent="0.3">
      <c r="A21" s="1">
        <v>13596.29</v>
      </c>
      <c r="C21" s="1">
        <v>10740.02</v>
      </c>
      <c r="E21" s="1">
        <v>11034.57</v>
      </c>
    </row>
    <row r="22" spans="1:5" x14ac:dyDescent="0.3">
      <c r="A22" s="1">
        <v>13522.43</v>
      </c>
      <c r="C22" s="1">
        <v>10701.04</v>
      </c>
      <c r="E22" s="1">
        <v>11004.4</v>
      </c>
    </row>
    <row r="23" spans="1:5" x14ac:dyDescent="0.3">
      <c r="A23" s="1">
        <v>13498.35</v>
      </c>
      <c r="C23" s="1">
        <v>10693.38</v>
      </c>
      <c r="E23" s="1">
        <v>10944.09</v>
      </c>
    </row>
    <row r="24" spans="1:5" x14ac:dyDescent="0.3">
      <c r="A24" s="1">
        <v>13473.5</v>
      </c>
      <c r="C24" s="1">
        <v>10652.92</v>
      </c>
      <c r="E24" s="1">
        <v>10888.5</v>
      </c>
    </row>
    <row r="25" spans="1:5" x14ac:dyDescent="0.3">
      <c r="A25" s="1">
        <v>13471.27</v>
      </c>
      <c r="C25" s="1">
        <v>10634.84</v>
      </c>
      <c r="E25" s="1">
        <v>10797.68</v>
      </c>
    </row>
    <row r="26" spans="1:5" x14ac:dyDescent="0.3">
      <c r="A26" s="1">
        <v>13372.46</v>
      </c>
      <c r="C26" s="1">
        <v>10510.33</v>
      </c>
      <c r="E26" s="1">
        <v>10776.69</v>
      </c>
    </row>
    <row r="27" spans="1:5" x14ac:dyDescent="0.3">
      <c r="A27" s="1">
        <v>13326.89</v>
      </c>
      <c r="C27" s="1">
        <v>10500.42</v>
      </c>
      <c r="E27" s="1">
        <v>10740.02</v>
      </c>
    </row>
    <row r="28" spans="1:5" x14ac:dyDescent="0.3">
      <c r="A28" s="1">
        <v>13282.48</v>
      </c>
      <c r="C28" s="1">
        <v>10412.34</v>
      </c>
      <c r="E28" s="1">
        <v>10701.04</v>
      </c>
    </row>
    <row r="29" spans="1:5" x14ac:dyDescent="0.3">
      <c r="A29" s="1">
        <v>13243.63</v>
      </c>
      <c r="C29" s="1">
        <v>10411.799999999999</v>
      </c>
      <c r="E29" s="1">
        <v>10693.38</v>
      </c>
    </row>
    <row r="30" spans="1:5" x14ac:dyDescent="0.3">
      <c r="A30" s="1">
        <v>13211.88</v>
      </c>
      <c r="C30" s="1">
        <v>10394.129999999999</v>
      </c>
      <c r="E30" s="1">
        <v>10652.92</v>
      </c>
    </row>
    <row r="31" spans="1:5" x14ac:dyDescent="0.3">
      <c r="A31" s="1">
        <v>13165.85</v>
      </c>
      <c r="C31" s="1">
        <v>10359.26</v>
      </c>
      <c r="E31" s="1">
        <v>10634.84</v>
      </c>
    </row>
    <row r="32" spans="1:5" x14ac:dyDescent="0.3">
      <c r="A32" s="1">
        <v>13142.76</v>
      </c>
      <c r="C32" s="1">
        <v>10288.06</v>
      </c>
      <c r="E32" s="1">
        <v>10510.33</v>
      </c>
    </row>
    <row r="33" spans="1:5" x14ac:dyDescent="0.3">
      <c r="A33" s="1">
        <v>13105.42</v>
      </c>
      <c r="C33" s="1">
        <v>10259.27</v>
      </c>
      <c r="E33" s="1">
        <v>10500.42</v>
      </c>
    </row>
    <row r="34" spans="1:5" x14ac:dyDescent="0.3">
      <c r="A34" s="1">
        <v>13077.8</v>
      </c>
      <c r="C34" s="1">
        <v>10205.67</v>
      </c>
      <c r="E34" s="1">
        <v>10412.34</v>
      </c>
    </row>
    <row r="35" spans="1:5" x14ac:dyDescent="0.3">
      <c r="A35" s="1">
        <v>13061.44</v>
      </c>
      <c r="C35" s="1">
        <v>10202.25</v>
      </c>
      <c r="E35" s="1">
        <v>10411.799999999999</v>
      </c>
    </row>
    <row r="36" spans="1:5" x14ac:dyDescent="0.3">
      <c r="A36" s="1">
        <v>12943.85</v>
      </c>
      <c r="C36" s="1">
        <v>10181.66</v>
      </c>
      <c r="E36" s="1">
        <v>10394.129999999999</v>
      </c>
    </row>
    <row r="37" spans="1:5" x14ac:dyDescent="0.3">
      <c r="A37" s="1">
        <v>12912.9</v>
      </c>
      <c r="C37" s="1">
        <v>10155.44</v>
      </c>
      <c r="E37" s="1">
        <v>10359.26</v>
      </c>
    </row>
    <row r="38" spans="1:5" x14ac:dyDescent="0.3">
      <c r="A38" s="1">
        <v>12890.11</v>
      </c>
      <c r="C38" s="1">
        <v>10145.31</v>
      </c>
      <c r="E38" s="1">
        <v>10288.06</v>
      </c>
    </row>
    <row r="39" spans="1:5" x14ac:dyDescent="0.3">
      <c r="A39" s="1">
        <v>12724.23</v>
      </c>
      <c r="C39" s="1">
        <v>10142.42</v>
      </c>
      <c r="E39" s="1">
        <v>10259.27</v>
      </c>
    </row>
    <row r="40" spans="1:5" x14ac:dyDescent="0.3">
      <c r="A40" s="1">
        <v>12713.25</v>
      </c>
      <c r="C40" s="1">
        <v>10122.41</v>
      </c>
      <c r="E40" s="1">
        <v>10205.67</v>
      </c>
    </row>
    <row r="41" spans="1:5" x14ac:dyDescent="0.3">
      <c r="A41" s="1">
        <v>12650.32</v>
      </c>
      <c r="C41" s="1">
        <v>10117.780000000001</v>
      </c>
      <c r="E41" s="1">
        <v>10202.25</v>
      </c>
    </row>
    <row r="42" spans="1:5" x14ac:dyDescent="0.3">
      <c r="A42" s="1">
        <v>12560.72</v>
      </c>
      <c r="C42" s="1">
        <v>10104.299999999999</v>
      </c>
      <c r="E42" s="1">
        <v>10181.66</v>
      </c>
    </row>
    <row r="43" spans="1:5" x14ac:dyDescent="0.3">
      <c r="A43" s="1">
        <v>12533.47</v>
      </c>
      <c r="C43" s="1">
        <v>10004.450000000001</v>
      </c>
      <c r="E43" s="1">
        <v>10155.44</v>
      </c>
    </row>
    <row r="44" spans="1:5" x14ac:dyDescent="0.3">
      <c r="A44" s="1">
        <v>12518.47</v>
      </c>
      <c r="C44" s="1">
        <v>10003.700000000001</v>
      </c>
      <c r="E44" s="1">
        <v>10145.31</v>
      </c>
    </row>
    <row r="45" spans="1:5" x14ac:dyDescent="0.3">
      <c r="A45" s="1">
        <v>12481.86</v>
      </c>
      <c r="E45" s="1">
        <v>10142.42</v>
      </c>
    </row>
    <row r="46" spans="1:5" x14ac:dyDescent="0.3">
      <c r="A46" s="1">
        <v>12466.5</v>
      </c>
      <c r="E46" s="1">
        <v>10122.41</v>
      </c>
    </row>
    <row r="47" spans="1:5" x14ac:dyDescent="0.3">
      <c r="A47" s="1">
        <v>12341.92</v>
      </c>
      <c r="E47" s="1">
        <v>10117.780000000001</v>
      </c>
    </row>
    <row r="48" spans="1:5" x14ac:dyDescent="0.3">
      <c r="A48" s="1">
        <v>12238.54</v>
      </c>
      <c r="E48" s="1">
        <v>10104.299999999999</v>
      </c>
    </row>
    <row r="49" spans="1:5" x14ac:dyDescent="0.3">
      <c r="A49" s="1">
        <v>12060.82</v>
      </c>
      <c r="E49" s="1">
        <v>10004.450000000001</v>
      </c>
    </row>
    <row r="50" spans="1:5" x14ac:dyDescent="0.3">
      <c r="A50" s="1">
        <v>12010.91</v>
      </c>
      <c r="E50" s="1">
        <v>10003.700000000001</v>
      </c>
    </row>
    <row r="51" spans="1:5" x14ac:dyDescent="0.3">
      <c r="A51" s="1">
        <v>11975.68</v>
      </c>
    </row>
    <row r="52" spans="1:5" x14ac:dyDescent="0.3">
      <c r="A52" s="1">
        <v>11948.15</v>
      </c>
    </row>
    <row r="53" spans="1:5" x14ac:dyDescent="0.3">
      <c r="A53" s="1">
        <v>11717.89</v>
      </c>
    </row>
    <row r="54" spans="1:5" x14ac:dyDescent="0.3">
      <c r="A54" s="1">
        <v>11715.96</v>
      </c>
    </row>
    <row r="55" spans="1:5" x14ac:dyDescent="0.3">
      <c r="A55" s="1">
        <v>11647.9</v>
      </c>
    </row>
    <row r="56" spans="1:5" x14ac:dyDescent="0.3">
      <c r="A56" s="1">
        <v>11572.91</v>
      </c>
    </row>
    <row r="57" spans="1:5" x14ac:dyDescent="0.3">
      <c r="A57" s="1">
        <v>11485.88</v>
      </c>
    </row>
    <row r="58" spans="1:5" x14ac:dyDescent="0.3">
      <c r="A58" s="1">
        <v>11471.72</v>
      </c>
    </row>
    <row r="59" spans="1:5" x14ac:dyDescent="0.3">
      <c r="A59" s="1">
        <v>11369.06</v>
      </c>
    </row>
    <row r="60" spans="1:5" x14ac:dyDescent="0.3">
      <c r="A60" s="1">
        <v>11340.97</v>
      </c>
    </row>
    <row r="61" spans="1:5" x14ac:dyDescent="0.3">
      <c r="A61" s="1">
        <v>11300.64</v>
      </c>
    </row>
    <row r="62" spans="1:5" x14ac:dyDescent="0.3">
      <c r="A62" s="1">
        <v>11255.32</v>
      </c>
    </row>
    <row r="63" spans="1:5" x14ac:dyDescent="0.3">
      <c r="A63" s="1">
        <v>11218.95</v>
      </c>
    </row>
    <row r="64" spans="1:5" x14ac:dyDescent="0.3">
      <c r="A64" s="1">
        <v>11191.97</v>
      </c>
    </row>
    <row r="65" spans="1:1" x14ac:dyDescent="0.3">
      <c r="A65" s="1">
        <v>11034.57</v>
      </c>
    </row>
    <row r="66" spans="1:1" x14ac:dyDescent="0.3">
      <c r="A66" s="1">
        <v>11004.4</v>
      </c>
    </row>
    <row r="67" spans="1:1" x14ac:dyDescent="0.3">
      <c r="A67" s="1">
        <v>10944.09</v>
      </c>
    </row>
    <row r="68" spans="1:1" x14ac:dyDescent="0.3">
      <c r="A68" s="1">
        <v>10888.5</v>
      </c>
    </row>
    <row r="69" spans="1:1" x14ac:dyDescent="0.3">
      <c r="A69" s="1">
        <v>10797.68</v>
      </c>
    </row>
    <row r="70" spans="1:1" x14ac:dyDescent="0.3">
      <c r="A70" s="1">
        <v>10776.69</v>
      </c>
    </row>
    <row r="71" spans="1:1" x14ac:dyDescent="0.3">
      <c r="A71" s="1">
        <v>10740.02</v>
      </c>
    </row>
    <row r="72" spans="1:1" x14ac:dyDescent="0.3">
      <c r="A72" s="1">
        <v>10701.04</v>
      </c>
    </row>
    <row r="73" spans="1:1" x14ac:dyDescent="0.3">
      <c r="A73" s="1">
        <v>10693.38</v>
      </c>
    </row>
    <row r="74" spans="1:1" x14ac:dyDescent="0.3">
      <c r="A74" s="1">
        <v>10652.92</v>
      </c>
    </row>
    <row r="75" spans="1:1" x14ac:dyDescent="0.3">
      <c r="A75" s="1">
        <v>10634.84</v>
      </c>
    </row>
    <row r="76" spans="1:1" x14ac:dyDescent="0.3">
      <c r="A76" s="1">
        <v>10510.33</v>
      </c>
    </row>
    <row r="77" spans="1:1" x14ac:dyDescent="0.3">
      <c r="A77" s="1">
        <v>10500.42</v>
      </c>
    </row>
    <row r="78" spans="1:1" x14ac:dyDescent="0.3">
      <c r="A78" s="1">
        <v>10412.34</v>
      </c>
    </row>
    <row r="79" spans="1:1" x14ac:dyDescent="0.3">
      <c r="A79" s="1">
        <v>10411.799999999999</v>
      </c>
    </row>
    <row r="80" spans="1:1" x14ac:dyDescent="0.3">
      <c r="A80" s="1">
        <v>10394.129999999999</v>
      </c>
    </row>
    <row r="81" spans="1:1" x14ac:dyDescent="0.3">
      <c r="A81" s="1">
        <v>10359.26</v>
      </c>
    </row>
    <row r="82" spans="1:1" x14ac:dyDescent="0.3">
      <c r="A82" s="1">
        <v>10288.06</v>
      </c>
    </row>
    <row r="83" spans="1:1" x14ac:dyDescent="0.3">
      <c r="A83" s="1">
        <v>10259.27</v>
      </c>
    </row>
    <row r="84" spans="1:1" x14ac:dyDescent="0.3">
      <c r="A84" s="1">
        <v>10205.67</v>
      </c>
    </row>
    <row r="85" spans="1:1" x14ac:dyDescent="0.3">
      <c r="A85" s="1">
        <v>10202.25</v>
      </c>
    </row>
    <row r="86" spans="1:1" x14ac:dyDescent="0.3">
      <c r="A86" s="1">
        <v>10181.66</v>
      </c>
    </row>
    <row r="87" spans="1:1" x14ac:dyDescent="0.3">
      <c r="A87" s="1">
        <v>10155.44</v>
      </c>
    </row>
    <row r="88" spans="1:1" x14ac:dyDescent="0.3">
      <c r="A88" s="1">
        <v>10145.31</v>
      </c>
    </row>
    <row r="89" spans="1:1" x14ac:dyDescent="0.3">
      <c r="A89" s="1">
        <v>10142.42</v>
      </c>
    </row>
    <row r="90" spans="1:1" x14ac:dyDescent="0.3">
      <c r="A90" s="1">
        <v>10122.41</v>
      </c>
    </row>
    <row r="91" spans="1:1" x14ac:dyDescent="0.3">
      <c r="A91" s="1">
        <v>10117.780000000001</v>
      </c>
    </row>
    <row r="92" spans="1:1" x14ac:dyDescent="0.3">
      <c r="A92" s="1">
        <v>10104.299999999999</v>
      </c>
    </row>
    <row r="93" spans="1:1" x14ac:dyDescent="0.3">
      <c r="A93" s="1">
        <v>10004.450000000001</v>
      </c>
    </row>
    <row r="94" spans="1:1" x14ac:dyDescent="0.3">
      <c r="A94" s="1">
        <v>10003.700000000001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5A2A-1521-4851-A69E-EAAEE4AC5A95}">
  <dimension ref="A1:K22"/>
  <sheetViews>
    <sheetView workbookViewId="0">
      <selection activeCell="N9" sqref="N9"/>
    </sheetView>
  </sheetViews>
  <sheetFormatPr defaultRowHeight="14.4" x14ac:dyDescent="0.3"/>
  <cols>
    <col min="3" max="3" width="16.21875" customWidth="1"/>
    <col min="4" max="4" width="15.44140625" customWidth="1"/>
    <col min="8" max="8" width="15.5546875" customWidth="1"/>
  </cols>
  <sheetData>
    <row r="1" spans="1:11" ht="15" thickBot="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" thickBot="1" x14ac:dyDescent="0.35">
      <c r="A2" s="156" t="s">
        <v>94</v>
      </c>
      <c r="B2" s="157"/>
      <c r="C2" s="157"/>
      <c r="D2" s="158"/>
      <c r="E2" s="159" t="s">
        <v>95</v>
      </c>
      <c r="F2" s="160"/>
      <c r="G2" s="160"/>
      <c r="H2" s="161"/>
      <c r="I2" s="156" t="s">
        <v>96</v>
      </c>
      <c r="J2" s="157"/>
      <c r="K2" s="158"/>
    </row>
    <row r="3" spans="1:11" ht="24" x14ac:dyDescent="0.3">
      <c r="A3" s="134" t="s">
        <v>97</v>
      </c>
      <c r="B3" s="6" t="s">
        <v>98</v>
      </c>
      <c r="C3" s="134" t="s">
        <v>99</v>
      </c>
      <c r="D3" s="134" t="s">
        <v>100</v>
      </c>
      <c r="E3" s="7" t="s">
        <v>101</v>
      </c>
      <c r="F3" s="7" t="s">
        <v>102</v>
      </c>
      <c r="G3" s="7" t="s">
        <v>103</v>
      </c>
      <c r="H3" s="7" t="s">
        <v>104</v>
      </c>
      <c r="I3" s="6" t="s">
        <v>105</v>
      </c>
      <c r="J3" s="6" t="s">
        <v>106</v>
      </c>
      <c r="K3" s="134" t="s">
        <v>107</v>
      </c>
    </row>
    <row r="4" spans="1:11" x14ac:dyDescent="0.3">
      <c r="A4" s="135"/>
      <c r="B4" s="8" t="s">
        <v>108</v>
      </c>
      <c r="C4" s="135"/>
      <c r="D4" s="135"/>
      <c r="E4" s="9" t="s">
        <v>109</v>
      </c>
      <c r="F4" s="9" t="s">
        <v>109</v>
      </c>
      <c r="G4" s="9" t="s">
        <v>110</v>
      </c>
      <c r="H4" s="9" t="s">
        <v>111</v>
      </c>
      <c r="I4" s="8" t="s">
        <v>108</v>
      </c>
      <c r="J4" s="8" t="s">
        <v>112</v>
      </c>
      <c r="K4" s="135"/>
    </row>
    <row r="5" spans="1:11" x14ac:dyDescent="0.3">
      <c r="A5" s="150">
        <v>1</v>
      </c>
      <c r="B5" s="151"/>
      <c r="C5" s="152">
        <v>44222.416666666664</v>
      </c>
      <c r="D5" s="153">
        <v>44236.416666666664</v>
      </c>
      <c r="E5" s="154">
        <v>1</v>
      </c>
      <c r="F5" s="151">
        <v>2958</v>
      </c>
      <c r="G5" s="151">
        <v>2963</v>
      </c>
      <c r="H5" s="10" t="s">
        <v>113</v>
      </c>
      <c r="I5" s="155"/>
      <c r="J5" s="11" t="s">
        <v>113</v>
      </c>
      <c r="K5" s="136" t="s">
        <v>66</v>
      </c>
    </row>
    <row r="6" spans="1:11" x14ac:dyDescent="0.3">
      <c r="A6" s="150"/>
      <c r="B6" s="151"/>
      <c r="C6" s="152"/>
      <c r="D6" s="153"/>
      <c r="E6" s="154"/>
      <c r="F6" s="151"/>
      <c r="G6" s="151"/>
      <c r="H6" s="12">
        <v>6116605.3700000001</v>
      </c>
      <c r="I6" s="155"/>
      <c r="J6" s="11" t="s">
        <v>114</v>
      </c>
      <c r="K6" s="136"/>
    </row>
    <row r="7" spans="1:11" x14ac:dyDescent="0.3">
      <c r="A7" s="137">
        <v>2</v>
      </c>
      <c r="B7" s="139"/>
      <c r="C7" s="141">
        <v>44222.416666666664</v>
      </c>
      <c r="D7" s="143">
        <v>44236.458333333336</v>
      </c>
      <c r="E7" s="145">
        <v>2959</v>
      </c>
      <c r="F7" s="139">
        <v>5917</v>
      </c>
      <c r="G7" s="139">
        <v>2963</v>
      </c>
      <c r="H7" s="13" t="s">
        <v>113</v>
      </c>
      <c r="I7" s="147"/>
      <c r="J7" s="14" t="s">
        <v>113</v>
      </c>
      <c r="K7" s="149" t="s">
        <v>66</v>
      </c>
    </row>
    <row r="8" spans="1:11" x14ac:dyDescent="0.3">
      <c r="A8" s="137"/>
      <c r="B8" s="139"/>
      <c r="C8" s="141"/>
      <c r="D8" s="143"/>
      <c r="E8" s="145"/>
      <c r="F8" s="139"/>
      <c r="G8" s="139"/>
      <c r="H8" s="15">
        <v>4405564.9800000004</v>
      </c>
      <c r="I8" s="147"/>
      <c r="J8" s="14" t="s">
        <v>114</v>
      </c>
      <c r="K8" s="149"/>
    </row>
    <row r="9" spans="1:11" x14ac:dyDescent="0.3">
      <c r="A9" s="150">
        <v>3</v>
      </c>
      <c r="B9" s="151"/>
      <c r="C9" s="152">
        <v>44222.416666666664</v>
      </c>
      <c r="D9" s="153">
        <v>44236.5</v>
      </c>
      <c r="E9" s="154">
        <v>5918</v>
      </c>
      <c r="F9" s="151">
        <v>8879</v>
      </c>
      <c r="G9" s="151">
        <v>2963</v>
      </c>
      <c r="H9" s="10" t="s">
        <v>113</v>
      </c>
      <c r="I9" s="155"/>
      <c r="J9" s="11" t="s">
        <v>113</v>
      </c>
      <c r="K9" s="136" t="s">
        <v>66</v>
      </c>
    </row>
    <row r="10" spans="1:11" x14ac:dyDescent="0.3">
      <c r="A10" s="150"/>
      <c r="B10" s="151"/>
      <c r="C10" s="152"/>
      <c r="D10" s="153"/>
      <c r="E10" s="154"/>
      <c r="F10" s="151"/>
      <c r="G10" s="151"/>
      <c r="H10" s="12">
        <v>4730688.71</v>
      </c>
      <c r="I10" s="155"/>
      <c r="J10" s="11" t="s">
        <v>114</v>
      </c>
      <c r="K10" s="136"/>
    </row>
    <row r="11" spans="1:11" x14ac:dyDescent="0.3">
      <c r="A11" s="137">
        <v>4</v>
      </c>
      <c r="B11" s="139"/>
      <c r="C11" s="141">
        <v>44222.416666666664</v>
      </c>
      <c r="D11" s="143">
        <v>44236.541666666664</v>
      </c>
      <c r="E11" s="145">
        <v>8880</v>
      </c>
      <c r="F11" s="139">
        <v>11840</v>
      </c>
      <c r="G11" s="139">
        <v>2963</v>
      </c>
      <c r="H11" s="13" t="s">
        <v>113</v>
      </c>
      <c r="I11" s="147"/>
      <c r="J11" s="14" t="s">
        <v>113</v>
      </c>
      <c r="K11" s="149" t="s">
        <v>66</v>
      </c>
    </row>
    <row r="12" spans="1:11" x14ac:dyDescent="0.3">
      <c r="A12" s="137"/>
      <c r="B12" s="139"/>
      <c r="C12" s="141"/>
      <c r="D12" s="143"/>
      <c r="E12" s="145"/>
      <c r="F12" s="139"/>
      <c r="G12" s="139"/>
      <c r="H12" s="15">
        <v>4389856.87</v>
      </c>
      <c r="I12" s="147"/>
      <c r="J12" s="14" t="s">
        <v>114</v>
      </c>
      <c r="K12" s="149"/>
    </row>
    <row r="13" spans="1:11" x14ac:dyDescent="0.3">
      <c r="A13" s="150">
        <v>5</v>
      </c>
      <c r="B13" s="151"/>
      <c r="C13" s="152">
        <v>44222.416666666664</v>
      </c>
      <c r="D13" s="153">
        <v>44236.583333333336</v>
      </c>
      <c r="E13" s="154">
        <v>11841</v>
      </c>
      <c r="F13" s="151">
        <v>14797</v>
      </c>
      <c r="G13" s="151">
        <v>2963</v>
      </c>
      <c r="H13" s="10" t="s">
        <v>113</v>
      </c>
      <c r="I13" s="155"/>
      <c r="J13" s="11" t="s">
        <v>113</v>
      </c>
      <c r="K13" s="136" t="s">
        <v>66</v>
      </c>
    </row>
    <row r="14" spans="1:11" x14ac:dyDescent="0.3">
      <c r="A14" s="150"/>
      <c r="B14" s="151"/>
      <c r="C14" s="152"/>
      <c r="D14" s="153"/>
      <c r="E14" s="154"/>
      <c r="F14" s="151"/>
      <c r="G14" s="151"/>
      <c r="H14" s="12">
        <v>2774227.48</v>
      </c>
      <c r="I14" s="155"/>
      <c r="J14" s="11" t="s">
        <v>114</v>
      </c>
      <c r="K14" s="136"/>
    </row>
    <row r="15" spans="1:11" x14ac:dyDescent="0.3">
      <c r="A15" s="137">
        <v>6</v>
      </c>
      <c r="B15" s="139"/>
      <c r="C15" s="141">
        <v>44222.416666666664</v>
      </c>
      <c r="D15" s="143">
        <v>44236.625</v>
      </c>
      <c r="E15" s="145">
        <v>14798</v>
      </c>
      <c r="F15" s="139">
        <v>15877</v>
      </c>
      <c r="G15" s="139">
        <v>2969</v>
      </c>
      <c r="H15" s="13" t="s">
        <v>113</v>
      </c>
      <c r="I15" s="147"/>
      <c r="J15" s="14" t="s">
        <v>113</v>
      </c>
      <c r="K15" s="149" t="s">
        <v>66</v>
      </c>
    </row>
    <row r="16" spans="1:11" x14ac:dyDescent="0.3">
      <c r="A16" s="137"/>
      <c r="B16" s="139"/>
      <c r="C16" s="141"/>
      <c r="D16" s="143"/>
      <c r="E16" s="145"/>
      <c r="F16" s="139"/>
      <c r="G16" s="139"/>
      <c r="H16" s="15">
        <v>1671977.47</v>
      </c>
      <c r="I16" s="147"/>
      <c r="J16" s="14" t="s">
        <v>114</v>
      </c>
      <c r="K16" s="149"/>
    </row>
    <row r="17" spans="1:11" x14ac:dyDescent="0.3">
      <c r="A17" s="150">
        <v>7</v>
      </c>
      <c r="B17" s="151"/>
      <c r="C17" s="152">
        <v>44222.416666666664</v>
      </c>
      <c r="D17" s="153">
        <v>44236.666666666664</v>
      </c>
      <c r="E17" s="154">
        <v>15878</v>
      </c>
      <c r="F17" s="151">
        <v>16782</v>
      </c>
      <c r="G17" s="151">
        <v>2963</v>
      </c>
      <c r="H17" s="10" t="s">
        <v>113</v>
      </c>
      <c r="I17" s="155"/>
      <c r="J17" s="11" t="s">
        <v>113</v>
      </c>
      <c r="K17" s="136" t="s">
        <v>66</v>
      </c>
    </row>
    <row r="18" spans="1:11" x14ac:dyDescent="0.3">
      <c r="A18" s="150"/>
      <c r="B18" s="151"/>
      <c r="C18" s="152"/>
      <c r="D18" s="153"/>
      <c r="E18" s="154"/>
      <c r="F18" s="151"/>
      <c r="G18" s="151"/>
      <c r="H18" s="12">
        <v>14670224.710000001</v>
      </c>
      <c r="I18" s="155"/>
      <c r="J18" s="11" t="s">
        <v>114</v>
      </c>
      <c r="K18" s="136"/>
    </row>
    <row r="19" spans="1:11" x14ac:dyDescent="0.3">
      <c r="A19" s="137">
        <v>8</v>
      </c>
      <c r="B19" s="139"/>
      <c r="C19" s="141">
        <v>44222.416666666664</v>
      </c>
      <c r="D19" s="143">
        <v>44236.708333333336</v>
      </c>
      <c r="E19" s="145">
        <v>16783</v>
      </c>
      <c r="F19" s="139">
        <v>17189</v>
      </c>
      <c r="G19" s="139">
        <v>2955</v>
      </c>
      <c r="H19" s="13" t="s">
        <v>113</v>
      </c>
      <c r="I19" s="147"/>
      <c r="J19" s="14" t="s">
        <v>113</v>
      </c>
      <c r="K19" s="149" t="s">
        <v>66</v>
      </c>
    </row>
    <row r="20" spans="1:11" ht="15" thickBot="1" x14ac:dyDescent="0.35">
      <c r="A20" s="138"/>
      <c r="B20" s="140"/>
      <c r="C20" s="142"/>
      <c r="D20" s="144"/>
      <c r="E20" s="146"/>
      <c r="F20" s="140"/>
      <c r="G20" s="140"/>
      <c r="H20" s="15">
        <v>4570012.8</v>
      </c>
      <c r="I20" s="148"/>
      <c r="J20" s="14" t="s">
        <v>114</v>
      </c>
      <c r="K20" s="149"/>
    </row>
    <row r="21" spans="1:11" x14ac:dyDescent="0.3">
      <c r="A21" s="128" t="s">
        <v>115</v>
      </c>
      <c r="B21" s="129"/>
      <c r="C21" s="129"/>
      <c r="D21" s="129"/>
      <c r="E21" s="130"/>
      <c r="F21" s="134"/>
      <c r="G21" s="134">
        <v>23702</v>
      </c>
      <c r="H21" s="6" t="s">
        <v>113</v>
      </c>
      <c r="I21" s="134">
        <v>0</v>
      </c>
      <c r="J21" s="6" t="s">
        <v>113</v>
      </c>
      <c r="K21" s="5"/>
    </row>
    <row r="22" spans="1:11" x14ac:dyDescent="0.3">
      <c r="A22" s="131"/>
      <c r="B22" s="132"/>
      <c r="C22" s="132"/>
      <c r="D22" s="132"/>
      <c r="E22" s="133"/>
      <c r="F22" s="135"/>
      <c r="G22" s="135"/>
      <c r="H22" s="16">
        <v>43329158.390000001</v>
      </c>
      <c r="I22" s="135"/>
      <c r="J22" s="8">
        <v>0</v>
      </c>
      <c r="K22" s="5"/>
    </row>
  </sheetData>
  <mergeCells count="83">
    <mergeCell ref="A2:D2"/>
    <mergeCell ref="E2:H2"/>
    <mergeCell ref="I2:K2"/>
    <mergeCell ref="A3:A4"/>
    <mergeCell ref="C3:C4"/>
    <mergeCell ref="D3:D4"/>
    <mergeCell ref="K3:K4"/>
    <mergeCell ref="G5:G6"/>
    <mergeCell ref="I5:I6"/>
    <mergeCell ref="K5:K6"/>
    <mergeCell ref="A7:A8"/>
    <mergeCell ref="B7:B8"/>
    <mergeCell ref="C7:C8"/>
    <mergeCell ref="D7:D8"/>
    <mergeCell ref="E7:E8"/>
    <mergeCell ref="F7:F8"/>
    <mergeCell ref="G7:G8"/>
    <mergeCell ref="A5:A6"/>
    <mergeCell ref="B5:B6"/>
    <mergeCell ref="C5:C6"/>
    <mergeCell ref="D5:D6"/>
    <mergeCell ref="E5:E6"/>
    <mergeCell ref="F5:F6"/>
    <mergeCell ref="I7:I8"/>
    <mergeCell ref="K7:K8"/>
    <mergeCell ref="A9:A10"/>
    <mergeCell ref="B9:B10"/>
    <mergeCell ref="C9:C10"/>
    <mergeCell ref="D9:D10"/>
    <mergeCell ref="E9:E10"/>
    <mergeCell ref="F9:F10"/>
    <mergeCell ref="G9:G10"/>
    <mergeCell ref="I9:I10"/>
    <mergeCell ref="K9:K10"/>
    <mergeCell ref="A11:A12"/>
    <mergeCell ref="B11:B12"/>
    <mergeCell ref="C11:C12"/>
    <mergeCell ref="D11:D12"/>
    <mergeCell ref="E11:E12"/>
    <mergeCell ref="E15:E16"/>
    <mergeCell ref="F11:F12"/>
    <mergeCell ref="G11:G12"/>
    <mergeCell ref="I11:I12"/>
    <mergeCell ref="K11:K12"/>
    <mergeCell ref="G13:G14"/>
    <mergeCell ref="I13:I14"/>
    <mergeCell ref="K13:K14"/>
    <mergeCell ref="F13:F14"/>
    <mergeCell ref="A13:A14"/>
    <mergeCell ref="B13:B14"/>
    <mergeCell ref="C13:C14"/>
    <mergeCell ref="D13:D14"/>
    <mergeCell ref="E13:E14"/>
    <mergeCell ref="I15:I16"/>
    <mergeCell ref="K15:K16"/>
    <mergeCell ref="A17:A18"/>
    <mergeCell ref="B17:B18"/>
    <mergeCell ref="C17:C18"/>
    <mergeCell ref="D17:D18"/>
    <mergeCell ref="E17:E18"/>
    <mergeCell ref="F17:F18"/>
    <mergeCell ref="G17:G18"/>
    <mergeCell ref="I17:I18"/>
    <mergeCell ref="F15:F16"/>
    <mergeCell ref="G15:G16"/>
    <mergeCell ref="A15:A16"/>
    <mergeCell ref="B15:B16"/>
    <mergeCell ref="C15:C16"/>
    <mergeCell ref="D15:D16"/>
    <mergeCell ref="A21:E22"/>
    <mergeCell ref="F21:F22"/>
    <mergeCell ref="G21:G22"/>
    <mergeCell ref="I21:I22"/>
    <mergeCell ref="K17:K18"/>
    <mergeCell ref="A19:A20"/>
    <mergeCell ref="B19:B20"/>
    <mergeCell ref="C19:C20"/>
    <mergeCell ref="D19:D20"/>
    <mergeCell ref="E19:E20"/>
    <mergeCell ref="F19:F20"/>
    <mergeCell ref="G19:G20"/>
    <mergeCell ref="I19:I20"/>
    <mergeCell ref="K19:K20"/>
  </mergeCells>
  <hyperlinks>
    <hyperlink ref="A5" r:id="rId1" display="https://maricopa.arizonataxsale.com/index.cfm?folder=searchCert&amp;itemSetDID=1" xr:uid="{59DFED05-0788-4061-8B74-518AFB944C71}"/>
    <hyperlink ref="A7" r:id="rId2" display="https://maricopa.arizonataxsale.com/index.cfm?folder=searchCert&amp;itemSetDID=2" xr:uid="{E0619FA0-4627-42A1-B145-C0C1B7CED75A}"/>
    <hyperlink ref="A9" r:id="rId3" display="https://maricopa.arizonataxsale.com/index.cfm?folder=searchCert&amp;itemSetDID=3" xr:uid="{A79AEDAB-3CC6-4A65-8F20-4DB6B4D140B5}"/>
    <hyperlink ref="A11" r:id="rId4" display="https://maricopa.arizonataxsale.com/index.cfm?folder=searchCert&amp;itemSetDID=4" xr:uid="{51847725-B496-4C33-87C9-93A39810A471}"/>
    <hyperlink ref="A13" r:id="rId5" display="https://maricopa.arizonataxsale.com/index.cfm?folder=searchCert&amp;itemSetDID=5" xr:uid="{CFC9A31C-DAE8-4776-AB67-007CBD73A362}"/>
    <hyperlink ref="A15" r:id="rId6" display="https://maricopa.arizonataxsale.com/index.cfm?folder=searchCert&amp;itemSetDID=6" xr:uid="{ED6E0D23-329D-4BEC-AC63-C26810CF6136}"/>
    <hyperlink ref="A17" r:id="rId7" display="https://maricopa.arizonataxsale.com/index.cfm?folder=searchCert&amp;itemSetDID=7" xr:uid="{A8FD8053-16BC-46A6-8A17-383FA6CE77F1}"/>
    <hyperlink ref="A19" r:id="rId8" display="https://maricopa.arizonataxsale.com/index.cfm?folder=searchCert&amp;itemSetDID=8" xr:uid="{C0F3FFCA-B6CC-49CD-8F1F-20AA9055D4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50-Records</vt:lpstr>
      <vt:lpstr>20SFH-list</vt:lpstr>
      <vt:lpstr>Sheet1</vt:lpstr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Zhang</dc:creator>
  <cp:lastModifiedBy>Aman Zhang</cp:lastModifiedBy>
  <dcterms:created xsi:type="dcterms:W3CDTF">2021-01-28T02:18:05Z</dcterms:created>
  <dcterms:modified xsi:type="dcterms:W3CDTF">2021-01-31T00:29:29Z</dcterms:modified>
</cp:coreProperties>
</file>