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Laboratory\"/>
    </mc:Choice>
  </mc:AlternateContent>
  <bookViews>
    <workbookView xWindow="0" yWindow="0" windowWidth="15330" windowHeight="4650"/>
  </bookViews>
  <sheets>
    <sheet name="Task Analysis" sheetId="1" r:id="rId1"/>
    <sheet name="Quotation" sheetId="2" r:id="rId2"/>
    <sheet name="Task All" sheetId="3" r:id="rId3"/>
  </sheets>
  <definedNames>
    <definedName name="_xlnm._FilterDatabase" localSheetId="2" hidden="1">'Task All'!$A$1:$I$11</definedName>
    <definedName name="Assignment_Table">#REF!</definedName>
    <definedName name="Resource_Table">#REF!</definedName>
    <definedName name="Task_Table">'Task Analysis'!$A$6:$E$6</definedName>
  </definedNames>
  <calcPr calcId="152511"/>
</workbook>
</file>

<file path=xl/calcChain.xml><?xml version="1.0" encoding="utf-8"?>
<calcChain xmlns="http://schemas.openxmlformats.org/spreadsheetml/2006/main">
  <c r="E13" i="3" l="1"/>
  <c r="E15" i="3"/>
  <c r="E14" i="3"/>
  <c r="D14" i="3"/>
  <c r="D15" i="3"/>
  <c r="D13" i="3"/>
  <c r="D40" i="1"/>
  <c r="D41" i="1"/>
  <c r="D39" i="1"/>
  <c r="C39" i="1"/>
  <c r="C40" i="1"/>
  <c r="C41" i="1"/>
  <c r="H32" i="1"/>
  <c r="H31" i="1"/>
  <c r="F8" i="1"/>
  <c r="F9" i="1"/>
  <c r="F10" i="1"/>
  <c r="H10" i="1" s="1"/>
  <c r="F11" i="1"/>
  <c r="F12" i="1"/>
  <c r="F13" i="1"/>
  <c r="H13" i="1" s="1"/>
  <c r="F14" i="1"/>
  <c r="H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7" i="1"/>
  <c r="H7" i="1" s="1"/>
  <c r="H25" i="1" l="1"/>
  <c r="H15" i="1"/>
  <c r="H27" i="1"/>
  <c r="H19" i="1"/>
  <c r="D28" i="2"/>
  <c r="D33" i="1" l="1"/>
  <c r="D34" i="1" s="1"/>
  <c r="D35" i="1" l="1"/>
  <c r="D36" i="1" s="1"/>
</calcChain>
</file>

<file path=xl/sharedStrings.xml><?xml version="1.0" encoding="utf-8"?>
<sst xmlns="http://schemas.openxmlformats.org/spreadsheetml/2006/main" count="150" uniqueCount="108">
  <si>
    <t>ID</t>
  </si>
  <si>
    <t>Duration</t>
  </si>
  <si>
    <t>Notes</t>
  </si>
  <si>
    <t>Group</t>
  </si>
  <si>
    <t>System Analysis</t>
  </si>
  <si>
    <t>User Manager</t>
  </si>
  <si>
    <t>Doctor Manager</t>
  </si>
  <si>
    <t>Manage Doctor</t>
  </si>
  <si>
    <t>Ill Test Manager</t>
  </si>
  <si>
    <t>Blood Test Manager</t>
  </si>
  <si>
    <t>Mape sub-item test of ill with ill, and group of ill</t>
  </si>
  <si>
    <t>Manage Group of ill</t>
  </si>
  <si>
    <t>Manage ill</t>
  </si>
  <si>
    <t>This process doesn't complete only one time.
-First come is just register the blood test item.
-Second, issue the invoice with item list selected
-Third, input the result after got result after doctor and print the final result out
-Fourth, publis that is the test result has been recieved or not yet.</t>
  </si>
  <si>
    <t>It's in homepage of blood test manager</t>
  </si>
  <si>
    <t>Patient Manager</t>
  </si>
  <si>
    <t>Doctor Report
-Filter by date</t>
  </si>
  <si>
    <t>Finance Report
-Filter by date, daily, monthly, fromt-to</t>
  </si>
  <si>
    <t>Manage sub-item test of ill divided by male and female</t>
  </si>
  <si>
    <t>Manage Partient
-Partient, should has doctor reference if has</t>
  </si>
  <si>
    <t>Partient Report
-Filter by date, doctor, ill</t>
  </si>
  <si>
    <t>Report Manager
-Note: all report has print out option</t>
  </si>
  <si>
    <t>Task</t>
  </si>
  <si>
    <t>Total Hour</t>
  </si>
  <si>
    <t>Total Price</t>
  </si>
  <si>
    <t>Project Document &amp; Preparation Setup</t>
  </si>
  <si>
    <t>Pay Per Hour</t>
  </si>
  <si>
    <t>Manage Profile
-User manage his profile &amp; change password</t>
  </si>
  <si>
    <t>Manage User
-Add/Edit/Delete user
-User has two type super-admin &amp; admin</t>
  </si>
  <si>
    <t>Register blood test
-issue the blood item test
-issue the payment
-issue the invoice of payment
-print out for customer</t>
  </si>
  <si>
    <t>Edit Blood Test
-issue to update incase has wrong information and the action is the same as Register blood test</t>
  </si>
  <si>
    <t>Manage the Blood Test Manager
-can filter to view the blood test list by date, partient, doctor, result issue, receive issue
-be able to select for edit or delete</t>
  </si>
  <si>
    <t>Result Blood Test
-select which blood test item and input the result
-issue the result and print out</t>
  </si>
  <si>
    <t>Receive Result &amp; Payment
-after gave printed result to partient, they need to pay in case case they are not yet completed payment and print invoice</t>
  </si>
  <si>
    <t>Delete Bloodtest
-also delete other info related such as invoice history</t>
  </si>
  <si>
    <t>Working Hour Per Day</t>
  </si>
  <si>
    <t>Developer Resource</t>
  </si>
  <si>
    <t>Total Estimated Day</t>
  </si>
  <si>
    <t>Total Estimated Day By Resource</t>
  </si>
  <si>
    <t>Blood Test Report
-Filter by patient, by doctor, date, issue result, issue receive, ill</t>
  </si>
  <si>
    <t>Testing</t>
  </si>
  <si>
    <t>Test All Task</t>
  </si>
  <si>
    <t>Risk</t>
  </si>
  <si>
    <t>For unexpected risk</t>
  </si>
  <si>
    <t>Pronith Laboratory Task Analysis</t>
  </si>
  <si>
    <t>Login Manager</t>
  </si>
  <si>
    <t>Description</t>
  </si>
  <si>
    <t>Price</t>
  </si>
  <si>
    <t>Total</t>
  </si>
  <si>
    <t>Report Manager</t>
  </si>
  <si>
    <t>-Database design
-Template design
-Documentation
-Testing</t>
  </si>
  <si>
    <t>Pronith Laboratory Quotation List</t>
  </si>
  <si>
    <t>No</t>
  </si>
  <si>
    <t>For Customer</t>
  </si>
  <si>
    <t>Company name</t>
  </si>
  <si>
    <t>Pronith Laboratory</t>
  </si>
  <si>
    <t>Address</t>
  </si>
  <si>
    <t>Contact Person</t>
  </si>
  <si>
    <t>Tel</t>
  </si>
  <si>
    <t>Email</t>
  </si>
  <si>
    <t>For Company</t>
  </si>
  <si>
    <t>Company Name</t>
  </si>
  <si>
    <t>Group Free Lancer Development</t>
  </si>
  <si>
    <t>#21B, st. 271, Teuk Laok 3, Tual Kok, Phnom Pneh, Cambodia</t>
  </si>
  <si>
    <t>Dear sir/mardam,
Please find the quotation of our proposal to developer of Pronith Laboratory System below</t>
  </si>
  <si>
    <t>Term and Condition</t>
  </si>
  <si>
    <t>Payment will be issued in 3 steps
-First step at the beginning of project start (30% if titak ammount)
-Second step after project has completed 50% (30% of total ammount)
-Third step after the project has been completed 100% (40% of total ammount)</t>
  </si>
  <si>
    <t>After agreed between developer and customer, money paid couldn't be refund back</t>
  </si>
  <si>
    <t>In case developer couldn't complete in any requirement, we will return back on that module</t>
  </si>
  <si>
    <t>We hope our offer will meet to your requirements, and we are looking forward to receiving your order confirmation soon.
Your Sincerely,</t>
  </si>
  <si>
    <t>Customer Signature</t>
  </si>
  <si>
    <t>We will free support for 6months after product released</t>
  </si>
  <si>
    <t>Pronith Laboratory System</t>
  </si>
  <si>
    <t>Developer Signature</t>
  </si>
  <si>
    <t>Doctor Commission</t>
  </si>
  <si>
    <t>+Login Manager
+Manage User
-Add/Edit/Delete user
-User has two type super-admin &amp; admin
+Manage Profile
-User manage his profile &amp; change password</t>
  </si>
  <si>
    <t>+Manage Partient
-Partient, should has doctor reference if has</t>
  </si>
  <si>
    <t>+Manage Doctor
-one doctor can has reference by another doctor</t>
  </si>
  <si>
    <t>+Manage Group of ill
+Manage ill
+Manage sub-item test of ill divided by male and female
+Mape sub-item test of ill with ill, and group of ill</t>
  </si>
  <si>
    <t>+Manage the Blood Test Manager
-Can filter to view the Blood Test list by date, partient, doctor, result issue, receive issue
-Be able to select for edit or delete
+Register Blood Test
-Issue the doctor commission in case partient come by reference of doctor, other doctor that referenced with that doctor would get commission as well
-Issue the Blood item Test
-Issue the payment
-Issue the invoice of payment
-Print out for customer
+Edit Blood Test
-Issue to update incase has wrong information and the action is the same as Register Blood Test
+Result Blood Test
-Select which Blood Test item and input the result
-Issue the result and print out
+Receive result &amp; payment
-After gave printed result to partient, they need to pay in case case they are not yet completed payment and print invoice
+Delete Bloodtest
-Also delete other info related such as invoice history</t>
  </si>
  <si>
    <t>+Manage on doctor commission
-Generate the doctor commission from partient register. +Administrator can add percentage as manual
+Issue the payment to the doctor
+Issue invoice to doctor when pay</t>
  </si>
  <si>
    <t>+Blood Test Report
-Filter by patient, by doctor, date, issue result, issue receive, ill
+Partient Report
-Filter by date, doctor, ill
+Doctor Report
-Report about the commission income
-Filter by date, issue paid
+Ill Test Report
-Filter by date created, group of ill
+Finance Report
-Filter by date, daily, monthly, from date - to date</t>
  </si>
  <si>
    <t>Doctor commission manager
-view the commission of each doctor
-filter to see the doctor income and can filter by issue income, date</t>
  </si>
  <si>
    <t>Doctor Commission Payment
-issue the payment for the doctor of his commission income
-issue the invoice when he come to get his commission</t>
  </si>
  <si>
    <t>Database Design</t>
  </si>
  <si>
    <t>Template Project Design</t>
  </si>
  <si>
    <t>Ill Manager</t>
  </si>
  <si>
    <t>Tel: 017 37 57 60</t>
  </si>
  <si>
    <t>OU Sophea</t>
  </si>
  <si>
    <t>017 37 57 60</t>
  </si>
  <si>
    <t>Sochy</t>
  </si>
  <si>
    <t>Vannak</t>
  </si>
  <si>
    <t>Sophea</t>
  </si>
  <si>
    <t>Sopea</t>
  </si>
  <si>
    <t>Developer</t>
  </si>
  <si>
    <t>Number of Day</t>
  </si>
  <si>
    <t>Number of Hour</t>
  </si>
  <si>
    <t>PEN Vannak</t>
  </si>
  <si>
    <t>CHOEURN Sochy</t>
  </si>
  <si>
    <t>Task Name</t>
  </si>
  <si>
    <t>Hour</t>
  </si>
  <si>
    <t>Start</t>
  </si>
  <si>
    <t>End</t>
  </si>
  <si>
    <t>Delay</t>
  </si>
  <si>
    <t>Complete</t>
  </si>
  <si>
    <t>Total Day</t>
  </si>
  <si>
    <t>Who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</si>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</sst>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&quot;h&quot;"/>
    <numFmt numFmtId="165" formatCode="[$$-409]#,##0.00"/>
    <numFmt numFmtId="166" formatCode="0.00&quot;Day(s)&quot;"/>
    <numFmt numFmtId="167" formatCode="0.00&quot;h&quot;"/>
    <numFmt numFmtId="168" formatCode="0.00&quot;days&quot;"/>
    <numFmt numFmtId="169" formatCode="0.00\ &quot;days&quot;"/>
    <numFmt numFmtId="170" formatCode="0.00\ &quot;hrs&quot;"/>
    <numFmt numFmtId="171" formatCode="0\ &quot;hrs&quot;"/>
    <numFmt numFmtId="172" formatCode="0\ &quot;%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1"/>
      <color theme="1"/>
      <name val="Verdana"/>
      <family val="2"/>
    </font>
    <font>
      <b/>
      <u/>
      <sz val="20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/>
    <xf numFmtId="0" fontId="1" fillId="0" borderId="7" xfId="0" applyFont="1" applyBorder="1" applyAlignment="1">
      <alignment wrapText="1"/>
    </xf>
    <xf numFmtId="165" fontId="1" fillId="0" borderId="3" xfId="0" applyNumberFormat="1" applyFont="1" applyBorder="1" applyAlignment="1">
      <alignment wrapText="1"/>
    </xf>
    <xf numFmtId="167" fontId="1" fillId="0" borderId="5" xfId="0" applyNumberFormat="1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3" fillId="0" borderId="5" xfId="0" applyNumberFormat="1" applyFont="1" applyBorder="1" applyAlignment="1">
      <alignment horizontal="right" vertical="center"/>
    </xf>
    <xf numFmtId="165" fontId="3" fillId="0" borderId="0" xfId="0" applyNumberFormat="1" applyFont="1"/>
    <xf numFmtId="0" fontId="3" fillId="0" borderId="0" xfId="0" applyFont="1" applyAlignment="1"/>
    <xf numFmtId="0" fontId="3" fillId="0" borderId="0" xfId="0" quotePrefix="1" applyFont="1"/>
    <xf numFmtId="0" fontId="3" fillId="0" borderId="0" xfId="0" applyFont="1" applyAlignment="1">
      <alignment vertical="top"/>
    </xf>
    <xf numFmtId="0" fontId="3" fillId="0" borderId="29" xfId="0" applyFont="1" applyBorder="1" applyAlignment="1"/>
    <xf numFmtId="0" fontId="3" fillId="0" borderId="29" xfId="0" applyFont="1" applyBorder="1" applyAlignment="1">
      <alignment horizontal="right"/>
    </xf>
    <xf numFmtId="0" fontId="3" fillId="0" borderId="29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top" wrapText="1"/>
    </xf>
    <xf numFmtId="0" fontId="3" fillId="2" borderId="30" xfId="0" applyFont="1" applyFill="1" applyBorder="1"/>
    <xf numFmtId="0" fontId="5" fillId="2" borderId="31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3" fillId="0" borderId="26" xfId="0" applyFont="1" applyBorder="1"/>
    <xf numFmtId="0" fontId="5" fillId="0" borderId="33" xfId="0" applyFont="1" applyBorder="1" applyAlignment="1">
      <alignment horizontal="right"/>
    </xf>
    <xf numFmtId="165" fontId="5" fillId="0" borderId="34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quotePrefix="1" applyFont="1" applyBorder="1" applyAlignment="1">
      <alignment horizontal="left" vertical="top" wrapText="1"/>
    </xf>
    <xf numFmtId="165" fontId="3" fillId="0" borderId="3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quotePrefix="1" applyFont="1" applyBorder="1" applyAlignment="1">
      <alignment horizontal="left" vertical="top" wrapText="1"/>
    </xf>
    <xf numFmtId="165" fontId="3" fillId="0" borderId="7" xfId="0" applyNumberFormat="1" applyFont="1" applyBorder="1" applyAlignment="1">
      <alignment horizontal="right" vertical="center"/>
    </xf>
    <xf numFmtId="0" fontId="0" fillId="2" borderId="0" xfId="0" applyFill="1"/>
    <xf numFmtId="0" fontId="0" fillId="2" borderId="1" xfId="0" applyFill="1" applyBorder="1" applyAlignment="1">
      <alignment horizontal="left" vertical="top" wrapText="1"/>
    </xf>
    <xf numFmtId="164" fontId="0" fillId="2" borderId="1" xfId="0" applyNumberFormat="1" applyFill="1" applyBorder="1"/>
    <xf numFmtId="0" fontId="0" fillId="2" borderId="5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164" fontId="0" fillId="3" borderId="11" xfId="0" applyNumberFormat="1" applyFill="1" applyBorder="1"/>
    <xf numFmtId="0" fontId="0" fillId="3" borderId="12" xfId="0" applyFill="1" applyBorder="1" applyAlignment="1">
      <alignment horizontal="left" vertical="top" wrapText="1"/>
    </xf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164" fontId="0" fillId="3" borderId="1" xfId="0" applyNumberFormat="1" applyFill="1" applyBorder="1"/>
    <xf numFmtId="0" fontId="0" fillId="3" borderId="5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64" fontId="0" fillId="4" borderId="1" xfId="0" applyNumberFormat="1" applyFill="1" applyBorder="1"/>
    <xf numFmtId="0" fontId="0" fillId="4" borderId="5" xfId="0" applyFill="1" applyBorder="1" applyAlignment="1">
      <alignment horizontal="left" vertical="top" wrapText="1"/>
    </xf>
    <xf numFmtId="0" fontId="0" fillId="4" borderId="0" xfId="0" applyFill="1"/>
    <xf numFmtId="0" fontId="0" fillId="5" borderId="1" xfId="0" applyFill="1" applyBorder="1" applyAlignment="1">
      <alignment horizontal="left" vertical="top" wrapText="1"/>
    </xf>
    <xf numFmtId="164" fontId="0" fillId="5" borderId="1" xfId="0" applyNumberFormat="1" applyFill="1" applyBorder="1"/>
    <xf numFmtId="0" fontId="0" fillId="5" borderId="5" xfId="0" applyFill="1" applyBorder="1" applyAlignment="1">
      <alignment horizontal="left" vertical="top" wrapText="1"/>
    </xf>
    <xf numFmtId="0" fontId="0" fillId="5" borderId="0" xfId="0" applyFill="1"/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left" vertical="top" wrapText="1"/>
    </xf>
    <xf numFmtId="164" fontId="0" fillId="6" borderId="1" xfId="0" applyNumberFormat="1" applyFill="1" applyBorder="1"/>
    <xf numFmtId="0" fontId="0" fillId="6" borderId="5" xfId="0" applyFill="1" applyBorder="1" applyAlignment="1">
      <alignment horizontal="left" vertical="top" wrapText="1"/>
    </xf>
    <xf numFmtId="0" fontId="0" fillId="6" borderId="0" xfId="0" applyFill="1"/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top" wrapText="1"/>
    </xf>
    <xf numFmtId="164" fontId="0" fillId="7" borderId="1" xfId="0" applyNumberFormat="1" applyFill="1" applyBorder="1"/>
    <xf numFmtId="0" fontId="0" fillId="7" borderId="5" xfId="0" applyFill="1" applyBorder="1" applyAlignment="1">
      <alignment horizontal="left" vertical="top" wrapText="1"/>
    </xf>
    <xf numFmtId="0" fontId="0" fillId="7" borderId="0" xfId="0" applyFill="1"/>
    <xf numFmtId="0" fontId="0" fillId="8" borderId="1" xfId="0" applyFill="1" applyBorder="1" applyAlignment="1">
      <alignment horizontal="left" vertical="top" wrapText="1"/>
    </xf>
    <xf numFmtId="164" fontId="0" fillId="8" borderId="1" xfId="0" applyNumberFormat="1" applyFill="1" applyBorder="1"/>
    <xf numFmtId="0" fontId="0" fillId="8" borderId="5" xfId="0" applyFill="1" applyBorder="1" applyAlignment="1">
      <alignment horizontal="left" vertical="top" wrapText="1"/>
    </xf>
    <xf numFmtId="0" fontId="0" fillId="8" borderId="0" xfId="0" applyFill="1"/>
    <xf numFmtId="0" fontId="0" fillId="9" borderId="1" xfId="0" applyFill="1" applyBorder="1" applyAlignment="1">
      <alignment horizontal="left" vertical="top" wrapText="1"/>
    </xf>
    <xf numFmtId="164" fontId="0" fillId="9" borderId="1" xfId="0" applyNumberFormat="1" applyFill="1" applyBorder="1"/>
    <xf numFmtId="0" fontId="0" fillId="9" borderId="5" xfId="0" applyFill="1" applyBorder="1" applyAlignment="1">
      <alignment horizontal="left" vertical="top" wrapText="1"/>
    </xf>
    <xf numFmtId="0" fontId="0" fillId="9" borderId="0" xfId="0" applyFill="1"/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left" vertical="top" wrapText="1"/>
    </xf>
    <xf numFmtId="164" fontId="0" fillId="10" borderId="1" xfId="0" applyNumberFormat="1" applyFill="1" applyBorder="1"/>
    <xf numFmtId="0" fontId="0" fillId="10" borderId="5" xfId="0" applyFill="1" applyBorder="1" applyAlignment="1">
      <alignment horizontal="left" vertical="top" wrapText="1"/>
    </xf>
    <xf numFmtId="0" fontId="0" fillId="10" borderId="0" xfId="0" applyFill="1"/>
    <xf numFmtId="0" fontId="0" fillId="11" borderId="16" xfId="0" applyFill="1" applyBorder="1" applyAlignment="1">
      <alignment vertical="center"/>
    </xf>
    <xf numFmtId="0" fontId="0" fillId="11" borderId="16" xfId="0" applyFill="1" applyBorder="1" applyAlignment="1">
      <alignment horizontal="left" vertical="top" wrapText="1"/>
    </xf>
    <xf numFmtId="164" fontId="0" fillId="11" borderId="16" xfId="0" applyNumberFormat="1" applyFill="1" applyBorder="1"/>
    <xf numFmtId="0" fontId="0" fillId="11" borderId="17" xfId="0" applyFill="1" applyBorder="1" applyAlignment="1">
      <alignment horizontal="left" vertical="top" wrapText="1"/>
    </xf>
    <xf numFmtId="0" fontId="0" fillId="11" borderId="0" xfId="0" applyFill="1"/>
    <xf numFmtId="2" fontId="0" fillId="6" borderId="0" xfId="0" applyNumberFormat="1" applyFill="1" applyAlignment="1">
      <alignment vertical="center"/>
    </xf>
    <xf numFmtId="2" fontId="0" fillId="7" borderId="0" xfId="0" applyNumberFormat="1" applyFill="1" applyAlignment="1">
      <alignment vertical="center"/>
    </xf>
    <xf numFmtId="2" fontId="0" fillId="10" borderId="0" xfId="0" applyNumberFormat="1" applyFill="1" applyAlignment="1">
      <alignment vertical="center"/>
    </xf>
    <xf numFmtId="2" fontId="0" fillId="11" borderId="0" xfId="0" applyNumberFormat="1" applyFill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69" fontId="1" fillId="0" borderId="1" xfId="0" applyNumberFormat="1" applyFont="1" applyBorder="1" applyAlignment="1">
      <alignment wrapText="1"/>
    </xf>
    <xf numFmtId="22" fontId="0" fillId="0" borderId="0" xfId="0" applyNumberFormat="1"/>
    <xf numFmtId="22" fontId="0" fillId="0" borderId="1" xfId="0" applyNumberFormat="1" applyBorder="1"/>
    <xf numFmtId="171" fontId="0" fillId="0" borderId="1" xfId="0" applyNumberFormat="1" applyBorder="1"/>
    <xf numFmtId="169" fontId="0" fillId="0" borderId="1" xfId="0" applyNumberFormat="1" applyBorder="1"/>
    <xf numFmtId="171" fontId="1" fillId="0" borderId="1" xfId="0" applyNumberFormat="1" applyFont="1" applyBorder="1"/>
    <xf numFmtId="168" fontId="1" fillId="0" borderId="1" xfId="0" applyNumberFormat="1" applyFont="1" applyBorder="1"/>
    <xf numFmtId="172" fontId="0" fillId="0" borderId="1" xfId="1" applyNumberFormat="1" applyFont="1" applyBorder="1"/>
    <xf numFmtId="170" fontId="1" fillId="0" borderId="1" xfId="0" applyNumberFormat="1" applyFont="1" applyBorder="1" applyAlignment="1">
      <alignment horizontal="left"/>
    </xf>
    <xf numFmtId="2" fontId="0" fillId="4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0" fillId="3" borderId="1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166" fontId="1" fillId="0" borderId="9" xfId="0" applyNumberFormat="1" applyFont="1" applyBorder="1" applyAlignment="1">
      <alignment horizontal="left"/>
    </xf>
    <xf numFmtId="166" fontId="1" fillId="0" borderId="7" xfId="0" applyNumberFormat="1" applyFont="1" applyBorder="1" applyAlignment="1">
      <alignment horizontal="left"/>
    </xf>
    <xf numFmtId="164" fontId="1" fillId="0" borderId="8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1" fillId="0" borderId="5" xfId="0" applyNumberFormat="1" applyFont="1" applyBorder="1" applyAlignment="1">
      <alignment horizontal="left"/>
    </xf>
    <xf numFmtId="0" fontId="0" fillId="8" borderId="1" xfId="0" applyFill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4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9" borderId="16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5" borderId="16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25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5" fillId="2" borderId="24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4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1" fillId="0" borderId="25" xfId="0" applyFont="1" applyBorder="1" applyAlignment="1"/>
    <xf numFmtId="0" fontId="1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31" zoomScale="98" zoomScaleNormal="98" workbookViewId="0">
      <selection activeCell="G3" sqref="G3"/>
    </sheetView>
  </sheetViews>
  <sheetFormatPr defaultRowHeight="15" x14ac:dyDescent="0.25"/>
  <cols>
    <col min="1" max="1" width="3" bestFit="1" customWidth="1"/>
    <col min="2" max="2" width="17.7109375" customWidth="1"/>
    <col min="3" max="3" width="37.140625" style="1" customWidth="1"/>
    <col min="4" max="4" width="8.7109375" bestFit="1" customWidth="1"/>
    <col min="5" max="5" width="28.5703125" customWidth="1"/>
  </cols>
  <sheetData>
    <row r="1" spans="1:8" ht="59.25" customHeight="1" thickBot="1" x14ac:dyDescent="0.3">
      <c r="A1" s="133" t="s">
        <v>44</v>
      </c>
      <c r="B1" s="133"/>
      <c r="C1" s="133"/>
      <c r="D1" s="133"/>
      <c r="E1" s="133"/>
    </row>
    <row r="2" spans="1:8" x14ac:dyDescent="0.25">
      <c r="A2" s="137" t="s">
        <v>26</v>
      </c>
      <c r="B2" s="138"/>
      <c r="C2" s="5">
        <v>2.5</v>
      </c>
    </row>
    <row r="3" spans="1:8" x14ac:dyDescent="0.25">
      <c r="A3" s="139" t="s">
        <v>35</v>
      </c>
      <c r="B3" s="140"/>
      <c r="C3" s="6">
        <v>2</v>
      </c>
    </row>
    <row r="4" spans="1:8" ht="15.75" thickBot="1" x14ac:dyDescent="0.3">
      <c r="A4" s="141" t="s">
        <v>36</v>
      </c>
      <c r="B4" s="142"/>
      <c r="C4" s="4">
        <v>3</v>
      </c>
    </row>
    <row r="5" spans="1:8" ht="15.75" thickBot="1" x14ac:dyDescent="0.3"/>
    <row r="6" spans="1:8" s="3" customFormat="1" ht="15.75" thickBot="1" x14ac:dyDescent="0.3">
      <c r="A6" s="9" t="s">
        <v>0</v>
      </c>
      <c r="B6" s="10" t="s">
        <v>3</v>
      </c>
      <c r="C6" s="11" t="s">
        <v>22</v>
      </c>
      <c r="D6" s="10" t="s">
        <v>1</v>
      </c>
      <c r="E6" s="12" t="s">
        <v>2</v>
      </c>
      <c r="F6" s="173" t="s">
        <v>107</v>
      </c>
      <c r="G6" s="174" t="s">
        <v>106</v>
      </c>
      <c r="H6" s="174" t="s">
        <v>105</v>
      </c>
    </row>
    <row r="7" spans="1:8" x14ac:dyDescent="0.25">
      <c r="A7" s="7">
        <v>1</v>
      </c>
      <c r="B7" s="113" t="s">
        <v>4</v>
      </c>
      <c r="C7" s="46" t="s">
        <v>25</v>
      </c>
      <c r="D7" s="47">
        <v>6</v>
      </c>
      <c r="E7" s="48"/>
      <c r="F7" s="49">
        <f>D7/4</f>
        <v>1.5</v>
      </c>
      <c r="G7" s="106" t="s">
        <v>91</v>
      </c>
      <c r="H7" s="106">
        <f>SUM(F7:F9)</f>
        <v>5.5</v>
      </c>
    </row>
    <row r="8" spans="1:8" x14ac:dyDescent="0.25">
      <c r="A8" s="8">
        <v>2</v>
      </c>
      <c r="B8" s="114"/>
      <c r="C8" s="50" t="s">
        <v>84</v>
      </c>
      <c r="D8" s="51">
        <v>8</v>
      </c>
      <c r="E8" s="52"/>
      <c r="F8" s="49">
        <f t="shared" ref="F8:F32" si="0">D8/4</f>
        <v>2</v>
      </c>
      <c r="G8" s="106"/>
      <c r="H8" s="106"/>
    </row>
    <row r="9" spans="1:8" x14ac:dyDescent="0.25">
      <c r="A9" s="7">
        <v>3</v>
      </c>
      <c r="B9" s="114"/>
      <c r="C9" s="50" t="s">
        <v>85</v>
      </c>
      <c r="D9" s="51">
        <v>8</v>
      </c>
      <c r="E9" s="52"/>
      <c r="F9" s="49">
        <f t="shared" si="0"/>
        <v>2</v>
      </c>
      <c r="G9" s="106"/>
      <c r="H9" s="106"/>
    </row>
    <row r="10" spans="1:8" x14ac:dyDescent="0.25">
      <c r="A10" s="8">
        <v>4</v>
      </c>
      <c r="B10" s="134" t="s">
        <v>5</v>
      </c>
      <c r="C10" s="57" t="s">
        <v>45</v>
      </c>
      <c r="D10" s="58">
        <v>2</v>
      </c>
      <c r="E10" s="59"/>
      <c r="F10" s="60">
        <f t="shared" si="0"/>
        <v>0.5</v>
      </c>
      <c r="G10" s="107" t="s">
        <v>90</v>
      </c>
      <c r="H10" s="107">
        <f>SUM(F10:F12)</f>
        <v>2.5</v>
      </c>
    </row>
    <row r="11" spans="1:8" ht="60" x14ac:dyDescent="0.25">
      <c r="A11" s="7">
        <v>5</v>
      </c>
      <c r="B11" s="135"/>
      <c r="C11" s="57" t="s">
        <v>28</v>
      </c>
      <c r="D11" s="58">
        <v>4</v>
      </c>
      <c r="E11" s="59"/>
      <c r="F11" s="60">
        <f t="shared" si="0"/>
        <v>1</v>
      </c>
      <c r="G11" s="107"/>
      <c r="H11" s="107"/>
    </row>
    <row r="12" spans="1:8" ht="45" x14ac:dyDescent="0.25">
      <c r="A12" s="8">
        <v>6</v>
      </c>
      <c r="B12" s="136"/>
      <c r="C12" s="57" t="s">
        <v>27</v>
      </c>
      <c r="D12" s="58">
        <v>4</v>
      </c>
      <c r="E12" s="59"/>
      <c r="F12" s="60">
        <f t="shared" si="0"/>
        <v>1</v>
      </c>
      <c r="G12" s="107"/>
      <c r="H12" s="107"/>
    </row>
    <row r="13" spans="1:8" ht="45" x14ac:dyDescent="0.25">
      <c r="A13" s="7">
        <v>7</v>
      </c>
      <c r="B13" s="61" t="s">
        <v>15</v>
      </c>
      <c r="C13" s="62" t="s">
        <v>19</v>
      </c>
      <c r="D13" s="63">
        <v>2</v>
      </c>
      <c r="E13" s="64"/>
      <c r="F13" s="65">
        <f t="shared" si="0"/>
        <v>0.5</v>
      </c>
      <c r="G13" s="89" t="s">
        <v>91</v>
      </c>
      <c r="H13" s="89">
        <f>F13</f>
        <v>0.5</v>
      </c>
    </row>
    <row r="14" spans="1:8" x14ac:dyDescent="0.25">
      <c r="A14" s="8">
        <v>8</v>
      </c>
      <c r="B14" s="66" t="s">
        <v>6</v>
      </c>
      <c r="C14" s="67" t="s">
        <v>7</v>
      </c>
      <c r="D14" s="68">
        <v>4</v>
      </c>
      <c r="E14" s="69"/>
      <c r="F14" s="70">
        <f t="shared" si="0"/>
        <v>1</v>
      </c>
      <c r="G14" s="90" t="s">
        <v>91</v>
      </c>
      <c r="H14" s="90">
        <f>F14</f>
        <v>1</v>
      </c>
    </row>
    <row r="15" spans="1:8" x14ac:dyDescent="0.25">
      <c r="A15" s="7">
        <v>9</v>
      </c>
      <c r="B15" s="115" t="s">
        <v>86</v>
      </c>
      <c r="C15" s="43" t="s">
        <v>11</v>
      </c>
      <c r="D15" s="44">
        <v>2</v>
      </c>
      <c r="E15" s="45"/>
      <c r="F15" s="42">
        <f t="shared" si="0"/>
        <v>0.5</v>
      </c>
      <c r="G15" s="108" t="s">
        <v>90</v>
      </c>
      <c r="H15" s="108">
        <f>SUM(F15:F18)</f>
        <v>4</v>
      </c>
    </row>
    <row r="16" spans="1:8" x14ac:dyDescent="0.25">
      <c r="A16" s="8">
        <v>10</v>
      </c>
      <c r="B16" s="115"/>
      <c r="C16" s="43" t="s">
        <v>12</v>
      </c>
      <c r="D16" s="44">
        <v>3</v>
      </c>
      <c r="E16" s="45"/>
      <c r="F16" s="42">
        <f t="shared" si="0"/>
        <v>0.75</v>
      </c>
      <c r="G16" s="108"/>
      <c r="H16" s="108"/>
    </row>
    <row r="17" spans="1:8" ht="30" x14ac:dyDescent="0.25">
      <c r="A17" s="7">
        <v>11</v>
      </c>
      <c r="B17" s="115"/>
      <c r="C17" s="43" t="s">
        <v>18</v>
      </c>
      <c r="D17" s="44">
        <v>3</v>
      </c>
      <c r="E17" s="45"/>
      <c r="F17" s="42">
        <f t="shared" si="0"/>
        <v>0.75</v>
      </c>
      <c r="G17" s="108"/>
      <c r="H17" s="108"/>
    </row>
    <row r="18" spans="1:8" ht="30" x14ac:dyDescent="0.25">
      <c r="A18" s="8">
        <v>12</v>
      </c>
      <c r="B18" s="115"/>
      <c r="C18" s="43" t="s">
        <v>10</v>
      </c>
      <c r="D18" s="44">
        <v>8</v>
      </c>
      <c r="E18" s="45"/>
      <c r="F18" s="42">
        <f t="shared" si="0"/>
        <v>2</v>
      </c>
      <c r="G18" s="108"/>
      <c r="H18" s="108"/>
    </row>
    <row r="19" spans="1:8" ht="75" x14ac:dyDescent="0.25">
      <c r="A19" s="7">
        <v>13</v>
      </c>
      <c r="B19" s="126" t="s">
        <v>8</v>
      </c>
      <c r="C19" s="71" t="s">
        <v>31</v>
      </c>
      <c r="D19" s="72">
        <v>16</v>
      </c>
      <c r="E19" s="73" t="s">
        <v>14</v>
      </c>
      <c r="F19" s="74">
        <f t="shared" si="0"/>
        <v>4</v>
      </c>
      <c r="G19" s="109" t="s">
        <v>91</v>
      </c>
      <c r="H19" s="109">
        <f>SUM(F19:F24)</f>
        <v>11.25</v>
      </c>
    </row>
    <row r="20" spans="1:8" s="2" customFormat="1" ht="180" x14ac:dyDescent="0.25">
      <c r="A20" s="8">
        <v>14</v>
      </c>
      <c r="B20" s="126"/>
      <c r="C20" s="71" t="s">
        <v>29</v>
      </c>
      <c r="D20" s="72">
        <v>12</v>
      </c>
      <c r="E20" s="73" t="s">
        <v>13</v>
      </c>
      <c r="F20" s="74">
        <f t="shared" si="0"/>
        <v>3</v>
      </c>
      <c r="G20" s="109"/>
      <c r="H20" s="109"/>
    </row>
    <row r="21" spans="1:8" s="2" customFormat="1" ht="60" x14ac:dyDescent="0.25">
      <c r="A21" s="7">
        <v>15</v>
      </c>
      <c r="B21" s="126"/>
      <c r="C21" s="71" t="s">
        <v>30</v>
      </c>
      <c r="D21" s="72">
        <v>3</v>
      </c>
      <c r="E21" s="73"/>
      <c r="F21" s="74">
        <f t="shared" si="0"/>
        <v>0.75</v>
      </c>
      <c r="G21" s="109"/>
      <c r="H21" s="109"/>
    </row>
    <row r="22" spans="1:8" s="2" customFormat="1" ht="60" x14ac:dyDescent="0.25">
      <c r="A22" s="8">
        <v>16</v>
      </c>
      <c r="B22" s="126"/>
      <c r="C22" s="71" t="s">
        <v>32</v>
      </c>
      <c r="D22" s="72">
        <v>8</v>
      </c>
      <c r="E22" s="73"/>
      <c r="F22" s="74">
        <f t="shared" si="0"/>
        <v>2</v>
      </c>
      <c r="G22" s="109"/>
      <c r="H22" s="109"/>
    </row>
    <row r="23" spans="1:8" s="2" customFormat="1" ht="75" x14ac:dyDescent="0.25">
      <c r="A23" s="7">
        <v>17</v>
      </c>
      <c r="B23" s="126"/>
      <c r="C23" s="71" t="s">
        <v>33</v>
      </c>
      <c r="D23" s="72">
        <v>4</v>
      </c>
      <c r="E23" s="73"/>
      <c r="F23" s="74">
        <f t="shared" si="0"/>
        <v>1</v>
      </c>
      <c r="G23" s="109"/>
      <c r="H23" s="109"/>
    </row>
    <row r="24" spans="1:8" s="2" customFormat="1" ht="45" x14ac:dyDescent="0.25">
      <c r="A24" s="8">
        <v>18</v>
      </c>
      <c r="B24" s="126"/>
      <c r="C24" s="71" t="s">
        <v>34</v>
      </c>
      <c r="D24" s="72">
        <v>2</v>
      </c>
      <c r="E24" s="73"/>
      <c r="F24" s="74">
        <f t="shared" si="0"/>
        <v>0.5</v>
      </c>
      <c r="G24" s="109"/>
      <c r="H24" s="109"/>
    </row>
    <row r="25" spans="1:8" s="2" customFormat="1" ht="60" x14ac:dyDescent="0.25">
      <c r="A25" s="7"/>
      <c r="B25" s="131" t="s">
        <v>74</v>
      </c>
      <c r="C25" s="75" t="s">
        <v>82</v>
      </c>
      <c r="D25" s="76">
        <v>4</v>
      </c>
      <c r="E25" s="77"/>
      <c r="F25" s="78">
        <f t="shared" si="0"/>
        <v>1</v>
      </c>
      <c r="G25" s="110" t="s">
        <v>92</v>
      </c>
      <c r="H25" s="110">
        <f>SUM(F25:F26)</f>
        <v>2</v>
      </c>
    </row>
    <row r="26" spans="1:8" s="2" customFormat="1" ht="75" x14ac:dyDescent="0.25">
      <c r="A26" s="7"/>
      <c r="B26" s="132"/>
      <c r="C26" s="75" t="s">
        <v>83</v>
      </c>
      <c r="D26" s="76">
        <v>4</v>
      </c>
      <c r="E26" s="77"/>
      <c r="F26" s="78">
        <f t="shared" si="0"/>
        <v>1</v>
      </c>
      <c r="G26" s="110"/>
      <c r="H26" s="110"/>
    </row>
    <row r="27" spans="1:8" ht="45" x14ac:dyDescent="0.25">
      <c r="A27" s="7">
        <v>19</v>
      </c>
      <c r="B27" s="116" t="s">
        <v>21</v>
      </c>
      <c r="C27" s="53" t="s">
        <v>39</v>
      </c>
      <c r="D27" s="54">
        <v>12</v>
      </c>
      <c r="E27" s="55"/>
      <c r="F27" s="56">
        <f t="shared" si="0"/>
        <v>3</v>
      </c>
      <c r="G27" s="105" t="s">
        <v>90</v>
      </c>
      <c r="H27" s="105">
        <f>SUM(F27:F30)</f>
        <v>8.25</v>
      </c>
    </row>
    <row r="28" spans="1:8" ht="30" x14ac:dyDescent="0.25">
      <c r="A28" s="8">
        <v>20</v>
      </c>
      <c r="B28" s="117"/>
      <c r="C28" s="53" t="s">
        <v>20</v>
      </c>
      <c r="D28" s="54">
        <v>6</v>
      </c>
      <c r="E28" s="55"/>
      <c r="F28" s="56">
        <f t="shared" si="0"/>
        <v>1.5</v>
      </c>
      <c r="G28" s="105"/>
      <c r="H28" s="105"/>
    </row>
    <row r="29" spans="1:8" ht="30" x14ac:dyDescent="0.25">
      <c r="A29" s="7">
        <v>21</v>
      </c>
      <c r="B29" s="117"/>
      <c r="C29" s="53" t="s">
        <v>16</v>
      </c>
      <c r="D29" s="54">
        <v>3</v>
      </c>
      <c r="E29" s="55"/>
      <c r="F29" s="56">
        <f t="shared" si="0"/>
        <v>0.75</v>
      </c>
      <c r="G29" s="105"/>
      <c r="H29" s="105"/>
    </row>
    <row r="30" spans="1:8" ht="30" x14ac:dyDescent="0.25">
      <c r="A30" s="7">
        <v>23</v>
      </c>
      <c r="B30" s="117"/>
      <c r="C30" s="53" t="s">
        <v>17</v>
      </c>
      <c r="D30" s="54">
        <v>12</v>
      </c>
      <c r="E30" s="55"/>
      <c r="F30" s="56">
        <f t="shared" si="0"/>
        <v>3</v>
      </c>
      <c r="G30" s="105"/>
      <c r="H30" s="105"/>
    </row>
    <row r="31" spans="1:8" x14ac:dyDescent="0.25">
      <c r="A31" s="8">
        <v>24</v>
      </c>
      <c r="B31" s="79" t="s">
        <v>40</v>
      </c>
      <c r="C31" s="80" t="s">
        <v>41</v>
      </c>
      <c r="D31" s="81">
        <v>10</v>
      </c>
      <c r="E31" s="82"/>
      <c r="F31" s="83">
        <f t="shared" si="0"/>
        <v>2.5</v>
      </c>
      <c r="G31" s="91" t="s">
        <v>92</v>
      </c>
      <c r="H31" s="91">
        <f>F31</f>
        <v>2.5</v>
      </c>
    </row>
    <row r="32" spans="1:8" ht="15.75" thickBot="1" x14ac:dyDescent="0.3">
      <c r="A32" s="7">
        <v>25</v>
      </c>
      <c r="B32" s="84" t="s">
        <v>42</v>
      </c>
      <c r="C32" s="85" t="s">
        <v>43</v>
      </c>
      <c r="D32" s="86">
        <v>10</v>
      </c>
      <c r="E32" s="87"/>
      <c r="F32" s="88">
        <f t="shared" si="0"/>
        <v>2.5</v>
      </c>
      <c r="G32" s="92" t="s">
        <v>92</v>
      </c>
      <c r="H32" s="92">
        <f>F32</f>
        <v>2.5</v>
      </c>
    </row>
    <row r="33" spans="1:8" x14ac:dyDescent="0.25">
      <c r="A33" s="127" t="s">
        <v>23</v>
      </c>
      <c r="B33" s="128"/>
      <c r="C33" s="128"/>
      <c r="D33" s="120">
        <f>SUM(D7:D32)</f>
        <v>160</v>
      </c>
      <c r="E33" s="121"/>
      <c r="G33" s="13"/>
      <c r="H33" s="13"/>
    </row>
    <row r="34" spans="1:8" x14ac:dyDescent="0.25">
      <c r="A34" s="129" t="s">
        <v>24</v>
      </c>
      <c r="B34" s="130"/>
      <c r="C34" s="130"/>
      <c r="D34" s="122">
        <f>D33*C2</f>
        <v>400</v>
      </c>
      <c r="E34" s="123"/>
    </row>
    <row r="35" spans="1:8" x14ac:dyDescent="0.25">
      <c r="A35" s="129" t="s">
        <v>37</v>
      </c>
      <c r="B35" s="130"/>
      <c r="C35" s="130"/>
      <c r="D35" s="124">
        <f>D33/C3</f>
        <v>80</v>
      </c>
      <c r="E35" s="125"/>
    </row>
    <row r="36" spans="1:8" ht="15" customHeight="1" thickBot="1" x14ac:dyDescent="0.3">
      <c r="A36" s="111" t="s">
        <v>38</v>
      </c>
      <c r="B36" s="112"/>
      <c r="C36" s="112"/>
      <c r="D36" s="118">
        <f>D35/3</f>
        <v>26.666666666666668</v>
      </c>
      <c r="E36" s="119"/>
    </row>
    <row r="38" spans="1:8" x14ac:dyDescent="0.25">
      <c r="B38" s="94" t="s">
        <v>94</v>
      </c>
      <c r="C38" s="95" t="s">
        <v>95</v>
      </c>
      <c r="D38" s="94" t="s">
        <v>96</v>
      </c>
      <c r="E38" s="94"/>
    </row>
    <row r="39" spans="1:8" x14ac:dyDescent="0.25">
      <c r="B39" s="93" t="s">
        <v>93</v>
      </c>
      <c r="C39" s="96">
        <f>SUM(H25,H31,H32)</f>
        <v>7</v>
      </c>
      <c r="D39" s="104">
        <f>C39*4</f>
        <v>28</v>
      </c>
      <c r="E39" s="104"/>
    </row>
    <row r="40" spans="1:8" x14ac:dyDescent="0.25">
      <c r="B40" s="93" t="s">
        <v>91</v>
      </c>
      <c r="C40" s="96">
        <f>SUM(H7,H13,H14,H19)</f>
        <v>18.25</v>
      </c>
      <c r="D40" s="104">
        <f t="shared" ref="D40:D41" si="1">C40*4</f>
        <v>73</v>
      </c>
      <c r="E40" s="104"/>
    </row>
    <row r="41" spans="1:8" x14ac:dyDescent="0.25">
      <c r="B41" s="93" t="s">
        <v>90</v>
      </c>
      <c r="C41" s="96">
        <f>SUM(H10,H15,H27)</f>
        <v>14.75</v>
      </c>
      <c r="D41" s="104">
        <f t="shared" si="1"/>
        <v>59</v>
      </c>
      <c r="E41" s="104"/>
    </row>
  </sheetData>
  <mergeCells count="33">
    <mergeCell ref="A1:E1"/>
    <mergeCell ref="B10:B12"/>
    <mergeCell ref="A2:B2"/>
    <mergeCell ref="A3:B3"/>
    <mergeCell ref="A4:B4"/>
    <mergeCell ref="A36:C36"/>
    <mergeCell ref="B7:B9"/>
    <mergeCell ref="B15:B18"/>
    <mergeCell ref="B27:B30"/>
    <mergeCell ref="D36:E36"/>
    <mergeCell ref="D33:E33"/>
    <mergeCell ref="D34:E34"/>
    <mergeCell ref="D35:E35"/>
    <mergeCell ref="B19:B24"/>
    <mergeCell ref="A33:C33"/>
    <mergeCell ref="A34:C34"/>
    <mergeCell ref="A35:C35"/>
    <mergeCell ref="B25:B26"/>
    <mergeCell ref="D39:E39"/>
    <mergeCell ref="D40:E40"/>
    <mergeCell ref="D41:E41"/>
    <mergeCell ref="H27:H30"/>
    <mergeCell ref="G7:G9"/>
    <mergeCell ref="G10:G12"/>
    <mergeCell ref="G15:G18"/>
    <mergeCell ref="G19:G24"/>
    <mergeCell ref="G25:G26"/>
    <mergeCell ref="G27:G30"/>
    <mergeCell ref="H7:H9"/>
    <mergeCell ref="H10:H12"/>
    <mergeCell ref="H15:H18"/>
    <mergeCell ref="H19:H24"/>
    <mergeCell ref="H25:H26"/>
  </mergeCells>
  <pageMargins left="0.39370078740157483" right="0.39370078740157483" top="0.39370078740157483" bottom="0.39370078740157483" header="0.39370078740157483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85" zoomScaleNormal="85" workbookViewId="0">
      <pane ySplit="1" topLeftCell="A2" activePane="bottomLeft" state="frozen"/>
      <selection pane="bottomLeft" activeCell="E2" sqref="E2"/>
    </sheetView>
  </sheetViews>
  <sheetFormatPr defaultRowHeight="14.25" x14ac:dyDescent="0.2"/>
  <cols>
    <col min="1" max="1" width="3.7109375" style="14" bestFit="1" customWidth="1"/>
    <col min="2" max="2" width="18.7109375" style="14" bestFit="1" customWidth="1"/>
    <col min="3" max="3" width="61" style="14" customWidth="1"/>
    <col min="4" max="4" width="11.85546875" style="14" customWidth="1"/>
    <col min="5" max="16384" width="9.140625" style="14"/>
  </cols>
  <sheetData>
    <row r="1" spans="1:4" x14ac:dyDescent="0.2">
      <c r="A1" s="23" t="s">
        <v>72</v>
      </c>
      <c r="B1" s="23"/>
      <c r="C1" s="25"/>
      <c r="D1" s="24" t="s">
        <v>87</v>
      </c>
    </row>
    <row r="2" spans="1:4" s="15" customFormat="1" ht="38.25" customHeight="1" x14ac:dyDescent="0.3">
      <c r="A2" s="158" t="s">
        <v>51</v>
      </c>
      <c r="B2" s="158"/>
      <c r="C2" s="158"/>
      <c r="D2" s="158"/>
    </row>
    <row r="3" spans="1:4" s="15" customFormat="1" ht="15" thickBot="1" x14ac:dyDescent="0.25"/>
    <row r="4" spans="1:4" s="15" customFormat="1" ht="15" thickBot="1" x14ac:dyDescent="0.25">
      <c r="A4" s="148" t="s">
        <v>53</v>
      </c>
      <c r="B4" s="149"/>
    </row>
    <row r="5" spans="1:4" s="15" customFormat="1" x14ac:dyDescent="0.2">
      <c r="A5" s="150" t="s">
        <v>54</v>
      </c>
      <c r="B5" s="151"/>
      <c r="C5" s="154" t="s">
        <v>55</v>
      </c>
      <c r="D5" s="155"/>
    </row>
    <row r="6" spans="1:4" s="15" customFormat="1" x14ac:dyDescent="0.2">
      <c r="A6" s="143" t="s">
        <v>56</v>
      </c>
      <c r="B6" s="144"/>
      <c r="C6" s="156"/>
      <c r="D6" s="157"/>
    </row>
    <row r="7" spans="1:4" s="15" customFormat="1" x14ac:dyDescent="0.2">
      <c r="A7" s="143" t="s">
        <v>57</v>
      </c>
      <c r="B7" s="144"/>
      <c r="C7" s="156"/>
      <c r="D7" s="157"/>
    </row>
    <row r="8" spans="1:4" s="15" customFormat="1" x14ac:dyDescent="0.2">
      <c r="A8" s="143" t="s">
        <v>58</v>
      </c>
      <c r="B8" s="144"/>
      <c r="C8" s="156"/>
      <c r="D8" s="157"/>
    </row>
    <row r="9" spans="1:4" s="15" customFormat="1" ht="15" thickBot="1" x14ac:dyDescent="0.25">
      <c r="A9" s="152" t="s">
        <v>59</v>
      </c>
      <c r="B9" s="153"/>
      <c r="C9" s="159"/>
      <c r="D9" s="160"/>
    </row>
    <row r="10" spans="1:4" ht="15" thickBot="1" x14ac:dyDescent="0.25"/>
    <row r="11" spans="1:4" ht="15" thickBot="1" x14ac:dyDescent="0.25">
      <c r="A11" s="148" t="s">
        <v>60</v>
      </c>
      <c r="B11" s="149"/>
    </row>
    <row r="12" spans="1:4" x14ac:dyDescent="0.2">
      <c r="A12" s="150" t="s">
        <v>61</v>
      </c>
      <c r="B12" s="151"/>
      <c r="C12" s="154" t="s">
        <v>62</v>
      </c>
      <c r="D12" s="155"/>
    </row>
    <row r="13" spans="1:4" x14ac:dyDescent="0.2">
      <c r="A13" s="143" t="s">
        <v>56</v>
      </c>
      <c r="B13" s="144"/>
      <c r="C13" s="156" t="s">
        <v>63</v>
      </c>
      <c r="D13" s="157"/>
    </row>
    <row r="14" spans="1:4" x14ac:dyDescent="0.2">
      <c r="A14" s="143" t="s">
        <v>57</v>
      </c>
      <c r="B14" s="144"/>
      <c r="C14" s="156" t="s">
        <v>88</v>
      </c>
      <c r="D14" s="157"/>
    </row>
    <row r="15" spans="1:4" ht="15" thickBot="1" x14ac:dyDescent="0.25">
      <c r="A15" s="152" t="s">
        <v>58</v>
      </c>
      <c r="B15" s="153"/>
      <c r="C15" s="159" t="s">
        <v>89</v>
      </c>
      <c r="D15" s="160"/>
    </row>
    <row r="17" spans="1:5" ht="32.25" customHeight="1" x14ac:dyDescent="0.2">
      <c r="A17" s="164" t="s">
        <v>64</v>
      </c>
      <c r="B17" s="164"/>
      <c r="C17" s="164"/>
    </row>
    <row r="18" spans="1:5" ht="15" thickBot="1" x14ac:dyDescent="0.25"/>
    <row r="19" spans="1:5" ht="15" thickBot="1" x14ac:dyDescent="0.25">
      <c r="A19" s="28" t="s">
        <v>52</v>
      </c>
      <c r="B19" s="29" t="s">
        <v>22</v>
      </c>
      <c r="C19" s="29" t="s">
        <v>46</v>
      </c>
      <c r="D19" s="30" t="s">
        <v>47</v>
      </c>
    </row>
    <row r="20" spans="1:5" ht="58.5" customHeight="1" x14ac:dyDescent="0.2">
      <c r="A20" s="34">
        <v>1</v>
      </c>
      <c r="B20" s="35" t="s">
        <v>4</v>
      </c>
      <c r="C20" s="36" t="s">
        <v>50</v>
      </c>
      <c r="D20" s="37">
        <v>40</v>
      </c>
    </row>
    <row r="21" spans="1:5" ht="90.75" customHeight="1" x14ac:dyDescent="0.2">
      <c r="A21" s="16">
        <v>2</v>
      </c>
      <c r="B21" s="17" t="s">
        <v>5</v>
      </c>
      <c r="C21" s="27" t="s">
        <v>75</v>
      </c>
      <c r="D21" s="18">
        <v>40</v>
      </c>
    </row>
    <row r="22" spans="1:5" ht="33.75" customHeight="1" x14ac:dyDescent="0.2">
      <c r="A22" s="16">
        <v>3</v>
      </c>
      <c r="B22" s="17" t="s">
        <v>15</v>
      </c>
      <c r="C22" s="27" t="s">
        <v>76</v>
      </c>
      <c r="D22" s="18">
        <v>20</v>
      </c>
    </row>
    <row r="23" spans="1:5" ht="32.25" customHeight="1" x14ac:dyDescent="0.2">
      <c r="A23" s="16">
        <v>4</v>
      </c>
      <c r="B23" s="17" t="s">
        <v>6</v>
      </c>
      <c r="C23" s="27" t="s">
        <v>77</v>
      </c>
      <c r="D23" s="18">
        <v>20</v>
      </c>
    </row>
    <row r="24" spans="1:5" ht="62.25" customHeight="1" x14ac:dyDescent="0.2">
      <c r="A24" s="16">
        <v>5</v>
      </c>
      <c r="B24" s="17" t="s">
        <v>8</v>
      </c>
      <c r="C24" s="27" t="s">
        <v>78</v>
      </c>
      <c r="D24" s="18">
        <v>60</v>
      </c>
    </row>
    <row r="25" spans="1:5" ht="342" x14ac:dyDescent="0.2">
      <c r="A25" s="16">
        <v>6</v>
      </c>
      <c r="B25" s="26" t="s">
        <v>9</v>
      </c>
      <c r="C25" s="27" t="s">
        <v>79</v>
      </c>
      <c r="D25" s="18">
        <v>120</v>
      </c>
    </row>
    <row r="26" spans="1:5" ht="177" customHeight="1" x14ac:dyDescent="0.2">
      <c r="A26" s="16">
        <v>7</v>
      </c>
      <c r="B26" s="17" t="s">
        <v>49</v>
      </c>
      <c r="C26" s="27" t="s">
        <v>81</v>
      </c>
      <c r="D26" s="18">
        <v>60</v>
      </c>
    </row>
    <row r="27" spans="1:5" ht="77.25" customHeight="1" thickBot="1" x14ac:dyDescent="0.25">
      <c r="A27" s="38">
        <v>8</v>
      </c>
      <c r="B27" s="39" t="s">
        <v>74</v>
      </c>
      <c r="C27" s="40" t="s">
        <v>80</v>
      </c>
      <c r="D27" s="41">
        <v>40</v>
      </c>
    </row>
    <row r="28" spans="1:5" ht="15" thickBot="1" x14ac:dyDescent="0.25">
      <c r="A28" s="15"/>
      <c r="B28" s="31"/>
      <c r="C28" s="32" t="s">
        <v>48</v>
      </c>
      <c r="D28" s="33">
        <f>SUM(D20:D27)</f>
        <v>400</v>
      </c>
      <c r="E28" s="19"/>
    </row>
    <row r="29" spans="1:5" ht="15" thickBot="1" x14ac:dyDescent="0.25">
      <c r="D29" s="19"/>
      <c r="E29" s="19"/>
    </row>
    <row r="30" spans="1:5" ht="15" thickBot="1" x14ac:dyDescent="0.25">
      <c r="A30" s="165" t="s">
        <v>65</v>
      </c>
      <c r="B30" s="166"/>
      <c r="C30" s="20"/>
      <c r="D30" s="20"/>
      <c r="E30" s="19"/>
    </row>
    <row r="31" spans="1:5" ht="64.5" customHeight="1" x14ac:dyDescent="0.2">
      <c r="A31" s="170" t="s">
        <v>66</v>
      </c>
      <c r="B31" s="171"/>
      <c r="C31" s="171"/>
      <c r="D31" s="172"/>
      <c r="E31" s="19"/>
    </row>
    <row r="32" spans="1:5" x14ac:dyDescent="0.2">
      <c r="A32" s="145" t="s">
        <v>67</v>
      </c>
      <c r="B32" s="146"/>
      <c r="C32" s="146"/>
      <c r="D32" s="147"/>
      <c r="E32" s="19"/>
    </row>
    <row r="33" spans="1:5" x14ac:dyDescent="0.2">
      <c r="A33" s="145" t="s">
        <v>68</v>
      </c>
      <c r="B33" s="146"/>
      <c r="C33" s="146"/>
      <c r="D33" s="147"/>
      <c r="E33" s="19"/>
    </row>
    <row r="34" spans="1:5" ht="15" thickBot="1" x14ac:dyDescent="0.25">
      <c r="A34" s="167" t="s">
        <v>71</v>
      </c>
      <c r="B34" s="168"/>
      <c r="C34" s="168"/>
      <c r="D34" s="169"/>
    </row>
    <row r="35" spans="1:5" x14ac:dyDescent="0.2">
      <c r="B35" s="21"/>
    </row>
    <row r="36" spans="1:5" ht="48" customHeight="1" x14ac:dyDescent="0.2">
      <c r="A36" s="161" t="s">
        <v>69</v>
      </c>
      <c r="B36" s="161"/>
      <c r="C36" s="161"/>
      <c r="D36" s="161"/>
    </row>
    <row r="37" spans="1:5" x14ac:dyDescent="0.2">
      <c r="A37" s="22"/>
      <c r="B37" s="22"/>
      <c r="C37" s="22"/>
      <c r="D37" s="22"/>
    </row>
    <row r="38" spans="1:5" x14ac:dyDescent="0.2">
      <c r="A38" s="162" t="s">
        <v>73</v>
      </c>
      <c r="B38" s="162"/>
      <c r="C38" s="163" t="s">
        <v>70</v>
      </c>
      <c r="D38" s="163"/>
    </row>
  </sheetData>
  <mergeCells count="30">
    <mergeCell ref="A2:D2"/>
    <mergeCell ref="C8:D8"/>
    <mergeCell ref="C9:D9"/>
    <mergeCell ref="A36:D36"/>
    <mergeCell ref="A38:B38"/>
    <mergeCell ref="C38:D38"/>
    <mergeCell ref="C12:D12"/>
    <mergeCell ref="C13:D13"/>
    <mergeCell ref="C14:D14"/>
    <mergeCell ref="C15:D15"/>
    <mergeCell ref="A15:B15"/>
    <mergeCell ref="A17:C17"/>
    <mergeCell ref="A30:B30"/>
    <mergeCell ref="A34:D34"/>
    <mergeCell ref="A31:D31"/>
    <mergeCell ref="A32:D32"/>
    <mergeCell ref="A14:B14"/>
    <mergeCell ref="A33:D33"/>
    <mergeCell ref="A4:B4"/>
    <mergeCell ref="A5:B5"/>
    <mergeCell ref="A6:B6"/>
    <mergeCell ref="A7:B7"/>
    <mergeCell ref="A8:B8"/>
    <mergeCell ref="A9:B9"/>
    <mergeCell ref="A11:B11"/>
    <mergeCell ref="A12:B12"/>
    <mergeCell ref="A13:B13"/>
    <mergeCell ref="C5:D5"/>
    <mergeCell ref="C6:D6"/>
    <mergeCell ref="C7:D7"/>
  </mergeCells>
  <pageMargins left="0.39370078740157483" right="0.39370078740157483" top="0.39370078740157483" bottom="0.39370078740157483" header="0.19685039370078741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J2" sqref="J2"/>
    </sheetView>
  </sheetViews>
  <sheetFormatPr defaultRowHeight="15" x14ac:dyDescent="0.25"/>
  <cols>
    <col min="2" max="2" width="18.7109375" bestFit="1" customWidth="1"/>
    <col min="3" max="3" width="18.7109375" customWidth="1"/>
    <col min="4" max="4" width="9.7109375" bestFit="1" customWidth="1"/>
    <col min="5" max="5" width="10" bestFit="1" customWidth="1"/>
    <col min="6" max="7" width="15.85546875" bestFit="1" customWidth="1"/>
    <col min="8" max="8" width="15.85546875" customWidth="1"/>
  </cols>
  <sheetData>
    <row r="1" spans="1:9" x14ac:dyDescent="0.25">
      <c r="A1" s="94" t="s">
        <v>52</v>
      </c>
      <c r="B1" s="94" t="s">
        <v>99</v>
      </c>
      <c r="C1" s="94"/>
      <c r="D1" s="94" t="s">
        <v>100</v>
      </c>
      <c r="E1" s="94" t="s">
        <v>1</v>
      </c>
      <c r="F1" s="94" t="s">
        <v>101</v>
      </c>
      <c r="G1" s="94" t="s">
        <v>102</v>
      </c>
      <c r="H1" s="94" t="s">
        <v>104</v>
      </c>
      <c r="I1" s="94" t="s">
        <v>103</v>
      </c>
    </row>
    <row r="2" spans="1:9" x14ac:dyDescent="0.25">
      <c r="A2" s="93">
        <v>1</v>
      </c>
      <c r="B2" s="93" t="s">
        <v>4</v>
      </c>
      <c r="C2" s="93" t="s">
        <v>97</v>
      </c>
      <c r="D2" s="99">
        <v>22</v>
      </c>
      <c r="E2" s="100">
        <v>5.5</v>
      </c>
      <c r="F2" s="98">
        <v>41501.833333333336</v>
      </c>
      <c r="G2" s="98">
        <v>41506.25</v>
      </c>
      <c r="H2" s="103">
        <v>100</v>
      </c>
      <c r="I2" s="93">
        <v>0</v>
      </c>
    </row>
    <row r="3" spans="1:9" x14ac:dyDescent="0.25">
      <c r="A3" s="93">
        <v>2</v>
      </c>
      <c r="B3" s="93" t="s">
        <v>5</v>
      </c>
      <c r="C3" s="93" t="s">
        <v>98</v>
      </c>
      <c r="D3" s="99">
        <v>10</v>
      </c>
      <c r="E3" s="100">
        <v>2.5</v>
      </c>
      <c r="F3" s="98">
        <v>41511.833333333336</v>
      </c>
      <c r="G3" s="98">
        <v>41514.041666666664</v>
      </c>
      <c r="H3" s="103">
        <v>100</v>
      </c>
      <c r="I3" s="93">
        <v>0</v>
      </c>
    </row>
    <row r="4" spans="1:9" x14ac:dyDescent="0.25">
      <c r="A4" s="93">
        <v>3</v>
      </c>
      <c r="B4" s="93" t="s">
        <v>6</v>
      </c>
      <c r="C4" s="93" t="s">
        <v>97</v>
      </c>
      <c r="D4" s="99">
        <v>4</v>
      </c>
      <c r="E4" s="100">
        <v>1</v>
      </c>
      <c r="F4" s="98">
        <v>41513.833333333336</v>
      </c>
      <c r="G4" s="98">
        <v>41514</v>
      </c>
      <c r="H4" s="103">
        <v>0</v>
      </c>
      <c r="I4" s="93">
        <v>0</v>
      </c>
    </row>
    <row r="5" spans="1:9" x14ac:dyDescent="0.25">
      <c r="A5" s="93">
        <v>4</v>
      </c>
      <c r="B5" s="93" t="s">
        <v>15</v>
      </c>
      <c r="C5" s="93" t="s">
        <v>97</v>
      </c>
      <c r="D5" s="99">
        <v>2</v>
      </c>
      <c r="E5" s="100">
        <v>0.5</v>
      </c>
      <c r="F5" s="98">
        <v>41514.833333333336</v>
      </c>
      <c r="G5" s="98">
        <v>41514.916666666664</v>
      </c>
      <c r="H5" s="103">
        <v>0</v>
      </c>
      <c r="I5" s="93">
        <v>0</v>
      </c>
    </row>
    <row r="6" spans="1:9" x14ac:dyDescent="0.25">
      <c r="A6" s="93">
        <v>5</v>
      </c>
      <c r="B6" s="93" t="s">
        <v>86</v>
      </c>
      <c r="C6" s="93" t="s">
        <v>98</v>
      </c>
      <c r="D6" s="99">
        <v>16</v>
      </c>
      <c r="E6" s="100">
        <v>4</v>
      </c>
      <c r="F6" s="98">
        <v>41515.833333333336</v>
      </c>
      <c r="G6" s="98">
        <v>41517.333333333336</v>
      </c>
      <c r="H6" s="103">
        <v>0</v>
      </c>
      <c r="I6" s="93">
        <v>0</v>
      </c>
    </row>
    <row r="7" spans="1:9" x14ac:dyDescent="0.25">
      <c r="A7" s="93">
        <v>6</v>
      </c>
      <c r="B7" s="93" t="s">
        <v>8</v>
      </c>
      <c r="C7" s="93" t="s">
        <v>97</v>
      </c>
      <c r="D7" s="99">
        <v>45</v>
      </c>
      <c r="E7" s="100">
        <v>11.25</v>
      </c>
      <c r="F7" s="98">
        <v>41518.833333333336</v>
      </c>
      <c r="G7" s="98">
        <v>41523.875</v>
      </c>
      <c r="H7" s="103">
        <v>0</v>
      </c>
      <c r="I7" s="93">
        <v>0</v>
      </c>
    </row>
    <row r="8" spans="1:9" x14ac:dyDescent="0.25">
      <c r="A8" s="93">
        <v>7</v>
      </c>
      <c r="B8" s="93" t="s">
        <v>74</v>
      </c>
      <c r="C8" s="93" t="s">
        <v>88</v>
      </c>
      <c r="D8" s="99">
        <v>8</v>
      </c>
      <c r="E8" s="100">
        <v>2</v>
      </c>
      <c r="F8" s="98">
        <v>41522.833333333336</v>
      </c>
      <c r="G8" s="98">
        <v>41523.958333333336</v>
      </c>
      <c r="H8" s="103">
        <v>0</v>
      </c>
      <c r="I8" s="93">
        <v>0</v>
      </c>
    </row>
    <row r="9" spans="1:9" x14ac:dyDescent="0.25">
      <c r="A9" s="93">
        <v>8</v>
      </c>
      <c r="B9" s="93" t="s">
        <v>49</v>
      </c>
      <c r="C9" s="93" t="s">
        <v>98</v>
      </c>
      <c r="D9" s="99">
        <v>33</v>
      </c>
      <c r="E9" s="100">
        <v>8.25</v>
      </c>
      <c r="F9" s="98">
        <v>41520.833333333336</v>
      </c>
      <c r="G9" s="98">
        <v>41527</v>
      </c>
      <c r="H9" s="103">
        <v>0</v>
      </c>
      <c r="I9" s="93">
        <v>0</v>
      </c>
    </row>
    <row r="10" spans="1:9" x14ac:dyDescent="0.25">
      <c r="A10" s="93">
        <v>9</v>
      </c>
      <c r="B10" s="93" t="s">
        <v>41</v>
      </c>
      <c r="C10" s="93" t="s">
        <v>88</v>
      </c>
      <c r="D10" s="99">
        <v>10</v>
      </c>
      <c r="E10" s="100">
        <v>2.5</v>
      </c>
      <c r="F10" s="98">
        <v>41523.833333333336</v>
      </c>
      <c r="G10" s="98">
        <v>41527.041666666664</v>
      </c>
      <c r="H10" s="103">
        <v>0</v>
      </c>
      <c r="I10" s="93">
        <v>0</v>
      </c>
    </row>
    <row r="11" spans="1:9" x14ac:dyDescent="0.25">
      <c r="A11" s="93">
        <v>10</v>
      </c>
      <c r="B11" s="93" t="s">
        <v>43</v>
      </c>
      <c r="C11" s="93" t="s">
        <v>88</v>
      </c>
      <c r="D11" s="99">
        <v>10</v>
      </c>
      <c r="E11" s="100">
        <v>2.5</v>
      </c>
      <c r="F11" s="98">
        <v>41527.833333333336</v>
      </c>
      <c r="G11" s="98">
        <v>41529.041666666664</v>
      </c>
      <c r="H11" s="103">
        <v>0</v>
      </c>
      <c r="I11" s="93">
        <v>0</v>
      </c>
    </row>
    <row r="12" spans="1:9" x14ac:dyDescent="0.25">
      <c r="E12" s="97"/>
      <c r="F12" s="97"/>
    </row>
    <row r="13" spans="1:9" x14ac:dyDescent="0.25">
      <c r="C13" s="93" t="s">
        <v>97</v>
      </c>
      <c r="D13" s="101">
        <f>SUM(D2,D4,D5,D7)</f>
        <v>73</v>
      </c>
      <c r="E13" s="102">
        <f>SUM(E2,E4,E5,E7)</f>
        <v>18.25</v>
      </c>
    </row>
    <row r="14" spans="1:9" x14ac:dyDescent="0.25">
      <c r="C14" s="93" t="s">
        <v>88</v>
      </c>
      <c r="D14" s="101">
        <f>SUM(D8,D10,D11)</f>
        <v>28</v>
      </c>
      <c r="E14" s="102">
        <f>SUM(E8,E10,E11)</f>
        <v>7</v>
      </c>
    </row>
    <row r="15" spans="1:9" x14ac:dyDescent="0.25">
      <c r="C15" s="93" t="s">
        <v>98</v>
      </c>
      <c r="D15" s="101">
        <f>SUM(D3,D6,D9)</f>
        <v>59</v>
      </c>
      <c r="E15" s="102">
        <f>SUM(E3,E6,E9)</f>
        <v>14.75</v>
      </c>
    </row>
  </sheetData>
  <autoFilter ref="A1:I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Task Analysis</vt:lpstr>
      <vt:lpstr>Quotation</vt:lpstr>
      <vt:lpstr>Task All</vt:lpstr>
      <vt:lpstr>Task_Table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sophea.ou</dc:creator>
  <cp:lastModifiedBy>Vannak PEN</cp:lastModifiedBy>
  <cp:lastPrinted>2013-07-18T04:39:18Z</cp:lastPrinted>
  <dcterms:created xsi:type="dcterms:W3CDTF">2013-07-14T06:18:40Z</dcterms:created>
  <dcterms:modified xsi:type="dcterms:W3CDTF">2013-09-05T04:04:47Z</dcterms:modified>
</cp:coreProperties>
</file>