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queryTables/queryTable1.xml" ContentType="application/vnd.openxmlformats-officedocument.spreadsheetml.query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apgemini.sharepoint.com/sites/Europcar-Greenway/Shared Documents/General/Retour sur site/"/>
    </mc:Choice>
  </mc:AlternateContent>
  <xr:revisionPtr revIDLastSave="7" documentId="13_ncr:1_{9A733D2F-D102-407D-A0CF-0865D892DE30}" xr6:coauthVersionLast="47" xr6:coauthVersionMax="47" xr10:uidLastSave="{75808937-CF45-4B5D-9F76-38B69BA4D30A}"/>
  <bookViews>
    <workbookView xWindow="-110" yWindow="-110" windowWidth="19420" windowHeight="10300" tabRatio="582" xr2:uid="{00000000-000D-0000-FFFF-FFFF00000000}"/>
  </bookViews>
  <sheets>
    <sheet name="DeliveryList" sheetId="9" r:id="rId1"/>
    <sheet name="Liste" sheetId="30" r:id="rId2"/>
    <sheet name="INVESTISSEMENT" sheetId="75" state="hidden" r:id="rId3"/>
  </sheets>
  <definedNames>
    <definedName name="_xlnm._FilterDatabase" localSheetId="0" hidden="1">DeliveryList!$A$3:$JP$3</definedName>
    <definedName name="API_Business">TTribe3[API Business]</definedName>
    <definedName name="Billing_Payment">TTribe9[Billing, Payments, Insurance]</definedName>
    <definedName name="Connected_Cars">TTribe7[Connected Cars]</definedName>
    <definedName name="Digital_Station">TTribe4[Rental Experience]</definedName>
    <definedName name="Direct_B2B">TTribe2[Direct B2B]</definedName>
    <definedName name="Direct_B2C">TTribe1[Direct B2C]</definedName>
    <definedName name="ExternalData_1" localSheetId="1" hidden="1">Liste!$BF$3:$BG$14</definedName>
    <definedName name="Fleet_Vehicle">TTribe6[Fleet &amp; Vehicle]</definedName>
    <definedName name="France">TFrance[France]</definedName>
    <definedName name="LCareer">TCareer[Career Framework]</definedName>
    <definedName name="LChapter">Chapter[Chapter]</definedName>
    <definedName name="LEvaluator">TEvaluator[Evaluator]</definedName>
    <definedName name="LPays">TPays[Pays]</definedName>
    <definedName name="LResourceGone">_xlfn._xlws.FILTER(#REF!,#REF!&lt; TODAY())</definedName>
    <definedName name="LRole">TRole[Rôle]</definedName>
    <definedName name="LRole_QA">TRole_QA[QA]</definedName>
    <definedName name="LRole_SA">TRole_SA[SA]</definedName>
    <definedName name="LSortie">TSortie[Sortie]</definedName>
    <definedName name="LSOW">tGfsSow[SOW]</definedName>
    <definedName name="LSubcontractor">TSubcontractor[Subcontractor]</definedName>
    <definedName name="LTribe">TTribe[Liste Tribe]</definedName>
    <definedName name="LTribe2023">TTribe2023[Tribe 2023]</definedName>
    <definedName name="LTribes2023">tbTribe2023[Tribe]</definedName>
    <definedName name="LType">TBillable[Type]</definedName>
    <definedName name="Marketing_Sales">TTribe5[Customer &amp; Loyalty]</definedName>
    <definedName name="Maroc">TMaroc[Maroc]</definedName>
    <definedName name="Spain">TSpain[Spain]</definedName>
    <definedName name="Stagiaires__shadow">Billing_Payments_Insurance31[[#Headers],[Stagiaires, shadow]]</definedName>
    <definedName name="Test">TTribe12[Test]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DeliveryList_0dea32b4-b2c3-46c2-887c-c0226994afd0" name="tbDeliveryList" connection="Query - tbDeliveryLis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12" i="9" l="1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AZ112" i="9"/>
  <c r="BA112" i="9"/>
  <c r="BB112" i="9"/>
  <c r="BC112" i="9"/>
  <c r="BD112" i="9"/>
  <c r="BE112" i="9"/>
  <c r="BF112" i="9"/>
  <c r="BG112" i="9"/>
  <c r="BH112" i="9"/>
  <c r="BI112" i="9"/>
  <c r="BJ112" i="9"/>
  <c r="BK112" i="9"/>
  <c r="BL112" i="9"/>
  <c r="BM112" i="9"/>
  <c r="BN112" i="9"/>
  <c r="BO112" i="9"/>
  <c r="BP112" i="9"/>
  <c r="BQ112" i="9"/>
  <c r="BR112" i="9"/>
  <c r="BS112" i="9"/>
  <c r="BT112" i="9"/>
  <c r="BU112" i="9"/>
  <c r="BV112" i="9"/>
  <c r="BW112" i="9"/>
  <c r="BX112" i="9"/>
  <c r="BY112" i="9"/>
  <c r="BZ112" i="9"/>
  <c r="CA112" i="9"/>
  <c r="CB112" i="9"/>
  <c r="CC112" i="9"/>
  <c r="CD112" i="9"/>
  <c r="CE112" i="9"/>
  <c r="CF112" i="9"/>
  <c r="CG112" i="9"/>
  <c r="CH112" i="9"/>
  <c r="CI112" i="9"/>
  <c r="CJ112" i="9"/>
  <c r="CK112" i="9"/>
  <c r="CL112" i="9"/>
  <c r="CM112" i="9"/>
  <c r="CN112" i="9"/>
  <c r="CO112" i="9"/>
  <c r="CP112" i="9"/>
  <c r="CQ112" i="9"/>
  <c r="CR112" i="9"/>
  <c r="CS112" i="9"/>
  <c r="CT112" i="9"/>
  <c r="CU112" i="9"/>
  <c r="CV112" i="9"/>
  <c r="CW112" i="9"/>
  <c r="CX112" i="9"/>
  <c r="CY112" i="9"/>
  <c r="CZ112" i="9"/>
  <c r="DA112" i="9"/>
  <c r="DB112" i="9"/>
  <c r="DC112" i="9"/>
  <c r="DD112" i="9"/>
  <c r="DE112" i="9"/>
  <c r="DF112" i="9"/>
  <c r="DG112" i="9"/>
  <c r="DH112" i="9"/>
  <c r="DI112" i="9"/>
  <c r="DJ112" i="9"/>
  <c r="DK112" i="9"/>
  <c r="DL112" i="9"/>
  <c r="DM112" i="9"/>
  <c r="DN112" i="9"/>
  <c r="DO112" i="9"/>
  <c r="DP112" i="9"/>
  <c r="DQ112" i="9"/>
  <c r="DR112" i="9"/>
  <c r="DS112" i="9"/>
  <c r="DT112" i="9"/>
  <c r="DU112" i="9"/>
  <c r="DV112" i="9"/>
  <c r="DW112" i="9"/>
  <c r="DX112" i="9"/>
  <c r="DY112" i="9"/>
  <c r="DZ112" i="9"/>
  <c r="EA112" i="9"/>
  <c r="EB112" i="9"/>
  <c r="EC112" i="9"/>
  <c r="ED112" i="9"/>
  <c r="EE112" i="9"/>
  <c r="EF112" i="9"/>
  <c r="EG112" i="9"/>
  <c r="EH112" i="9"/>
  <c r="EI112" i="9"/>
  <c r="EJ112" i="9"/>
  <c r="EK112" i="9"/>
  <c r="EL112" i="9"/>
  <c r="EM112" i="9"/>
  <c r="EN112" i="9"/>
  <c r="EO112" i="9"/>
  <c r="EP112" i="9"/>
  <c r="EQ112" i="9"/>
  <c r="ER112" i="9"/>
  <c r="ES112" i="9"/>
  <c r="ET112" i="9"/>
  <c r="EU112" i="9"/>
  <c r="EV112" i="9"/>
  <c r="EW112" i="9"/>
  <c r="EX112" i="9"/>
  <c r="EY112" i="9"/>
  <c r="EZ112" i="9"/>
  <c r="FA112" i="9"/>
  <c r="FB112" i="9"/>
  <c r="FC112" i="9"/>
  <c r="FD112" i="9"/>
  <c r="FE112" i="9"/>
  <c r="FF112" i="9"/>
  <c r="FG112" i="9"/>
  <c r="FH112" i="9"/>
  <c r="FI112" i="9"/>
  <c r="FJ112" i="9"/>
  <c r="FK112" i="9"/>
  <c r="FL112" i="9"/>
  <c r="FM112" i="9"/>
  <c r="FN112" i="9"/>
  <c r="FO112" i="9"/>
  <c r="FP112" i="9"/>
  <c r="FQ112" i="9"/>
  <c r="FR112" i="9"/>
  <c r="FS112" i="9"/>
  <c r="FT112" i="9"/>
  <c r="FU112" i="9"/>
  <c r="FV112" i="9"/>
  <c r="FW112" i="9"/>
  <c r="FX112" i="9"/>
  <c r="FY112" i="9"/>
  <c r="FZ112" i="9"/>
  <c r="GA112" i="9"/>
  <c r="GB112" i="9"/>
  <c r="GC112" i="9"/>
  <c r="GD112" i="9"/>
  <c r="GE112" i="9"/>
  <c r="GF112" i="9"/>
  <c r="GG112" i="9"/>
  <c r="GH112" i="9"/>
  <c r="GI112" i="9"/>
  <c r="GJ112" i="9"/>
  <c r="GK112" i="9"/>
  <c r="GL112" i="9"/>
  <c r="GM112" i="9"/>
  <c r="GN112" i="9"/>
  <c r="GO112" i="9"/>
  <c r="GP112" i="9"/>
  <c r="GQ112" i="9"/>
  <c r="GR112" i="9"/>
  <c r="GS112" i="9"/>
  <c r="GT112" i="9"/>
  <c r="GU112" i="9"/>
  <c r="GV112" i="9"/>
  <c r="GW112" i="9"/>
  <c r="GX112" i="9"/>
  <c r="GY112" i="9"/>
  <c r="GZ112" i="9"/>
  <c r="HA112" i="9"/>
  <c r="HB112" i="9"/>
  <c r="HC112" i="9"/>
  <c r="HD112" i="9"/>
  <c r="HE112" i="9"/>
  <c r="HF112" i="9"/>
  <c r="HG112" i="9"/>
  <c r="HH112" i="9"/>
  <c r="HI112" i="9"/>
  <c r="HJ112" i="9"/>
  <c r="HK112" i="9"/>
  <c r="HL112" i="9"/>
  <c r="HM112" i="9"/>
  <c r="HN112" i="9"/>
  <c r="HO112" i="9"/>
  <c r="HP112" i="9"/>
  <c r="HQ112" i="9"/>
  <c r="HR112" i="9"/>
  <c r="HS112" i="9"/>
  <c r="HT112" i="9"/>
  <c r="HU112" i="9"/>
  <c r="HV112" i="9"/>
  <c r="HW112" i="9"/>
  <c r="HX112" i="9"/>
  <c r="HY112" i="9"/>
  <c r="HZ112" i="9"/>
  <c r="IA112" i="9"/>
  <c r="IB112" i="9"/>
  <c r="IC112" i="9"/>
  <c r="ID112" i="9"/>
  <c r="IE112" i="9"/>
  <c r="IF112" i="9"/>
  <c r="IG112" i="9"/>
  <c r="IH112" i="9"/>
  <c r="II112" i="9"/>
  <c r="IJ112" i="9"/>
  <c r="AB112" i="9"/>
  <c r="M30" i="75" l="1"/>
  <c r="N30" i="75" s="1"/>
  <c r="L30" i="75"/>
  <c r="M29" i="75"/>
  <c r="N29" i="75" s="1"/>
  <c r="L29" i="75"/>
  <c r="M28" i="75"/>
  <c r="N28" i="75" s="1"/>
  <c r="L28" i="75"/>
  <c r="M26" i="75"/>
  <c r="M27" i="75"/>
  <c r="M31" i="75"/>
  <c r="M25" i="75"/>
  <c r="L31" i="75" l="1"/>
  <c r="N25" i="75"/>
  <c r="L27" i="75"/>
  <c r="L26" i="75"/>
  <c r="L25" i="75"/>
  <c r="O11" i="75"/>
  <c r="O9" i="75"/>
  <c r="O10" i="75"/>
  <c r="H17" i="75"/>
  <c r="H18" i="75"/>
  <c r="H19" i="75"/>
  <c r="H20" i="75"/>
  <c r="H21" i="75"/>
  <c r="H22" i="75"/>
  <c r="P8" i="75"/>
  <c r="Q8" i="75" s="1"/>
  <c r="R8" i="75" s="1"/>
  <c r="S8" i="75" s="1"/>
  <c r="G23" i="75"/>
  <c r="G22" i="75"/>
  <c r="G21" i="75"/>
  <c r="G20" i="75"/>
  <c r="G19" i="75"/>
  <c r="G18" i="75"/>
  <c r="G17" i="75"/>
  <c r="G16" i="75"/>
  <c r="L17" i="75"/>
  <c r="L18" i="75"/>
  <c r="L19" i="75"/>
  <c r="L20" i="75"/>
  <c r="L21" i="75"/>
  <c r="L22" i="75"/>
  <c r="L23" i="75"/>
  <c r="L16" i="75"/>
  <c r="F36" i="75" a="1"/>
  <c r="F36" i="75" s="1"/>
  <c r="G36" i="75" s="1"/>
  <c r="G40" i="75" l="1"/>
  <c r="G39" i="75"/>
  <c r="N31" i="75"/>
  <c r="N27" i="75"/>
  <c r="N26" i="75"/>
  <c r="R11" i="75"/>
  <c r="Q11" i="75"/>
  <c r="P11" i="75"/>
  <c r="S11" i="75"/>
  <c r="T8" i="75"/>
  <c r="O12" i="75"/>
  <c r="G37" i="75"/>
  <c r="G38" i="75"/>
  <c r="T11" i="75" l="1"/>
  <c r="U8" i="75"/>
  <c r="V8" i="75" l="1"/>
  <c r="U11" i="75"/>
  <c r="V11" i="75" l="1"/>
  <c r="CI17" i="30" l="1"/>
  <c r="CI16" i="30"/>
  <c r="DO26" i="30" a="1"/>
  <c r="DO26" i="30" s="1"/>
  <c r="DN5" i="30"/>
  <c r="DN6" i="30"/>
  <c r="DN7" i="30"/>
  <c r="DN8" i="30"/>
  <c r="DN9" i="30"/>
  <c r="DN10" i="30"/>
  <c r="DN11" i="30"/>
  <c r="DN12" i="30"/>
  <c r="DN13" i="30"/>
  <c r="DN14" i="30"/>
  <c r="DN15" i="30"/>
  <c r="DN16" i="30"/>
  <c r="DN17" i="30"/>
  <c r="DN18" i="30"/>
  <c r="I18" i="75" l="1"/>
  <c r="R18" i="75" s="1"/>
  <c r="I19" i="75"/>
  <c r="U19" i="75" s="1"/>
  <c r="I21" i="75"/>
  <c r="R21" i="75" s="1"/>
  <c r="I20" i="75"/>
  <c r="Q20" i="75" s="1"/>
  <c r="I17" i="75"/>
  <c r="R17" i="75" s="1"/>
  <c r="I22" i="75"/>
  <c r="T22" i="75" s="1"/>
  <c r="Q23" i="75"/>
  <c r="P23" i="75"/>
  <c r="R23" i="75"/>
  <c r="S23" i="75"/>
  <c r="T23" i="75"/>
  <c r="U23" i="75"/>
  <c r="V23" i="75"/>
  <c r="P16" i="75"/>
  <c r="S16" i="75"/>
  <c r="Q16" i="75"/>
  <c r="R16" i="75"/>
  <c r="T16" i="75"/>
  <c r="U16" i="75"/>
  <c r="V16" i="75"/>
  <c r="R20" i="75" l="1"/>
  <c r="V21" i="75"/>
  <c r="U21" i="75"/>
  <c r="T21" i="75"/>
  <c r="U18" i="75"/>
  <c r="P17" i="75"/>
  <c r="S17" i="75"/>
  <c r="U20" i="75"/>
  <c r="P20" i="75"/>
  <c r="Q17" i="75"/>
  <c r="V20" i="75"/>
  <c r="Q21" i="75"/>
  <c r="T20" i="75"/>
  <c r="T18" i="75"/>
  <c r="T17" i="75"/>
  <c r="S22" i="75"/>
  <c r="R22" i="75"/>
  <c r="V17" i="75"/>
  <c r="P19" i="75"/>
  <c r="P22" i="75"/>
  <c r="T19" i="75"/>
  <c r="S21" i="75"/>
  <c r="Q18" i="75"/>
  <c r="P21" i="75"/>
  <c r="S18" i="75"/>
  <c r="V22" i="75"/>
  <c r="U17" i="75"/>
  <c r="S20" i="75"/>
  <c r="Q19" i="75"/>
  <c r="P18" i="75"/>
  <c r="Q22" i="75"/>
  <c r="U22" i="75"/>
  <c r="R19" i="75"/>
  <c r="S19" i="75"/>
  <c r="V18" i="75"/>
  <c r="V19" i="75"/>
  <c r="M16" i="75"/>
  <c r="N16" i="75" s="1"/>
  <c r="M23" i="75"/>
  <c r="N23" i="75" s="1"/>
  <c r="R9" i="75" l="1"/>
  <c r="U10" i="75"/>
  <c r="M22" i="75"/>
  <c r="N22" i="75" s="1"/>
  <c r="U9" i="75"/>
  <c r="T9" i="75"/>
  <c r="R10" i="75"/>
  <c r="S9" i="75"/>
  <c r="V10" i="75"/>
  <c r="Q10" i="75"/>
  <c r="V9" i="75"/>
  <c r="M21" i="75"/>
  <c r="N21" i="75" s="1"/>
  <c r="M19" i="75"/>
  <c r="N19" i="75" s="1"/>
  <c r="T10" i="75"/>
  <c r="Q9" i="75"/>
  <c r="S10" i="75"/>
  <c r="M18" i="75"/>
  <c r="N18" i="75" s="1"/>
  <c r="M20" i="75"/>
  <c r="N20" i="75" s="1"/>
  <c r="M17" i="75"/>
  <c r="N17" i="75" s="1"/>
  <c r="P9" i="75"/>
  <c r="P10" i="75"/>
  <c r="V12" i="75" l="1"/>
  <c r="U12" i="75"/>
  <c r="R12" i="75"/>
  <c r="Q12" i="75"/>
  <c r="P12" i="75"/>
  <c r="S12" i="75"/>
  <c r="T12" i="7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GOUX, Philippe</author>
  </authors>
  <commentList>
    <comment ref="BD7" authorId="0" shapeId="0" xr:uid="{C042F9BF-1B3F-400B-87A5-E5CC0D7C431A}">
      <text>
        <r>
          <rPr>
            <b/>
            <sz val="9"/>
            <color indexed="81"/>
            <rFont val="Tahoma"/>
            <family val="2"/>
          </rPr>
          <t>Handled in VMS</t>
        </r>
      </text>
    </comment>
    <comment ref="BI15" authorId="0" shapeId="0" xr:uid="{63FA96CA-22F4-4153-90C2-3AAA0F59A776}">
      <text>
        <r>
          <rPr>
            <b/>
            <sz val="9"/>
            <color indexed="81"/>
            <rFont val="Tahoma"/>
            <family val="2"/>
          </rPr>
          <t>external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6" authorId="0" shapeId="0" xr:uid="{B9B09B0C-BAC8-4FA5-88C4-4D88FB126424}">
      <text>
        <r>
          <rPr>
            <b/>
            <sz val="9"/>
            <color indexed="81"/>
            <rFont val="Tahoma"/>
            <family val="2"/>
          </rPr>
          <t>external morocco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7" authorId="0" shapeId="0" xr:uid="{1D117D65-AB98-4AEC-AE39-F4A0025CB5B6}">
      <text>
        <r>
          <rPr>
            <b/>
            <sz val="9"/>
            <color indexed="81"/>
            <rFont val="Tahoma"/>
            <family val="2"/>
          </rPr>
          <t>external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FA22A5-C685-4669-B22A-BA3CD5CDF99F}" keepAlive="1" name="Query - fnGetParameter" description="Connection to the 'fnGetParameter' query in the workbook." type="5" refreshedVersion="0" background="1" saveData="1">
    <dbPr connection="Provider=Microsoft.Mashup.OleDb.1;Data Source=$Workbook$;Location=fnGetParameter;Extended Properties=&quot;&quot;" command="SELECT * FROM [fnGetParameter]"/>
  </connection>
  <connection id="2" xr16:uid="{7FAB3595-4802-4A53-9FB9-97BC9190B4F2}" name="Query - tbDeliveryList" description="Connection to the 'tbDeliveryList' query in the workbook." type="100" refreshedVersion="8" minRefreshableVersion="5">
    <extLst>
      <ext xmlns:x15="http://schemas.microsoft.com/office/spreadsheetml/2010/11/main" uri="{DE250136-89BD-433C-8126-D09CA5730AF9}">
        <x15:connection id="260bfde7-1f21-4725-b715-57f714f50b38"/>
      </ext>
    </extLst>
  </connection>
  <connection id="3" xr16:uid="{12C7F7E7-8BE4-45DE-8FD3-834B5FA119CD}" keepAlive="1" name="Query - tGfsSow" description="Connection to the 'tGfsSow' query in the workbook." type="5" refreshedVersion="8" background="1" saveData="1">
    <dbPr connection="Provider=Microsoft.Mashup.OleDb.1;Data Source=$Workbook$;Location=tGfsSow;Extended Properties=&quot;&quot;" command="SELECT * FROM [tGfsSow]"/>
  </connection>
  <connection id="4" xr16:uid="{D1356F4B-698D-42C1-BEAD-1B2A2C8B566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<sst xmlns="http://schemas.openxmlformats.org/spreadsheetml/2006/main" count="1938" uniqueCount="704">
  <si>
    <t>Chapters, Tribes &amp; Squads</t>
  </si>
  <si>
    <t>Business Unit &amp; SOW</t>
  </si>
  <si>
    <t>Grade Map</t>
  </si>
  <si>
    <t>Sold Profiles</t>
  </si>
  <si>
    <t>Rôle</t>
  </si>
  <si>
    <t>Career Framework</t>
  </si>
  <si>
    <t>Acronym</t>
  </si>
  <si>
    <t>QA</t>
  </si>
  <si>
    <t>Step</t>
  </si>
  <si>
    <t>SA</t>
  </si>
  <si>
    <t>Chapter</t>
  </si>
  <si>
    <t>Liste Tribe</t>
  </si>
  <si>
    <t>Tribe 2023</t>
  </si>
  <si>
    <t>Direct B2C</t>
  </si>
  <si>
    <t>Direct B2B</t>
  </si>
  <si>
    <t>API Business</t>
  </si>
  <si>
    <t>Fleet &amp; Vehicle</t>
  </si>
  <si>
    <t>Connected Cars</t>
  </si>
  <si>
    <t>Urban Mobility</t>
  </si>
  <si>
    <t>Finance</t>
  </si>
  <si>
    <t>Technical</t>
  </si>
  <si>
    <t>Test</t>
  </si>
  <si>
    <t>TBD</t>
  </si>
  <si>
    <t>Governance</t>
  </si>
  <si>
    <t>Pays</t>
  </si>
  <si>
    <t>Type</t>
  </si>
  <si>
    <t>Subcontractor</t>
  </si>
  <si>
    <t>Contact</t>
  </si>
  <si>
    <t>Sortie</t>
  </si>
  <si>
    <t>Evaluator</t>
  </si>
  <si>
    <t>FinanceID</t>
  </si>
  <si>
    <t>Grade</t>
  </si>
  <si>
    <t>France</t>
  </si>
  <si>
    <t>Maroc</t>
  </si>
  <si>
    <t>Spain</t>
  </si>
  <si>
    <t>Quality Assurance Engineer</t>
  </si>
  <si>
    <t>Trainee QA Engineer</t>
  </si>
  <si>
    <t>Trainee Software Engineer</t>
  </si>
  <si>
    <t>Backend</t>
  </si>
  <si>
    <t>API_Business</t>
  </si>
  <si>
    <t>B2C Booking &amp; manage booking</t>
  </si>
  <si>
    <t>B2B Monetize</t>
  </si>
  <si>
    <t>EMobG GDS APIs</t>
  </si>
  <si>
    <t>Field Ops Apps</t>
  </si>
  <si>
    <t>Fleet &amp; Lifecycle Management</t>
  </si>
  <si>
    <t>One Connected Fleet</t>
  </si>
  <si>
    <t>ALC Billing &amp; Payment (KillBilling)</t>
  </si>
  <si>
    <t>Order to Cash</t>
  </si>
  <si>
    <t>CBE1</t>
  </si>
  <si>
    <t>Transverse</t>
  </si>
  <si>
    <t>Delivery Manager</t>
  </si>
  <si>
    <t>T&amp;M</t>
  </si>
  <si>
    <t>SOW1 - AD</t>
  </si>
  <si>
    <t>Intuition IT</t>
  </si>
  <si>
    <t>Resignation</t>
  </si>
  <si>
    <t>Yes</t>
  </si>
  <si>
    <t>MA01_50446471</t>
  </si>
  <si>
    <t>A1</t>
  </si>
  <si>
    <t>Engagement Manager France</t>
  </si>
  <si>
    <t>Delivery Executive Maroc</t>
  </si>
  <si>
    <t>Développeur Sénior Spain</t>
  </si>
  <si>
    <t>Coach</t>
  </si>
  <si>
    <t>Software Engineer</t>
  </si>
  <si>
    <t>Associate QA Engineer</t>
  </si>
  <si>
    <t>Associate Software Engineer</t>
  </si>
  <si>
    <t>Frontend</t>
  </si>
  <si>
    <t>Billing_Payment</t>
  </si>
  <si>
    <t>x</t>
  </si>
  <si>
    <t>B2C Customer Acquisition</t>
  </si>
  <si>
    <t>Run Forest</t>
  </si>
  <si>
    <t>EMobG Booking Backend</t>
  </si>
  <si>
    <t>Prepare my Rental</t>
  </si>
  <si>
    <t>Pricing</t>
  </si>
  <si>
    <t>Remarketing &amp; Defleet Squad</t>
  </si>
  <si>
    <t>Billing (BillGates)</t>
  </si>
  <si>
    <t>Procure to Pays</t>
  </si>
  <si>
    <t>CBE2</t>
  </si>
  <si>
    <t>SOW1 - AM</t>
  </si>
  <si>
    <t>Welink</t>
  </si>
  <si>
    <t>Rotation planned</t>
  </si>
  <si>
    <t>In training</t>
  </si>
  <si>
    <t>MA01_50444556</t>
  </si>
  <si>
    <t>B1</t>
  </si>
  <si>
    <t>Développeur Sénior France</t>
  </si>
  <si>
    <t>Service Delivery Manager Maroc</t>
  </si>
  <si>
    <t>Développeur Salesforce Expérimenté</t>
  </si>
  <si>
    <t>QA  Engineer</t>
  </si>
  <si>
    <t>Connected_Cars</t>
  </si>
  <si>
    <t>Partners &amp; Franchises</t>
  </si>
  <si>
    <t>B2C Customer login &amp; account</t>
  </si>
  <si>
    <t>EMobG Booking APIs</t>
  </si>
  <si>
    <t>Rental Operations (Greenway)</t>
  </si>
  <si>
    <t>MFS</t>
  </si>
  <si>
    <t>Payments (DuckTales)</t>
  </si>
  <si>
    <t>Report to Report</t>
  </si>
  <si>
    <t>CBE3</t>
  </si>
  <si>
    <t>Non-Billable</t>
  </si>
  <si>
    <t>SOW1 - GOV</t>
  </si>
  <si>
    <t>CIS</t>
  </si>
  <si>
    <t>Rotation non planned</t>
  </si>
  <si>
    <t>Potential</t>
  </si>
  <si>
    <t>MA01_50410917</t>
  </si>
  <si>
    <t>B2</t>
  </si>
  <si>
    <t>Architecte Solution Expérimenté France</t>
  </si>
  <si>
    <t>Project Management Officer Maroc</t>
  </si>
  <si>
    <t>Développeur Salesforce Senior</t>
  </si>
  <si>
    <t>DE</t>
  </si>
  <si>
    <t>QA Analyst</t>
  </si>
  <si>
    <t>Solution Architect</t>
  </si>
  <si>
    <t>Mobile</t>
  </si>
  <si>
    <t>Digital_Station</t>
  </si>
  <si>
    <t>Subscription</t>
  </si>
  <si>
    <t>B2C Customer Loyalty</t>
  </si>
  <si>
    <t>Rental Operations (Sigger)</t>
  </si>
  <si>
    <t>CBE4</t>
  </si>
  <si>
    <t>SOW2</t>
  </si>
  <si>
    <t>Validation KO</t>
  </si>
  <si>
    <t>No</t>
  </si>
  <si>
    <t>MA01_50494886</t>
  </si>
  <si>
    <t>Architecte Solution Sénior France</t>
  </si>
  <si>
    <t>Capacity Manager Maroc</t>
  </si>
  <si>
    <t>Développeur Salesforce Junior</t>
  </si>
  <si>
    <t>Senior QA Engineer</t>
  </si>
  <si>
    <t>Senior Software Engineer</t>
  </si>
  <si>
    <t>Product Owner</t>
  </si>
  <si>
    <t>Direct_B2B</t>
  </si>
  <si>
    <t>B2C Extras &amp; Bundles</t>
  </si>
  <si>
    <t>SOW3</t>
  </si>
  <si>
    <t>MA01_50446429</t>
  </si>
  <si>
    <t>A2</t>
  </si>
  <si>
    <t>Business Analyst Sénior France</t>
  </si>
  <si>
    <t>Release Manager Maroc</t>
  </si>
  <si>
    <t>DM</t>
  </si>
  <si>
    <t>Senior QA Analyst</t>
  </si>
  <si>
    <t>Senior Solution Architect</t>
  </si>
  <si>
    <t>CO- Product Owner</t>
  </si>
  <si>
    <t>Direct_B2C</t>
  </si>
  <si>
    <t>Keyless</t>
  </si>
  <si>
    <t>B2C Franchisee &amp; Call Center</t>
  </si>
  <si>
    <t>Sogeti</t>
  </si>
  <si>
    <t>MA01_50464617</t>
  </si>
  <si>
    <t>I4</t>
  </si>
  <si>
    <t>Greenway Proxy Sénior France</t>
  </si>
  <si>
    <t>Développeur Junior Maroc</t>
  </si>
  <si>
    <t>EM</t>
  </si>
  <si>
    <t>Staff QA Engineer</t>
  </si>
  <si>
    <t>Staff Software Engineer</t>
  </si>
  <si>
    <t>B2C Goldcar &amp; Interrent</t>
  </si>
  <si>
    <t>Staffing</t>
  </si>
  <si>
    <t>MA01_00444736</t>
  </si>
  <si>
    <t>C</t>
  </si>
  <si>
    <t>Tech Lead Sénior France</t>
  </si>
  <si>
    <t>Développeur Expérimenté Maroc</t>
  </si>
  <si>
    <t>Infra</t>
  </si>
  <si>
    <t>Principal QA Engineer</t>
  </si>
  <si>
    <t>Principal Solution Architect</t>
  </si>
  <si>
    <t>Run</t>
  </si>
  <si>
    <t>Fleet_Vehicle</t>
  </si>
  <si>
    <t>Connected Vehicles</t>
  </si>
  <si>
    <t>B2C Search &amp; Results</t>
  </si>
  <si>
    <t>MA01_00966744</t>
  </si>
  <si>
    <t>Référent Fonctionnel Sénior France</t>
  </si>
  <si>
    <t>Développeur Sénior Maroc</t>
  </si>
  <si>
    <t>PM</t>
  </si>
  <si>
    <t>Principal Software Engineer</t>
  </si>
  <si>
    <t>Salesforce</t>
  </si>
  <si>
    <t>Marketing_Sales</t>
  </si>
  <si>
    <t>Fleet</t>
  </si>
  <si>
    <t>MA01_50532901</t>
  </si>
  <si>
    <t xml:space="preserve">DevSecOps Engineer DevOps AWS </t>
  </si>
  <si>
    <t>Architecte Solution Expérimenté Maroc</t>
  </si>
  <si>
    <t>PMO</t>
  </si>
  <si>
    <t>MA01_50282809</t>
  </si>
  <si>
    <t>Cloud Operations Engineer chef de projet</t>
  </si>
  <si>
    <t>Scrumaster Expérimenté Maroc</t>
  </si>
  <si>
    <t>PO</t>
  </si>
  <si>
    <t>Devops</t>
  </si>
  <si>
    <t>QA Transverse</t>
  </si>
  <si>
    <t>Billing, Payments, Insurance</t>
  </si>
  <si>
    <t>FRCG_50562335</t>
  </si>
  <si>
    <t xml:space="preserve">Cloud Operations Engineer DBA AWS </t>
  </si>
  <si>
    <t>Business Analyst Expérimenté Maroc</t>
  </si>
  <si>
    <t>PPO</t>
  </si>
  <si>
    <t>Java</t>
  </si>
  <si>
    <t>Urban_Mobility</t>
  </si>
  <si>
    <t>MA01_50298477</t>
  </si>
  <si>
    <t>Cloud Operations Engineer Architecte</t>
  </si>
  <si>
    <t>Business Analyst Sénior Maroc</t>
  </si>
  <si>
    <t>C/ProC</t>
  </si>
  <si>
    <t>Transversal</t>
  </si>
  <si>
    <t>MA01_50514861</t>
  </si>
  <si>
    <t>Tech Lead Expérimenté Maroc</t>
  </si>
  <si>
    <t>RM</t>
  </si>
  <si>
    <t>Others</t>
  </si>
  <si>
    <t>MA01_50446475</t>
  </si>
  <si>
    <t>Tech Lead Sénior Maroc</t>
  </si>
  <si>
    <t>Vue.JS</t>
  </si>
  <si>
    <t>MA01_01219284</t>
  </si>
  <si>
    <t>Coach @gile Maroc</t>
  </si>
  <si>
    <t>SDM</t>
  </si>
  <si>
    <t>Delphi</t>
  </si>
  <si>
    <t>MA01_50530170</t>
  </si>
  <si>
    <t>Testeur Junior Maroc</t>
  </si>
  <si>
    <t>Outsystem</t>
  </si>
  <si>
    <t>MA01_50292338</t>
  </si>
  <si>
    <t>Testeur Expérimenté Maroc</t>
  </si>
  <si>
    <t>TTL</t>
  </si>
  <si>
    <t>MA01_01217875</t>
  </si>
  <si>
    <t>Dev Junior</t>
  </si>
  <si>
    <t>MA01_50463117</t>
  </si>
  <si>
    <t>Stagiaire</t>
  </si>
  <si>
    <t>Dev XP</t>
  </si>
  <si>
    <t>MA01_50515373</t>
  </si>
  <si>
    <t>Dev Senior</t>
  </si>
  <si>
    <t>MA01_STMAR008</t>
  </si>
  <si>
    <t>Undefined</t>
  </si>
  <si>
    <t>Admin System Infra</t>
  </si>
  <si>
    <t>Dev Run</t>
  </si>
  <si>
    <t>FRCG_00969527</t>
  </si>
  <si>
    <t>Shadow</t>
  </si>
  <si>
    <t>MA01_50514965</t>
  </si>
  <si>
    <t>1750_80002538</t>
  </si>
  <si>
    <t>MA01_50413739</t>
  </si>
  <si>
    <t>FRCG_00078295</t>
  </si>
  <si>
    <t>B</t>
  </si>
  <si>
    <t>FRCG_FG75020210</t>
  </si>
  <si>
    <t>MA01_STMAR031</t>
  </si>
  <si>
    <t>MA01_50271536</t>
  </si>
  <si>
    <t>MA01_50359125</t>
  </si>
  <si>
    <t>FRCG_00969511</t>
  </si>
  <si>
    <t>FRCG_00969536</t>
  </si>
  <si>
    <t>MA01_50276200</t>
  </si>
  <si>
    <t>MA01_00142533</t>
  </si>
  <si>
    <t>E</t>
  </si>
  <si>
    <t>MA01_50437718</t>
  </si>
  <si>
    <t>MA01_00970448</t>
  </si>
  <si>
    <t>MA01_50298498</t>
  </si>
  <si>
    <t>D</t>
  </si>
  <si>
    <t>FRCG_00969535</t>
  </si>
  <si>
    <t>MA01_50439032</t>
  </si>
  <si>
    <t>1750_000006D3</t>
  </si>
  <si>
    <t>C3</t>
  </si>
  <si>
    <t>MA01_50449649</t>
  </si>
  <si>
    <t>MA01_50436553</t>
  </si>
  <si>
    <t>MA01_50474454</t>
  </si>
  <si>
    <t>MA01_50573927</t>
  </si>
  <si>
    <t>MA01_00766331</t>
  </si>
  <si>
    <t>I8</t>
  </si>
  <si>
    <t>MA01_01070841</t>
  </si>
  <si>
    <t>MA01_50417067</t>
  </si>
  <si>
    <t>MA01_50433385</t>
  </si>
  <si>
    <t>MA01_50573866</t>
  </si>
  <si>
    <t>MA01_50447563</t>
  </si>
  <si>
    <t>MA01_50312465</t>
  </si>
  <si>
    <t>MA01_50440185</t>
  </si>
  <si>
    <t>FRCG_50553057</t>
  </si>
  <si>
    <t>MA01_01198568</t>
  </si>
  <si>
    <t>MA01_50288592</t>
  </si>
  <si>
    <t>FRCG_00028191</t>
  </si>
  <si>
    <t>1750_80003230</t>
  </si>
  <si>
    <t>C2</t>
  </si>
  <si>
    <t>MA01_50479216</t>
  </si>
  <si>
    <t>FRCG_01192475</t>
  </si>
  <si>
    <t>FRCG_00969528</t>
  </si>
  <si>
    <t>MA01_50288602</t>
  </si>
  <si>
    <t>FRCG_50557153</t>
  </si>
  <si>
    <t>MA01_01157522</t>
  </si>
  <si>
    <t>MA01_50425864</t>
  </si>
  <si>
    <t>MA01_50355241</t>
  </si>
  <si>
    <t>MA01_00423567</t>
  </si>
  <si>
    <t>MA01_50544278</t>
  </si>
  <si>
    <t>MA01_50418084</t>
  </si>
  <si>
    <t>MA01_50495714</t>
  </si>
  <si>
    <t>FRCG_00969544</t>
  </si>
  <si>
    <t>MA01_00870855</t>
  </si>
  <si>
    <t>MA01_50498910</t>
  </si>
  <si>
    <t>1750_80003276</t>
  </si>
  <si>
    <t>FRCG_50354560</t>
  </si>
  <si>
    <t>MA01_50493191</t>
  </si>
  <si>
    <t>MA01_50297044</t>
  </si>
  <si>
    <t>MA01_01224754</t>
  </si>
  <si>
    <t>MA01_50501334</t>
  </si>
  <si>
    <t>MA01_50516464</t>
  </si>
  <si>
    <t>FRCG_00031463</t>
  </si>
  <si>
    <t>MA01_50321479</t>
  </si>
  <si>
    <t>MA01_50471712</t>
  </si>
  <si>
    <t>MA01_50295919</t>
  </si>
  <si>
    <t>MA01_00686400</t>
  </si>
  <si>
    <t>MA01_50509339</t>
  </si>
  <si>
    <t>MA01_50570646</t>
  </si>
  <si>
    <t>MA01_50334391</t>
  </si>
  <si>
    <t>MA01_50439171</t>
  </si>
  <si>
    <t>MA01_50258707</t>
  </si>
  <si>
    <t>MA01_50439610</t>
  </si>
  <si>
    <t>FRCG_01090520</t>
  </si>
  <si>
    <t>MA01_01170724</t>
  </si>
  <si>
    <t>MA01_50497944</t>
  </si>
  <si>
    <t>MA01_50266070</t>
  </si>
  <si>
    <t>MA01_50515183</t>
  </si>
  <si>
    <t>MA01_00831520</t>
  </si>
  <si>
    <t>MA01_50437708</t>
  </si>
  <si>
    <t>MA01_50306691</t>
  </si>
  <si>
    <t>I3</t>
  </si>
  <si>
    <t>FRCG_00969509</t>
  </si>
  <si>
    <t>FRCG_01236758</t>
  </si>
  <si>
    <t>FRCG_00969525</t>
  </si>
  <si>
    <t>FRCG_00969541</t>
  </si>
  <si>
    <t>FRCG_50289637</t>
  </si>
  <si>
    <t>MA01_50493319</t>
  </si>
  <si>
    <t>1750_80001135</t>
  </si>
  <si>
    <t>1750_80002975</t>
  </si>
  <si>
    <t>MA01_01143421</t>
  </si>
  <si>
    <t>MA01_50502063</t>
  </si>
  <si>
    <t>MA01_50446578</t>
  </si>
  <si>
    <t>MA01_50407684</t>
  </si>
  <si>
    <t>MA01_50514968</t>
  </si>
  <si>
    <t>MA01_50515961</t>
  </si>
  <si>
    <t>MA01_01217319</t>
  </si>
  <si>
    <t>MA01_50388922</t>
  </si>
  <si>
    <t>MA01_50437193</t>
  </si>
  <si>
    <t>MA01_50431596</t>
  </si>
  <si>
    <t>MA01_50532624</t>
  </si>
  <si>
    <t>FRCG_50480652</t>
  </si>
  <si>
    <t>MA01_50439182</t>
  </si>
  <si>
    <t>MA01_50511458</t>
  </si>
  <si>
    <t>FRCG_00028446</t>
  </si>
  <si>
    <t>MA01_01220869</t>
  </si>
  <si>
    <t>MA01_50446922</t>
  </si>
  <si>
    <t>FRCG_00578739</t>
  </si>
  <si>
    <t>MA01_01246091</t>
  </si>
  <si>
    <t>MA01_50486049</t>
  </si>
  <si>
    <t>MA01_50359084</t>
  </si>
  <si>
    <t>MA01_50565216</t>
  </si>
  <si>
    <t>FRCG_50535014</t>
  </si>
  <si>
    <t>MA01_50451073</t>
  </si>
  <si>
    <t>MA01_50434273</t>
  </si>
  <si>
    <t>Resource name</t>
  </si>
  <si>
    <t>M</t>
  </si>
  <si>
    <t>HAIDAR HICHAM</t>
  </si>
  <si>
    <t>ABOUYASSINE SARA</t>
  </si>
  <si>
    <t>oulad-bouyahya-Idrissi Meryem</t>
  </si>
  <si>
    <t>El-Marhouni Mohamed</t>
  </si>
  <si>
    <t>BOURAS IKRAM</t>
  </si>
  <si>
    <t>DGHOUGHI OUMAYMA</t>
  </si>
  <si>
    <t>HOSNI IMANE</t>
  </si>
  <si>
    <t>MACHMOUM ABDELLAH</t>
  </si>
  <si>
    <t>BOUMAHDI IDIR</t>
  </si>
  <si>
    <t>SQALLI-HOUSSAINI KHADIJA</t>
  </si>
  <si>
    <t>FARHANE ABDELFATTAH</t>
  </si>
  <si>
    <t>Moukhlis Younes</t>
  </si>
  <si>
    <t>MALIHY HAKIM</t>
  </si>
  <si>
    <t>ACHRAK EL-Mehdi</t>
  </si>
  <si>
    <t>SQALLI HOUSSAINI GHITA</t>
  </si>
  <si>
    <t>OUHDAN TARIK</t>
  </si>
  <si>
    <t>Lahoubi Salma</t>
  </si>
  <si>
    <t>AMRIDA YAHYA</t>
  </si>
  <si>
    <t>ZAHIRI Samia</t>
  </si>
  <si>
    <t>M'HAMED OUBELLA BADR</t>
  </si>
  <si>
    <t>KHALDI Boutaina</t>
  </si>
  <si>
    <t>ROLLAND Stéphane</t>
  </si>
  <si>
    <t>BENYOUCEF Imad</t>
  </si>
  <si>
    <t>Salah KHAOULA</t>
  </si>
  <si>
    <t>Développeur Dephi Expérimenté</t>
  </si>
  <si>
    <t>HADDOUCHE Youssef</t>
  </si>
  <si>
    <t>LAHMIDI, Mr. MOHAMMED TAOUFIK</t>
  </si>
  <si>
    <t>GILL Junior</t>
  </si>
  <si>
    <t>SELLAMI Hajar</t>
  </si>
  <si>
    <t>Hajiba EL KHALFI</t>
  </si>
  <si>
    <t>Hind KHARROUBI</t>
  </si>
  <si>
    <t>Développeur Outsystem Senior</t>
  </si>
  <si>
    <t>Développeur Outsystem Junior</t>
  </si>
  <si>
    <t>JALAL SALMA</t>
  </si>
  <si>
    <t>BENZEROUALE Ibtissam</t>
  </si>
  <si>
    <t>HAJJAM LAILA</t>
  </si>
  <si>
    <t>El-Haydouni Othman</t>
  </si>
  <si>
    <t>Essamoud Meriem</t>
  </si>
  <si>
    <t>AALALOU FADWA</t>
  </si>
  <si>
    <t>CHAHIBA JAWAD</t>
  </si>
  <si>
    <t>Elaffar Imad-Nacer</t>
  </si>
  <si>
    <t>HOUSSNI ADIL</t>
  </si>
  <si>
    <t>TAZOUTI AISSAM</t>
  </si>
  <si>
    <t>CHRIQI Khalid</t>
  </si>
  <si>
    <t>JAMAL Yosra</t>
  </si>
  <si>
    <t>OURAHOU Jihan</t>
  </si>
  <si>
    <t>WAHABI Hamza</t>
  </si>
  <si>
    <t>JAAFRI ADNANE</t>
  </si>
  <si>
    <t>ARABI MERYEM</t>
  </si>
  <si>
    <t>KRIFECH FATIMA-ZAHRA</t>
  </si>
  <si>
    <t>AOUNE NAJWA</t>
  </si>
  <si>
    <t>LIFANDALI SANAA</t>
  </si>
  <si>
    <t>YASSINE YASSER</t>
  </si>
  <si>
    <t>BARTA Zouhair</t>
  </si>
  <si>
    <t>NAJAH MUSTAPHA</t>
  </si>
  <si>
    <t>BENJEDDI Zouhair</t>
  </si>
  <si>
    <t>El-Abbadi Mourad</t>
  </si>
  <si>
    <t>ELMOUKHTAFI KHAWLA</t>
  </si>
  <si>
    <t>BADDOU MARYAM</t>
  </si>
  <si>
    <t>SAKTI HAFSA</t>
  </si>
  <si>
    <t>HAIDAR SAAD</t>
  </si>
  <si>
    <t>EL-GUERRAB BACHIR</t>
  </si>
  <si>
    <t>El-Hommani Samir</t>
  </si>
  <si>
    <t>Saleh-Abubaker Mohamed</t>
  </si>
  <si>
    <t>LAMDAKRI AMINE</t>
  </si>
  <si>
    <t>ABBADI ACHRAF</t>
  </si>
  <si>
    <t>El-mouatassim Elmehdi</t>
  </si>
  <si>
    <t>ZOUIDI Fatima-Ezzahra</t>
  </si>
  <si>
    <t>IDTALEB ASMAE</t>
  </si>
  <si>
    <t>ELHAMYANI Hajar</t>
  </si>
  <si>
    <t>OUASSINE Anas</t>
  </si>
  <si>
    <t>ESSOUIRI AYOUB</t>
  </si>
  <si>
    <t>HAFOUDI SOUKAINA</t>
  </si>
  <si>
    <t>Esseddiki Salaheddine</t>
  </si>
  <si>
    <t>RHIHI Loubna</t>
  </si>
  <si>
    <t>BENAICH OTMANE</t>
  </si>
  <si>
    <t>RABI YOUNES</t>
  </si>
  <si>
    <t>BAZZAAROUJI FATIMA-ZOHRA</t>
  </si>
  <si>
    <t>BOUKRISS ABDERRAHIM</t>
  </si>
  <si>
    <t>SQALLI CHAYMAA</t>
  </si>
  <si>
    <t>Ait-Hammou Mohamed</t>
  </si>
  <si>
    <t>ZAKANI MARIA</t>
  </si>
  <si>
    <t>TOUDITE Salim</t>
  </si>
  <si>
    <t>KAOUTAR OMAR</t>
  </si>
  <si>
    <t>BEL KASMI Moussa</t>
  </si>
  <si>
    <t>MANSSOURI Rida</t>
  </si>
  <si>
    <t>EL KHALYLY BADR</t>
  </si>
  <si>
    <t>EL HAMDANI OMAR</t>
  </si>
  <si>
    <t>BENBRAHIM ELANDALOUSSI M'HAMED</t>
  </si>
  <si>
    <t>MANKARI Aymen</t>
  </si>
  <si>
    <t xml:space="preserve">KABRANE SOUMIA </t>
  </si>
  <si>
    <t>MOTICH AHLAM</t>
  </si>
  <si>
    <t>Sarraf Oussama</t>
  </si>
  <si>
    <t>MOTASSIM Othman</t>
  </si>
  <si>
    <t>TOURAHI Amine</t>
  </si>
  <si>
    <t>AFIFI Zakaria</t>
  </si>
  <si>
    <t>EL MAZAZ Oussama</t>
  </si>
  <si>
    <t>ELBOUATLAOUI Adam</t>
  </si>
  <si>
    <t>FARHI Mohamed</t>
  </si>
  <si>
    <t>RHALLOUSSI Aymen</t>
  </si>
  <si>
    <t>A</t>
  </si>
  <si>
    <t>Tribe</t>
  </si>
  <si>
    <t>Squad</t>
  </si>
  <si>
    <t>Commentaire</t>
  </si>
  <si>
    <t>TL</t>
  </si>
  <si>
    <t>IT OPS</t>
  </si>
  <si>
    <t>Customer &amp; Loyalty</t>
  </si>
  <si>
    <t>SOW5</t>
  </si>
  <si>
    <t>BA Paiement Sénior</t>
  </si>
  <si>
    <t>BA Paiement Expérimenté</t>
  </si>
  <si>
    <t>Rental Experience</t>
  </si>
  <si>
    <t>Call center &amp; Customer Repo</t>
  </si>
  <si>
    <t>New Loyalty</t>
  </si>
  <si>
    <t>Salesforce Sales Cloud &amp; Pardot</t>
  </si>
  <si>
    <t>Salesforce Marketing Cloud</t>
  </si>
  <si>
    <t>Direct to Brand</t>
  </si>
  <si>
    <t>Customer Trip</t>
  </si>
  <si>
    <t>Customer login &amp; account</t>
  </si>
  <si>
    <t>Onesite Search &amp; Results</t>
  </si>
  <si>
    <t>One B2B Journey Squad</t>
  </si>
  <si>
    <t>B2B Acquisition squad</t>
  </si>
  <si>
    <t>Website</t>
  </si>
  <si>
    <t>B2B Run Forest</t>
  </si>
  <si>
    <t>B2C Franchisee bookings &amp; Customer acquisition</t>
  </si>
  <si>
    <t>Fleet Lifecycle</t>
  </si>
  <si>
    <t>Remarketing &amp; Sales</t>
  </si>
  <si>
    <t>Portal</t>
  </si>
  <si>
    <t>Platform</t>
  </si>
  <si>
    <t>Tribes &amp; Squads 2023</t>
  </si>
  <si>
    <t xml:space="preserve"> QA Transversal</t>
  </si>
  <si>
    <t>Customer Loyalty</t>
  </si>
  <si>
    <t>Product offers and back office</t>
  </si>
  <si>
    <t>Squad1</t>
  </si>
  <si>
    <t>Squad2</t>
  </si>
  <si>
    <t>Squad3</t>
  </si>
  <si>
    <t>Squad4</t>
  </si>
  <si>
    <t>Squad5</t>
  </si>
  <si>
    <t>Squad6</t>
  </si>
  <si>
    <t>Squad7</t>
  </si>
  <si>
    <t>Squad8</t>
  </si>
  <si>
    <t>Squad9</t>
  </si>
  <si>
    <t>Range</t>
  </si>
  <si>
    <t>Customer and Loyalty</t>
  </si>
  <si>
    <t>Partners and Franchises</t>
  </si>
  <si>
    <t>Revenue Capacity Management</t>
  </si>
  <si>
    <t>Billing Payments Insurance</t>
  </si>
  <si>
    <t>Operations</t>
  </si>
  <si>
    <t>Internal</t>
  </si>
  <si>
    <t>Scrum Master</t>
  </si>
  <si>
    <t>IT Support</t>
  </si>
  <si>
    <t>Intern</t>
  </si>
  <si>
    <t>Payment Hub</t>
  </si>
  <si>
    <t>IT Operations</t>
  </si>
  <si>
    <t>-</t>
  </si>
  <si>
    <t>MA01_50499759</t>
  </si>
  <si>
    <t>MA01_50447570</t>
  </si>
  <si>
    <t>FRCG_50359128</t>
  </si>
  <si>
    <t>MA01_50437771</t>
  </si>
  <si>
    <t>FRCG_01262056</t>
  </si>
  <si>
    <t>FRCG_50355221</t>
  </si>
  <si>
    <t>FRCG_00381320</t>
  </si>
  <si>
    <t>MA01_50484626</t>
  </si>
  <si>
    <t>MA01_50422227</t>
  </si>
  <si>
    <t>MA01_50455118</t>
  </si>
  <si>
    <t>6001_01779209</t>
  </si>
  <si>
    <t>FRCG_01226664</t>
  </si>
  <si>
    <t>1750_80002671</t>
  </si>
  <si>
    <t>MA01_50434607</t>
  </si>
  <si>
    <t>MA01_50502434</t>
  </si>
  <si>
    <t>MA01_50264255</t>
  </si>
  <si>
    <t>MA01_00871381</t>
  </si>
  <si>
    <t>MA01_50249954</t>
  </si>
  <si>
    <t>MA01_00441704</t>
  </si>
  <si>
    <t>MA01_01217318</t>
  </si>
  <si>
    <t>1750_000053A5</t>
  </si>
  <si>
    <t>MA01_50393730</t>
  </si>
  <si>
    <t>FRCG_50435598</t>
  </si>
  <si>
    <t>FRCG_50407642</t>
  </si>
  <si>
    <t>FRCG_50422632</t>
  </si>
  <si>
    <t>F1</t>
  </si>
  <si>
    <t>FRCG_FR03DG68</t>
  </si>
  <si>
    <t>FRCG_00698771</t>
  </si>
  <si>
    <t>MA01_01131552</t>
  </si>
  <si>
    <t>1750_80002935</t>
  </si>
  <si>
    <t>FRCG_00853148</t>
  </si>
  <si>
    <t>MA01_01211729</t>
  </si>
  <si>
    <t>MA01_50510988</t>
  </si>
  <si>
    <t>FRCG_50354658</t>
  </si>
  <si>
    <t>FRCG_50394916</t>
  </si>
  <si>
    <t>MA01_01244977</t>
  </si>
  <si>
    <t>MA01_50345789</t>
  </si>
  <si>
    <t>FRCG_50440919</t>
  </si>
  <si>
    <t>MA01_50409323</t>
  </si>
  <si>
    <t>MA01_50256294</t>
  </si>
  <si>
    <t>MA01_50431057</t>
  </si>
  <si>
    <t>MA01_50435825</t>
  </si>
  <si>
    <t>MA01_50384317</t>
  </si>
  <si>
    <t>FRCG_00658775</t>
  </si>
  <si>
    <t>FRCG_50432273</t>
  </si>
  <si>
    <t>MA01_50275883</t>
  </si>
  <si>
    <t>FRCG_50406142</t>
  </si>
  <si>
    <t>1750_FG75025912</t>
  </si>
  <si>
    <t>D1</t>
  </si>
  <si>
    <t>FRCG_00108682</t>
  </si>
  <si>
    <t>FRCG_50432263</t>
  </si>
  <si>
    <t>MA01_50524003</t>
  </si>
  <si>
    <t>FRCG_50348944</t>
  </si>
  <si>
    <t>MA01_50439616</t>
  </si>
  <si>
    <t>FRCG_50353453</t>
  </si>
  <si>
    <t>MA01_50286981</t>
  </si>
  <si>
    <t>MA01_50417094</t>
  </si>
  <si>
    <t>FRCG_01007585</t>
  </si>
  <si>
    <t>MA01_50460377</t>
  </si>
  <si>
    <t>MA01_50288600</t>
  </si>
  <si>
    <t>MA01_50357798</t>
  </si>
  <si>
    <t>MA01_01222284</t>
  </si>
  <si>
    <t>MA01_50480264</t>
  </si>
  <si>
    <t>MA01_50482905</t>
  </si>
  <si>
    <t>MA01_50448775</t>
  </si>
  <si>
    <t>MA01_50319348</t>
  </si>
  <si>
    <t>FRCG_00338338</t>
  </si>
  <si>
    <t>MA01_00921813</t>
  </si>
  <si>
    <t>MA01_50289509</t>
  </si>
  <si>
    <t>MA01_00758312</t>
  </si>
  <si>
    <t>FRCG_50289373</t>
  </si>
  <si>
    <t>MA01_50345783</t>
  </si>
  <si>
    <t>MA01_00922870</t>
  </si>
  <si>
    <t>FRCG_00120097</t>
  </si>
  <si>
    <t>MA01_50440179</t>
  </si>
  <si>
    <t>MA01_50292267</t>
  </si>
  <si>
    <t>FRCG_50355230</t>
  </si>
  <si>
    <t>MA01_50251117</t>
  </si>
  <si>
    <t>MA01_50422370</t>
  </si>
  <si>
    <t>FRCG_50417334</t>
  </si>
  <si>
    <t>MA01_00921641</t>
  </si>
  <si>
    <t>MA01_50424870</t>
  </si>
  <si>
    <t>MA01_50479863</t>
  </si>
  <si>
    <t>FRCG_50345787</t>
  </si>
  <si>
    <t>FRCG_FG75018970</t>
  </si>
  <si>
    <t>FRCG_50564704</t>
  </si>
  <si>
    <t>FRCG_50449164</t>
  </si>
  <si>
    <t>FRCG_50459378</t>
  </si>
  <si>
    <t>FRCG_50532052</t>
  </si>
  <si>
    <t>COV</t>
  </si>
  <si>
    <t>Date</t>
  </si>
  <si>
    <t>Stagiaire (non-valorisé)</t>
  </si>
  <si>
    <t>Other (valorisé)</t>
  </si>
  <si>
    <t>Other (non-valorisé)</t>
  </si>
  <si>
    <t>Name</t>
  </si>
  <si>
    <t>Cost</t>
  </si>
  <si>
    <t>Revenue</t>
  </si>
  <si>
    <t>CM%</t>
  </si>
  <si>
    <t>Profile</t>
  </si>
  <si>
    <t>Description</t>
  </si>
  <si>
    <t>Budget</t>
  </si>
  <si>
    <t>Planning</t>
  </si>
  <si>
    <t>Missing Members</t>
  </si>
  <si>
    <t>FTE</t>
  </si>
  <si>
    <t>Release</t>
  </si>
  <si>
    <t>MD</t>
  </si>
  <si>
    <t>Rev</t>
  </si>
  <si>
    <t>Actuals</t>
  </si>
  <si>
    <t>M+1</t>
  </si>
  <si>
    <t>M+2</t>
  </si>
  <si>
    <t>M+3</t>
  </si>
  <si>
    <t>Max Days</t>
  </si>
  <si>
    <t>M+4</t>
  </si>
  <si>
    <t>M+5</t>
  </si>
  <si>
    <t>M+6</t>
  </si>
  <si>
    <t>Investment</t>
  </si>
  <si>
    <t>Consumed</t>
  </si>
  <si>
    <t>Investments</t>
  </si>
  <si>
    <t>Initial Budget</t>
  </si>
  <si>
    <t>Q4 2023</t>
  </si>
  <si>
    <t>Stagiaire #1</t>
  </si>
  <si>
    <t>Stagiaire #2</t>
  </si>
  <si>
    <t>Stagiaire #3</t>
  </si>
  <si>
    <t>Stagiaire #4</t>
  </si>
  <si>
    <t>Stagiaire #5</t>
  </si>
  <si>
    <t>Stagiaire #6</t>
  </si>
  <si>
    <t>Stagiaire #7</t>
  </si>
  <si>
    <t>SOW4</t>
  </si>
  <si>
    <t>SOW6</t>
  </si>
  <si>
    <t>SOW7 - AT</t>
  </si>
  <si>
    <t>SOW7 - BF</t>
  </si>
  <si>
    <t>ATT</t>
  </si>
  <si>
    <t>Expert-Line</t>
  </si>
  <si>
    <t>Norman ZEITOUN &lt;nzeitoun@expert-line.com&gt;</t>
  </si>
  <si>
    <t>Audrey Sellier &lt;AudreyS@intuition-it.com&gt;</t>
  </si>
  <si>
    <t>Casablanca</t>
  </si>
  <si>
    <t>MA01_00871372</t>
  </si>
  <si>
    <t>MA01_50584548</t>
  </si>
  <si>
    <t>MA01_50584427</t>
  </si>
  <si>
    <t>MA01_50581555</t>
  </si>
  <si>
    <t>MA01_50584420</t>
  </si>
  <si>
    <t>Account</t>
  </si>
  <si>
    <t>Transfo</t>
  </si>
  <si>
    <t>Product Main</t>
  </si>
  <si>
    <t>Product Sup</t>
  </si>
  <si>
    <t>Param</t>
  </si>
  <si>
    <t>Value</t>
  </si>
  <si>
    <t>conso-staffing</t>
  </si>
  <si>
    <t>https://capgemini.sharepoint.com/sites/Europcar-Gouvernance/Shared%20Documents/General/06%20-%20Financial%20Management/conso_staffing.xlsx</t>
  </si>
  <si>
    <t>conso-finance</t>
  </si>
  <si>
    <t>https://capgemini.sharepoint.com/sites/Europcar-Gouvernance/Shared%20Documents/General/06%20-%20Financial%20Management/conso_finance.xlsx</t>
  </si>
  <si>
    <t>conso-delivery</t>
  </si>
  <si>
    <t>https://capgemini.sharepoint.com/sites/Europcar-Gouvernance/Shared%20Documents/General/06%20-%20Financial%20Management/conso_delivery.xlsx</t>
  </si>
  <si>
    <t>Query Params</t>
  </si>
  <si>
    <t>Roles</t>
  </si>
  <si>
    <t>SOW</t>
  </si>
  <si>
    <t>B3</t>
  </si>
  <si>
    <t>PROS Integration</t>
  </si>
  <si>
    <t>ADM/CCA/DCX/PBS/BTS</t>
  </si>
  <si>
    <t>PER</t>
  </si>
  <si>
    <t>I&amp;D</t>
  </si>
  <si>
    <t>FSGBU</t>
  </si>
  <si>
    <t>SOGETI</t>
  </si>
  <si>
    <t>ENGINEERING/ALTRAN</t>
  </si>
  <si>
    <t>INVENT</t>
  </si>
  <si>
    <t>DCX</t>
  </si>
  <si>
    <t>PBS</t>
  </si>
  <si>
    <t>C&amp;CA</t>
  </si>
  <si>
    <t>Internal Cap</t>
  </si>
  <si>
    <t>Practice</t>
  </si>
  <si>
    <t>Apps_BL_GDC</t>
  </si>
  <si>
    <t>AMS</t>
  </si>
  <si>
    <t>No Practice</t>
  </si>
  <si>
    <t>Alternant</t>
  </si>
  <si>
    <t>SOULAKA Salima</t>
  </si>
  <si>
    <t>ERROUTABI Ayman</t>
  </si>
  <si>
    <t>EL-AOULA Khalid</t>
  </si>
  <si>
    <t>OUADOUD Anass</t>
  </si>
  <si>
    <t>Professional Account</t>
  </si>
  <si>
    <t>Login &amp; account</t>
  </si>
  <si>
    <t>MA01_50584403</t>
  </si>
  <si>
    <t>MA01_50256293</t>
  </si>
  <si>
    <t>FRCG_00130649</t>
  </si>
  <si>
    <t>Business Expert</t>
  </si>
  <si>
    <t>Loyalty</t>
  </si>
  <si>
    <t>FRCG_00995336</t>
  </si>
  <si>
    <t>FRCG_01080135</t>
  </si>
  <si>
    <t>FRCG_50561041</t>
  </si>
  <si>
    <t xml:space="preserve">RACHIK Amina </t>
  </si>
  <si>
    <t>AATAFAY ABDELHAKIM</t>
  </si>
  <si>
    <t>OUSSAIH SALMA</t>
  </si>
  <si>
    <t>SALKA FATIMA</t>
  </si>
  <si>
    <t>BINIS Saad</t>
  </si>
  <si>
    <t>HARMAZ, AYMANE</t>
  </si>
  <si>
    <t>Support</t>
  </si>
  <si>
    <t>QA Transversal</t>
  </si>
  <si>
    <t>TAHRI OUSSAMA</t>
  </si>
  <si>
    <t>ERRAJI ABDELMOUNAIM</t>
  </si>
  <si>
    <t>ELADNANI INSAAF</t>
  </si>
  <si>
    <t>Site</t>
  </si>
  <si>
    <t>Stagiaires &amp; Shadow</t>
  </si>
  <si>
    <t>Stagiaires</t>
  </si>
  <si>
    <t>Stagiaires &amp; shadow</t>
  </si>
  <si>
    <t>Stagiaires, shadow</t>
  </si>
  <si>
    <t>l</t>
  </si>
  <si>
    <t>m</t>
  </si>
  <si>
    <t>j</t>
  </si>
  <si>
    <t>v</t>
  </si>
  <si>
    <t>Même jours de présence que Billing squad</t>
  </si>
  <si>
    <t>Même jours de présence que Call center &amp; Customer repo</t>
  </si>
  <si>
    <t>Autorisation médecin du travail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</si>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</sst>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* #,##0\ _€_-;\-* #,##0\ _€_-;_-* &quot;-&quot;\ _€_-;_-@_-"/>
    <numFmt numFmtId="165" formatCode="_-* #,##0.00\ _€_-;\-* #,##0.00\ _€_-;_-* &quot;-&quot;??\ _€_-;_-@_-"/>
    <numFmt numFmtId="166" formatCode="0;0;;@"/>
    <numFmt numFmtId="167" formatCode="_-* #,##0.00\ _F_-;\-* #,##0.00\ _F_-;_-* &quot;-&quot;??\ _F_-;_-@_-"/>
    <numFmt numFmtId="168" formatCode="_-* #,##0.00\ &quot;F&quot;_-;\-* #,##0.00\ &quot;F&quot;_-;_-* &quot;-&quot;??\ &quot;F&quot;_-;_-@_-"/>
    <numFmt numFmtId="169" formatCode="_-* #,##0\ [$€-40C]_-;\-* #,##0\ [$€-40C]_-;_-* &quot;-&quot;\ [$€-40C]_-;_-@_-"/>
    <numFmt numFmtId="170" formatCode="_-* #,##0\ [$€-40C]_-;[Red]\-* #,##0\ [$€-40C]_-;_-* &quot;-&quot;\ [$€-40C]_-;_-@_-"/>
  </numFmts>
  <fonts count="4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u/>
      <sz val="9"/>
      <color theme="10"/>
      <name val="Arial"/>
      <family val="2"/>
    </font>
    <font>
      <sz val="10"/>
      <name val="Verdan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u/>
      <sz val="22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3"/>
      <name val="Ubuntu"/>
      <family val="2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FFFFFF"/>
      <name val="Arial"/>
      <family val="2"/>
    </font>
    <font>
      <sz val="14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  <font>
      <b/>
      <sz val="12"/>
      <color theme="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5"/>
      </patternFill>
    </fill>
    <fill>
      <patternFill patternType="solid">
        <fgColor rgb="FFFFFF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FF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FF"/>
      </right>
      <top style="medium">
        <color rgb="FFCCCCCC"/>
      </top>
      <bottom style="medium">
        <color rgb="FF000000"/>
      </bottom>
      <diagonal/>
    </border>
    <border>
      <left style="thick">
        <color rgb="FF0000FF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FF0000"/>
      </right>
      <top style="medium">
        <color rgb="FF000000"/>
      </top>
      <bottom style="medium">
        <color rgb="FF000000"/>
      </bottom>
      <diagonal/>
    </border>
  </borders>
  <cellStyleXfs count="130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 applyNumberFormat="0" applyFill="0" applyBorder="0">
      <alignment vertical="top"/>
    </xf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2" borderId="2" applyNumberFormat="0" applyAlignment="0" applyProtection="0"/>
    <xf numFmtId="0" fontId="9" fillId="0" borderId="3" applyNumberFormat="0" applyFill="0" applyAlignment="0" applyProtection="0"/>
    <xf numFmtId="0" fontId="1" fillId="23" borderId="4" applyNumberFormat="0" applyFont="0" applyAlignment="0" applyProtection="0"/>
    <xf numFmtId="0" fontId="10" fillId="9" borderId="2" applyNumberFormat="0" applyAlignment="0" applyProtection="0"/>
    <xf numFmtId="0" fontId="11" fillId="5" borderId="0" applyNumberFormat="0" applyBorder="0" applyAlignment="0" applyProtection="0"/>
    <xf numFmtId="167" fontId="1" fillId="0" borderId="0" applyFont="0" applyFill="0" applyBorder="0" applyAlignment="0" applyProtection="0"/>
    <xf numFmtId="0" fontId="12" fillId="24" borderId="0" applyNumberFormat="0" applyBorder="0" applyAlignment="0" applyProtection="0"/>
    <xf numFmtId="9" fontId="1" fillId="0" borderId="0" applyFont="0" applyFill="0" applyBorder="0" applyAlignment="0" applyProtection="0"/>
    <xf numFmtId="0" fontId="13" fillId="6" borderId="0" applyNumberFormat="0" applyBorder="0" applyAlignment="0" applyProtection="0"/>
    <xf numFmtId="0" fontId="14" fillId="22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26" borderId="10" applyNumberFormat="0" applyAlignment="0" applyProtection="0"/>
    <xf numFmtId="0" fontId="1" fillId="0" borderId="0" applyNumberFormat="0" applyFill="0" applyBorder="0">
      <alignment vertical="top"/>
    </xf>
    <xf numFmtId="0" fontId="1" fillId="0" borderId="0"/>
    <xf numFmtId="0" fontId="1" fillId="0" borderId="0"/>
    <xf numFmtId="0" fontId="2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>
      <alignment vertical="top"/>
    </xf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>
      <alignment vertical="top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>
      <alignment vertical="top"/>
    </xf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1" fontId="1" fillId="0" borderId="1">
      <alignment horizontal="right" vertical="top"/>
    </xf>
    <xf numFmtId="0" fontId="7" fillId="0" borderId="0" applyNumberFormat="0" applyFill="0" applyBorder="0" applyAlignment="0" applyProtection="0"/>
    <xf numFmtId="0" fontId="8" fillId="22" borderId="2" applyNumberFormat="0" applyAlignment="0" applyProtection="0"/>
    <xf numFmtId="0" fontId="9" fillId="0" borderId="3" applyNumberFormat="0" applyFill="0" applyAlignment="0" applyProtection="0"/>
    <xf numFmtId="0" fontId="1" fillId="23" borderId="4" applyNumberFormat="0" applyFont="0" applyAlignment="0" applyProtection="0"/>
    <xf numFmtId="0" fontId="10" fillId="9" borderId="2" applyNumberFormat="0" applyAlignment="0" applyProtection="0"/>
    <xf numFmtId="0" fontId="11" fillId="5" borderId="0" applyNumberFormat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24" borderId="0" applyNumberFormat="0" applyBorder="0" applyAlignment="0" applyProtection="0"/>
    <xf numFmtId="0" fontId="1" fillId="0" borderId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>
      <alignment vertical="top"/>
    </xf>
    <xf numFmtId="0" fontId="1" fillId="0" borderId="0"/>
    <xf numFmtId="0" fontId="1" fillId="0" borderId="0"/>
    <xf numFmtId="0" fontId="1" fillId="25" borderId="0">
      <alignment vertical="top" wrapText="1"/>
    </xf>
    <xf numFmtId="0" fontId="13" fillId="6" borderId="0" applyNumberFormat="0" applyBorder="0" applyAlignment="0" applyProtection="0"/>
    <xf numFmtId="0" fontId="14" fillId="22" borderId="5" applyNumberFormat="0" applyAlignment="0" applyProtection="0"/>
    <xf numFmtId="0" fontId="2" fillId="0" borderId="0"/>
    <xf numFmtId="0" fontId="1" fillId="0" borderId="0" applyNumberFormat="0" applyFill="0" applyBorder="0">
      <alignment vertical="top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26" borderId="10" applyNumberFormat="0" applyAlignment="0" applyProtection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32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/>
    </xf>
    <xf numFmtId="0" fontId="3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31" fillId="0" borderId="0" xfId="0" applyFont="1" applyAlignment="1">
      <alignment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17" fontId="28" fillId="29" borderId="13" xfId="0" applyNumberFormat="1" applyFont="1" applyFill="1" applyBorder="1" applyAlignment="1">
      <alignment horizontal="center" vertical="center"/>
    </xf>
    <xf numFmtId="2" fontId="0" fillId="31" borderId="13" xfId="0" applyNumberFormat="1" applyFill="1" applyBorder="1" applyAlignment="1">
      <alignment vertical="center"/>
    </xf>
    <xf numFmtId="2" fontId="0" fillId="31" borderId="13" xfId="0" applyNumberFormat="1" applyFill="1" applyBorder="1" applyAlignment="1">
      <alignment horizontal="center" vertical="center"/>
    </xf>
    <xf numFmtId="0" fontId="28" fillId="29" borderId="11" xfId="0" applyFont="1" applyFill="1" applyBorder="1" applyAlignment="1">
      <alignment horizontal="center" vertical="center"/>
    </xf>
    <xf numFmtId="17" fontId="28" fillId="29" borderId="11" xfId="0" applyNumberFormat="1" applyFont="1" applyFill="1" applyBorder="1" applyAlignment="1">
      <alignment horizontal="center" vertical="center"/>
    </xf>
    <xf numFmtId="169" fontId="0" fillId="31" borderId="13" xfId="0" applyNumberFormat="1" applyFont="1" applyFill="1" applyBorder="1" applyAlignment="1">
      <alignment vertical="center"/>
    </xf>
    <xf numFmtId="17" fontId="0" fillId="27" borderId="13" xfId="0" applyNumberFormat="1" applyFill="1" applyBorder="1" applyAlignment="1">
      <alignment vertical="center"/>
    </xf>
    <xf numFmtId="0" fontId="0" fillId="27" borderId="13" xfId="0" applyFill="1" applyBorder="1" applyAlignment="1">
      <alignment vertical="center"/>
    </xf>
    <xf numFmtId="2" fontId="0" fillId="27" borderId="13" xfId="0" applyNumberFormat="1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17" fontId="0" fillId="27" borderId="13" xfId="0" applyNumberFormat="1" applyFill="1" applyBorder="1" applyAlignment="1">
      <alignment horizontal="center" vertical="center"/>
    </xf>
    <xf numFmtId="10" fontId="0" fillId="31" borderId="13" xfId="6" applyNumberFormat="1" applyFont="1" applyFill="1" applyBorder="1" applyAlignment="1">
      <alignment horizontal="center" vertical="center"/>
    </xf>
    <xf numFmtId="0" fontId="29" fillId="30" borderId="13" xfId="0" applyFont="1" applyFill="1" applyBorder="1" applyAlignment="1">
      <alignment horizontal="right" vertical="center"/>
    </xf>
    <xf numFmtId="17" fontId="28" fillId="29" borderId="14" xfId="0" applyNumberFormat="1" applyFont="1" applyFill="1" applyBorder="1" applyAlignment="1">
      <alignment horizontal="center" vertical="center"/>
    </xf>
    <xf numFmtId="169" fontId="0" fillId="27" borderId="13" xfId="0" applyNumberFormat="1" applyFont="1" applyFill="1" applyBorder="1" applyAlignment="1">
      <alignment vertical="center"/>
    </xf>
    <xf numFmtId="0" fontId="0" fillId="28" borderId="13" xfId="0" applyFill="1" applyBorder="1" applyAlignment="1">
      <alignment vertical="center"/>
    </xf>
    <xf numFmtId="2" fontId="0" fillId="28" borderId="13" xfId="0" applyNumberFormat="1" applyFill="1" applyBorder="1" applyAlignment="1">
      <alignment horizontal="center" vertical="center"/>
    </xf>
    <xf numFmtId="10" fontId="0" fillId="28" borderId="13" xfId="6" applyNumberFormat="1" applyFont="1" applyFill="1" applyBorder="1" applyAlignment="1">
      <alignment horizontal="center" vertical="center"/>
    </xf>
    <xf numFmtId="2" fontId="0" fillId="28" borderId="13" xfId="0" applyNumberFormat="1" applyFill="1" applyBorder="1" applyAlignment="1">
      <alignment vertical="center"/>
    </xf>
    <xf numFmtId="169" fontId="0" fillId="28" borderId="13" xfId="0" applyNumberFormat="1" applyFill="1" applyBorder="1" applyAlignment="1">
      <alignment vertical="center"/>
    </xf>
    <xf numFmtId="0" fontId="26" fillId="2" borderId="13" xfId="0" applyFont="1" applyFill="1" applyBorder="1" applyAlignment="1">
      <alignment horizontal="right" vertical="center"/>
    </xf>
    <xf numFmtId="170" fontId="26" fillId="2" borderId="13" xfId="0" applyNumberFormat="1" applyFont="1" applyFill="1" applyBorder="1" applyAlignment="1">
      <alignment vertical="center"/>
    </xf>
    <xf numFmtId="2" fontId="0" fillId="32" borderId="13" xfId="0" applyNumberFormat="1" applyFill="1" applyBorder="1" applyAlignment="1">
      <alignment vertical="center"/>
    </xf>
    <xf numFmtId="169" fontId="0" fillId="32" borderId="13" xfId="0" applyNumberFormat="1" applyFill="1" applyBorder="1" applyAlignment="1">
      <alignment vertical="center"/>
    </xf>
    <xf numFmtId="2" fontId="0" fillId="3" borderId="13" xfId="0" applyNumberForma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28" borderId="13" xfId="0" applyNumberFormat="1" applyFill="1" applyBorder="1" applyAlignment="1">
      <alignment horizontal="center" vertical="center"/>
    </xf>
    <xf numFmtId="0" fontId="32" fillId="0" borderId="0" xfId="129" applyFill="1"/>
    <xf numFmtId="0" fontId="0" fillId="0" borderId="0" xfId="0" applyFill="1"/>
    <xf numFmtId="14" fontId="32" fillId="0" borderId="0" xfId="129" applyNumberFormat="1" applyFill="1" applyAlignment="1">
      <alignment horizontal="left"/>
    </xf>
    <xf numFmtId="0" fontId="3" fillId="0" borderId="0" xfId="0" applyNumberFormat="1" applyFont="1" applyAlignment="1">
      <alignment vertical="center"/>
    </xf>
    <xf numFmtId="0" fontId="3" fillId="28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3" fillId="0" borderId="0" xfId="0" applyFont="1" applyFill="1" applyAlignment="1">
      <alignment vertical="center"/>
    </xf>
    <xf numFmtId="0" fontId="34" fillId="0" borderId="0" xfId="0" applyFont="1" applyAlignment="1">
      <alignment vertical="center"/>
    </xf>
    <xf numFmtId="0" fontId="32" fillId="0" borderId="0" xfId="129" applyAlignment="1">
      <alignment vertical="center"/>
    </xf>
    <xf numFmtId="0" fontId="38" fillId="34" borderId="22" xfId="0" applyFont="1" applyFill="1" applyBorder="1" applyAlignment="1">
      <alignment horizontal="center" wrapText="1"/>
    </xf>
    <xf numFmtId="0" fontId="38" fillId="34" borderId="23" xfId="0" applyFont="1" applyFill="1" applyBorder="1" applyAlignment="1">
      <alignment horizontal="center" wrapText="1"/>
    </xf>
    <xf numFmtId="0" fontId="38" fillId="34" borderId="24" xfId="0" applyFont="1" applyFill="1" applyBorder="1" applyAlignment="1">
      <alignment horizontal="center" wrapText="1"/>
    </xf>
    <xf numFmtId="0" fontId="38" fillId="34" borderId="22" xfId="0" applyFont="1" applyFill="1" applyBorder="1" applyAlignment="1">
      <alignment horizontal="center" vertical="center" wrapText="1"/>
    </xf>
    <xf numFmtId="0" fontId="38" fillId="46" borderId="22" xfId="0" applyFont="1" applyFill="1" applyBorder="1" applyAlignment="1">
      <alignment horizontal="center" wrapText="1"/>
    </xf>
    <xf numFmtId="0" fontId="39" fillId="34" borderId="22" xfId="0" applyFont="1" applyFill="1" applyBorder="1" applyAlignment="1">
      <alignment horizontal="center" vertical="center" wrapText="1"/>
    </xf>
    <xf numFmtId="0" fontId="38" fillId="34" borderId="21" xfId="0" applyFont="1" applyFill="1" applyBorder="1" applyAlignment="1">
      <alignment horizontal="center" wrapText="1"/>
    </xf>
    <xf numFmtId="0" fontId="38" fillId="34" borderId="24" xfId="0" applyFont="1" applyFill="1" applyBorder="1" applyAlignment="1">
      <alignment horizontal="center" vertical="center" wrapText="1"/>
    </xf>
    <xf numFmtId="0" fontId="40" fillId="2" borderId="0" xfId="1" applyFont="1" applyFill="1" applyAlignment="1">
      <alignment horizontal="center" vertical="center" wrapText="1"/>
    </xf>
    <xf numFmtId="0" fontId="42" fillId="47" borderId="18" xfId="0" applyFont="1" applyFill="1" applyBorder="1" applyAlignment="1">
      <alignment horizontal="center" vertical="center" wrapText="1"/>
    </xf>
    <xf numFmtId="0" fontId="42" fillId="47" borderId="26" xfId="0" applyFont="1" applyFill="1" applyBorder="1" applyAlignment="1">
      <alignment horizontal="center" vertical="center" wrapText="1"/>
    </xf>
    <xf numFmtId="0" fontId="43" fillId="48" borderId="18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44" fillId="47" borderId="18" xfId="0" applyFont="1" applyFill="1" applyBorder="1" applyAlignment="1">
      <alignment horizontal="center" vertical="center" wrapText="1"/>
    </xf>
    <xf numFmtId="0" fontId="44" fillId="47" borderId="26" xfId="0" applyFont="1" applyFill="1" applyBorder="1" applyAlignment="1">
      <alignment horizontal="center" vertical="center" wrapText="1"/>
    </xf>
    <xf numFmtId="166" fontId="41" fillId="49" borderId="0" xfId="1" applyNumberFormat="1" applyFont="1" applyFill="1" applyAlignment="1" applyProtection="1">
      <alignment vertical="center"/>
      <protection locked="0"/>
    </xf>
    <xf numFmtId="166" fontId="41" fillId="49" borderId="0" xfId="1" applyNumberFormat="1" applyFont="1" applyFill="1" applyAlignment="1">
      <alignment horizontal="center" vertical="center"/>
    </xf>
    <xf numFmtId="166" fontId="41" fillId="49" borderId="0" xfId="1" applyNumberFormat="1" applyFont="1" applyFill="1" applyAlignment="1" applyProtection="1">
      <alignment horizontal="left" vertical="center"/>
      <protection locked="0"/>
    </xf>
    <xf numFmtId="166" fontId="41" fillId="49" borderId="0" xfId="1" applyNumberFormat="1" applyFont="1" applyFill="1" applyAlignment="1" applyProtection="1">
      <alignment horizontal="center" vertical="center"/>
    </xf>
    <xf numFmtId="166" fontId="41" fillId="33" borderId="0" xfId="1" applyNumberFormat="1" applyFont="1" applyFill="1" applyAlignment="1" applyProtection="1">
      <alignment vertical="center"/>
      <protection locked="0"/>
    </xf>
    <xf numFmtId="166" fontId="41" fillId="33" borderId="0" xfId="1" applyNumberFormat="1" applyFont="1" applyFill="1" applyAlignment="1">
      <alignment horizontal="center" vertical="center"/>
    </xf>
    <xf numFmtId="166" fontId="41" fillId="33" borderId="0" xfId="1" applyNumberFormat="1" applyFont="1" applyFill="1" applyAlignment="1" applyProtection="1">
      <alignment horizontal="left" vertical="center"/>
      <protection locked="0"/>
    </xf>
    <xf numFmtId="166" fontId="41" fillId="33" borderId="0" xfId="1" applyNumberFormat="1" applyFont="1" applyFill="1" applyAlignment="1" applyProtection="1">
      <alignment horizontal="left" vertical="center" wrapText="1"/>
      <protection locked="0"/>
    </xf>
    <xf numFmtId="0" fontId="41" fillId="49" borderId="0" xfId="1" applyFont="1" applyFill="1" applyAlignment="1" applyProtection="1">
      <alignment vertical="center"/>
      <protection locked="0"/>
    </xf>
    <xf numFmtId="166" fontId="41" fillId="33" borderId="0" xfId="1" applyNumberFormat="1" applyFont="1" applyFill="1" applyAlignment="1" applyProtection="1">
      <alignment vertical="center"/>
    </xf>
    <xf numFmtId="166" fontId="41" fillId="33" borderId="0" xfId="1" applyNumberFormat="1" applyFont="1" applyFill="1" applyAlignment="1" applyProtection="1">
      <alignment horizontal="center" vertical="center"/>
    </xf>
    <xf numFmtId="166" fontId="41" fillId="33" borderId="0" xfId="1" applyNumberFormat="1" applyFont="1" applyFill="1" applyAlignment="1">
      <alignment vertical="center"/>
    </xf>
    <xf numFmtId="17" fontId="36" fillId="42" borderId="15" xfId="0" applyNumberFormat="1" applyFont="1" applyFill="1" applyBorder="1" applyAlignment="1">
      <alignment horizontal="center" wrapText="1"/>
    </xf>
    <xf numFmtId="17" fontId="36" fillId="42" borderId="16" xfId="0" applyNumberFormat="1" applyFont="1" applyFill="1" applyBorder="1" applyAlignment="1">
      <alignment horizontal="center" wrapText="1"/>
    </xf>
    <xf numFmtId="17" fontId="36" fillId="42" borderId="17" xfId="0" applyNumberFormat="1" applyFont="1" applyFill="1" applyBorder="1" applyAlignment="1">
      <alignment horizontal="center" wrapText="1"/>
    </xf>
    <xf numFmtId="17" fontId="36" fillId="43" borderId="15" xfId="0" applyNumberFormat="1" applyFont="1" applyFill="1" applyBorder="1" applyAlignment="1">
      <alignment horizontal="center" wrapText="1"/>
    </xf>
    <xf numFmtId="17" fontId="36" fillId="43" borderId="16" xfId="0" applyNumberFormat="1" applyFont="1" applyFill="1" applyBorder="1" applyAlignment="1">
      <alignment horizontal="center" wrapText="1"/>
    </xf>
    <xf numFmtId="17" fontId="36" fillId="43" borderId="17" xfId="0" applyNumberFormat="1" applyFont="1" applyFill="1" applyBorder="1" applyAlignment="1">
      <alignment horizontal="center" wrapText="1"/>
    </xf>
    <xf numFmtId="17" fontId="35" fillId="44" borderId="15" xfId="0" applyNumberFormat="1" applyFont="1" applyFill="1" applyBorder="1" applyAlignment="1">
      <alignment horizontal="center" wrapText="1"/>
    </xf>
    <xf numFmtId="17" fontId="35" fillId="44" borderId="16" xfId="0" applyNumberFormat="1" applyFont="1" applyFill="1" applyBorder="1" applyAlignment="1">
      <alignment horizontal="center" wrapText="1"/>
    </xf>
    <xf numFmtId="17" fontId="35" fillId="44" borderId="17" xfId="0" applyNumberFormat="1" applyFont="1" applyFill="1" applyBorder="1" applyAlignment="1">
      <alignment horizontal="center" wrapText="1"/>
    </xf>
    <xf numFmtId="17" fontId="35" fillId="45" borderId="15" xfId="0" applyNumberFormat="1" applyFont="1" applyFill="1" applyBorder="1" applyAlignment="1">
      <alignment horizontal="center" wrapText="1"/>
    </xf>
    <xf numFmtId="17" fontId="35" fillId="45" borderId="16" xfId="0" applyNumberFormat="1" applyFont="1" applyFill="1" applyBorder="1" applyAlignment="1">
      <alignment horizontal="center" wrapText="1"/>
    </xf>
    <xf numFmtId="17" fontId="35" fillId="45" borderId="20" xfId="0" applyNumberFormat="1" applyFont="1" applyFill="1" applyBorder="1" applyAlignment="1">
      <alignment horizontal="center" wrapText="1"/>
    </xf>
    <xf numFmtId="17" fontId="35" fillId="35" borderId="15" xfId="0" applyNumberFormat="1" applyFont="1" applyFill="1" applyBorder="1" applyAlignment="1">
      <alignment horizontal="center" wrapText="1"/>
    </xf>
    <xf numFmtId="17" fontId="35" fillId="35" borderId="16" xfId="0" applyNumberFormat="1" applyFont="1" applyFill="1" applyBorder="1" applyAlignment="1">
      <alignment horizontal="center" wrapText="1"/>
    </xf>
    <xf numFmtId="17" fontId="35" fillId="35" borderId="17" xfId="0" applyNumberFormat="1" applyFont="1" applyFill="1" applyBorder="1" applyAlignment="1">
      <alignment horizontal="center" wrapText="1"/>
    </xf>
    <xf numFmtId="17" fontId="35" fillId="36" borderId="15" xfId="0" applyNumberFormat="1" applyFont="1" applyFill="1" applyBorder="1" applyAlignment="1">
      <alignment horizontal="center" wrapText="1"/>
    </xf>
    <xf numFmtId="17" fontId="35" fillId="36" borderId="16" xfId="0" applyNumberFormat="1" applyFont="1" applyFill="1" applyBorder="1" applyAlignment="1">
      <alignment horizontal="center" wrapText="1"/>
    </xf>
    <xf numFmtId="17" fontId="35" fillId="36" borderId="17" xfId="0" applyNumberFormat="1" applyFont="1" applyFill="1" applyBorder="1" applyAlignment="1">
      <alignment horizontal="center" wrapText="1"/>
    </xf>
    <xf numFmtId="17" fontId="35" fillId="37" borderId="15" xfId="0" applyNumberFormat="1" applyFont="1" applyFill="1" applyBorder="1" applyAlignment="1">
      <alignment horizontal="center" wrapText="1"/>
    </xf>
    <xf numFmtId="17" fontId="35" fillId="37" borderId="16" xfId="0" applyNumberFormat="1" applyFont="1" applyFill="1" applyBorder="1" applyAlignment="1">
      <alignment horizontal="center" wrapText="1"/>
    </xf>
    <xf numFmtId="17" fontId="35" fillId="37" borderId="17" xfId="0" applyNumberFormat="1" applyFont="1" applyFill="1" applyBorder="1" applyAlignment="1">
      <alignment horizontal="center" wrapText="1"/>
    </xf>
    <xf numFmtId="17" fontId="35" fillId="38" borderId="15" xfId="0" applyNumberFormat="1" applyFont="1" applyFill="1" applyBorder="1" applyAlignment="1">
      <alignment horizontal="center" wrapText="1"/>
    </xf>
    <xf numFmtId="17" fontId="35" fillId="38" borderId="16" xfId="0" applyNumberFormat="1" applyFont="1" applyFill="1" applyBorder="1" applyAlignment="1">
      <alignment horizontal="center" wrapText="1"/>
    </xf>
    <xf numFmtId="17" fontId="35" fillId="38" borderId="17" xfId="0" applyNumberFormat="1" applyFont="1" applyFill="1" applyBorder="1" applyAlignment="1">
      <alignment horizontal="center" wrapText="1"/>
    </xf>
    <xf numFmtId="17" fontId="35" fillId="39" borderId="15" xfId="0" applyNumberFormat="1" applyFont="1" applyFill="1" applyBorder="1" applyAlignment="1">
      <alignment horizontal="center" wrapText="1"/>
    </xf>
    <xf numFmtId="17" fontId="35" fillId="39" borderId="16" xfId="0" applyNumberFormat="1" applyFont="1" applyFill="1" applyBorder="1" applyAlignment="1">
      <alignment horizontal="center" wrapText="1"/>
    </xf>
    <xf numFmtId="17" fontId="35" fillId="39" borderId="17" xfId="0" applyNumberFormat="1" applyFont="1" applyFill="1" applyBorder="1" applyAlignment="1">
      <alignment horizontal="center" wrapText="1"/>
    </xf>
    <xf numFmtId="0" fontId="37" fillId="34" borderId="15" xfId="0" applyFont="1" applyFill="1" applyBorder="1" applyAlignment="1">
      <alignment horizontal="center" wrapText="1"/>
    </xf>
    <xf numFmtId="0" fontId="37" fillId="34" borderId="16" xfId="0" applyFont="1" applyFill="1" applyBorder="1" applyAlignment="1">
      <alignment horizontal="center" wrapText="1"/>
    </xf>
    <xf numFmtId="0" fontId="37" fillId="34" borderId="17" xfId="0" applyFont="1" applyFill="1" applyBorder="1" applyAlignment="1">
      <alignment horizontal="center" wrapText="1"/>
    </xf>
    <xf numFmtId="17" fontId="36" fillId="40" borderId="15" xfId="0" applyNumberFormat="1" applyFont="1" applyFill="1" applyBorder="1" applyAlignment="1">
      <alignment horizontal="center" wrapText="1"/>
    </xf>
    <xf numFmtId="17" fontId="36" fillId="40" borderId="16" xfId="0" applyNumberFormat="1" applyFont="1" applyFill="1" applyBorder="1" applyAlignment="1">
      <alignment horizontal="center" wrapText="1"/>
    </xf>
    <xf numFmtId="17" fontId="36" fillId="40" borderId="17" xfId="0" applyNumberFormat="1" applyFont="1" applyFill="1" applyBorder="1" applyAlignment="1">
      <alignment horizontal="center" wrapText="1"/>
    </xf>
    <xf numFmtId="17" fontId="36" fillId="41" borderId="15" xfId="0" applyNumberFormat="1" applyFont="1" applyFill="1" applyBorder="1" applyAlignment="1">
      <alignment horizontal="center" wrapText="1"/>
    </xf>
    <xf numFmtId="17" fontId="36" fillId="41" borderId="16" xfId="0" applyNumberFormat="1" applyFont="1" applyFill="1" applyBorder="1" applyAlignment="1">
      <alignment horizontal="center" wrapText="1"/>
    </xf>
    <xf numFmtId="17" fontId="36" fillId="41" borderId="17" xfId="0" applyNumberFormat="1" applyFont="1" applyFill="1" applyBorder="1" applyAlignment="1">
      <alignment horizontal="center" wrapText="1"/>
    </xf>
    <xf numFmtId="0" fontId="37" fillId="34" borderId="20" xfId="0" applyFont="1" applyFill="1" applyBorder="1" applyAlignment="1">
      <alignment horizontal="center" wrapText="1"/>
    </xf>
    <xf numFmtId="0" fontId="37" fillId="34" borderId="19" xfId="0" applyFont="1" applyFill="1" applyBorder="1" applyAlignment="1">
      <alignment horizontal="center" wrapText="1"/>
    </xf>
  </cellXfs>
  <cellStyles count="130">
    <cellStyle name="%" xfId="67" xr:uid="{37770650-20BB-4A98-BC47-C27789600B58}"/>
    <cellStyle name="_Classeur1" xfId="68" xr:uid="{6ACF7A7C-6179-493D-AB76-B85A3159D144}"/>
    <cellStyle name="20 % - Accent1 2" xfId="69" xr:uid="{EA5C7BBF-88DA-425B-9AE3-366E54D30271}"/>
    <cellStyle name="20 % - Accent1 3" xfId="10" xr:uid="{34AFCE3F-5568-4B6F-B65D-332D5F350DF7}"/>
    <cellStyle name="20 % - Accent2 2" xfId="70" xr:uid="{DD9AB0AF-CEA3-4356-937B-AFEBBDF56FCB}"/>
    <cellStyle name="20 % - Accent2 3" xfId="11" xr:uid="{E8429780-E289-4679-9603-8D465F106FB7}"/>
    <cellStyle name="20 % - Accent3 2" xfId="71" xr:uid="{B90B1BDF-6DF2-4FD1-926C-7AA5ECA1B6FB}"/>
    <cellStyle name="20 % - Accent3 3" xfId="12" xr:uid="{8620A86B-66BB-4B21-9988-046C284232C1}"/>
    <cellStyle name="20 % - Accent4 2" xfId="72" xr:uid="{85584557-D455-4DB2-8FE6-2EB45003775E}"/>
    <cellStyle name="20 % - Accent4 3" xfId="13" xr:uid="{EAC99CEA-B549-417F-A23E-D1F19B273A5B}"/>
    <cellStyle name="20 % - Accent5 2" xfId="73" xr:uid="{6CA79306-2608-476E-906E-B9CE02FF675A}"/>
    <cellStyle name="20 % - Accent5 3" xfId="14" xr:uid="{5649B3DE-BE24-4AF5-A322-AA73F7D8725D}"/>
    <cellStyle name="20 % - Accent6 2" xfId="74" xr:uid="{2E2CC658-0C7C-4422-83BC-79582278EE4E}"/>
    <cellStyle name="20 % - Accent6 3" xfId="15" xr:uid="{ED05D80D-9ACE-4943-BF71-046E3B86DA93}"/>
    <cellStyle name="40 % - Accent1 2" xfId="75" xr:uid="{B1672B4F-49B1-4269-B1B8-8688611BD283}"/>
    <cellStyle name="40 % - Accent1 3" xfId="16" xr:uid="{EC164A88-ADE8-4A0D-BA3E-298589B9C0EC}"/>
    <cellStyle name="40 % - Accent2 2" xfId="76" xr:uid="{79C68CE5-9EF2-4F63-B41C-68579020BF8A}"/>
    <cellStyle name="40 % - Accent2 3" xfId="17" xr:uid="{13CB887E-C6F9-48FD-827F-4D4AE51B5794}"/>
    <cellStyle name="40 % - Accent3 2" xfId="77" xr:uid="{7D41172D-311D-4A29-9B5E-30DBCC737728}"/>
    <cellStyle name="40 % - Accent3 3" xfId="18" xr:uid="{7E81C7AC-AFF5-4283-9434-F23F48B40902}"/>
    <cellStyle name="40 % - Accent4 2" xfId="78" xr:uid="{3DF4D4A9-A396-4B1C-B92D-6E9CFAC3AD57}"/>
    <cellStyle name="40 % - Accent4 3" xfId="19" xr:uid="{036E44E5-EDC0-45A9-8898-91FC6F101A8E}"/>
    <cellStyle name="40 % - Accent5 2" xfId="79" xr:uid="{35CE0582-7D74-4359-AAFD-B55F93C0024A}"/>
    <cellStyle name="40 % - Accent5 3" xfId="20" xr:uid="{78D15AE1-F5DB-4033-B6D9-35EA73AF14C3}"/>
    <cellStyle name="40 % - Accent6 2" xfId="80" xr:uid="{1859D6B1-0189-4E5B-86FD-157E38385E30}"/>
    <cellStyle name="40 % - Accent6 3" xfId="21" xr:uid="{9A324C1B-0927-4C54-AF90-EC86E0CE7BE1}"/>
    <cellStyle name="60 % - Accent1 2" xfId="81" xr:uid="{56EF0E2C-D2E4-4DE3-9FE4-684A7A014D05}"/>
    <cellStyle name="60 % - Accent1 3" xfId="22" xr:uid="{6F4520AD-922D-4EA1-8B70-30373D829289}"/>
    <cellStyle name="60 % - Accent2 2" xfId="82" xr:uid="{DD3A06FA-97E6-4930-8044-8AFDA95DEAD0}"/>
    <cellStyle name="60 % - Accent2 3" xfId="23" xr:uid="{C5598425-B685-4E38-99A3-E0F9300438AC}"/>
    <cellStyle name="60 % - Accent3 2" xfId="83" xr:uid="{D0542896-CE31-47EC-B930-29300CC26B68}"/>
    <cellStyle name="60 % - Accent3 3" xfId="24" xr:uid="{E5C586D9-F1F6-40E6-8468-3EBA28BF99C6}"/>
    <cellStyle name="60 % - Accent4 2" xfId="84" xr:uid="{BAE81A6B-1E8D-43B9-9105-9841BC2341F1}"/>
    <cellStyle name="60 % - Accent4 3" xfId="25" xr:uid="{E2A95C24-5BEC-4798-89DF-3DE782A5713A}"/>
    <cellStyle name="60 % - Accent5 2" xfId="85" xr:uid="{1021A783-8263-4141-9C1E-56E1210A4489}"/>
    <cellStyle name="60 % - Accent5 3" xfId="26" xr:uid="{4C4E58CE-7800-43FF-B2DA-B9D8606B2FF8}"/>
    <cellStyle name="60 % - Accent6 2" xfId="86" xr:uid="{EE325886-B5B6-4485-864D-CE8113BD65B1}"/>
    <cellStyle name="60 % - Accent6 3" xfId="27" xr:uid="{67934871-B885-43EF-928D-DB5427751355}"/>
    <cellStyle name="Accent1 2" xfId="87" xr:uid="{C8BC49F1-0501-466E-9557-EEA127CB5941}"/>
    <cellStyle name="Accent1 3" xfId="28" xr:uid="{1D08861D-2FD5-4BA4-9311-F68B1BFC14C9}"/>
    <cellStyle name="Accent2 2" xfId="88" xr:uid="{DA38B184-2118-4C67-A606-FE81193C93E0}"/>
    <cellStyle name="Accent2 3" xfId="29" xr:uid="{961325BA-50FF-4B57-9839-0D22352FF959}"/>
    <cellStyle name="Accent3 2" xfId="89" xr:uid="{EF975D61-3AA7-4816-B698-9BCDF524E268}"/>
    <cellStyle name="Accent3 3" xfId="30" xr:uid="{406AD1F7-5AF7-461B-B24F-1C362C3710E0}"/>
    <cellStyle name="Accent4 2" xfId="90" xr:uid="{36315425-4B73-4F2C-9EA4-40BBAF4F2427}"/>
    <cellStyle name="Accent4 3" xfId="31" xr:uid="{19CFF23F-7538-4FB7-ABED-D1E56F6F7657}"/>
    <cellStyle name="Accent5 2" xfId="91" xr:uid="{74608191-D047-492A-93F4-B586340A5434}"/>
    <cellStyle name="Accent5 3" xfId="32" xr:uid="{C0337EF4-624C-401C-AE1A-CBE3F72F9C8E}"/>
    <cellStyle name="Accent6 2" xfId="92" xr:uid="{75FDCBF6-E4E9-4A6B-9DC3-F3B65B7FC422}"/>
    <cellStyle name="Accent6 3" xfId="33" xr:uid="{C8094DB1-D46A-4157-9EAE-FAC8D22CAF97}"/>
    <cellStyle name="a-tab_blanc_numb_fix" xfId="93" xr:uid="{19910608-201A-4330-95F0-F0B860C487E5}"/>
    <cellStyle name="Avertissement 2" xfId="94" xr:uid="{20566FD6-4A3D-4211-ACF7-E089F49961C7}"/>
    <cellStyle name="Avertissement 3" xfId="34" xr:uid="{565090D7-B964-42D1-9AD5-5A052F0FE330}"/>
    <cellStyle name="Calcul 2" xfId="95" xr:uid="{9806734B-F13F-4643-9197-C70C07C640F6}"/>
    <cellStyle name="Calcul 3" xfId="35" xr:uid="{766BB36D-95EF-4C29-8DD9-6152B082DCEC}"/>
    <cellStyle name="Cellule liée 2" xfId="96" xr:uid="{4D84D742-23B7-4DFB-8A26-5051A40B0936}"/>
    <cellStyle name="Cellule liée 3" xfId="36" xr:uid="{B919E46B-1E3D-4C4A-B19C-803CFA31757C}"/>
    <cellStyle name="Comma" xfId="4" xr:uid="{00000000-0005-0000-0000-000000000000}"/>
    <cellStyle name="Comma [0]" xfId="5" xr:uid="{00000000-0005-0000-0000-000001000000}"/>
    <cellStyle name="Commentaire 2" xfId="97" xr:uid="{C938D955-4294-4454-8431-20E1C364B536}"/>
    <cellStyle name="Commentaire 3" xfId="37" xr:uid="{932A5B55-832B-4CB5-B664-E16FB8CA70C3}"/>
    <cellStyle name="Currency" xfId="2" xr:uid="{00000000-0005-0000-0000-000002000000}"/>
    <cellStyle name="Currency [0]" xfId="3" xr:uid="{00000000-0005-0000-0000-000003000000}"/>
    <cellStyle name="Entrée 2" xfId="98" xr:uid="{2ABBCE00-0DB6-4E1D-8EFD-5903B85A3682}"/>
    <cellStyle name="Entrée 3" xfId="38" xr:uid="{82889C7A-4A93-48F3-98A3-87E6A246B8BD}"/>
    <cellStyle name="Insatisfaisant 2" xfId="99" xr:uid="{4026789B-C2F3-46F8-8BB2-9FEC15DFCFC8}"/>
    <cellStyle name="Insatisfaisant 3" xfId="39" xr:uid="{6D40F0B1-A2CD-4871-B2AE-9372C0D00EB0}"/>
    <cellStyle name="Lien hypertexte" xfId="129" builtinId="8"/>
    <cellStyle name="Lien hypertexte 2" xfId="57" xr:uid="{8D176C21-8FCC-4D38-9B48-B3ED9657B84D}"/>
    <cellStyle name="Milliers 2" xfId="100" xr:uid="{75F9F058-CA73-4B66-9959-A943F446EBDC}"/>
    <cellStyle name="Milliers 3" xfId="40" xr:uid="{09EAA53C-8D0D-47B6-84C2-2CDE22D8A289}"/>
    <cellStyle name="Monétaire 2" xfId="101" xr:uid="{66E8C994-DE95-46B6-ADEB-547743C83B21}"/>
    <cellStyle name="Monétaire 3" xfId="128" xr:uid="{314AD7F1-F300-40E9-8A95-27ABFF105913}"/>
    <cellStyle name="Monétaire 4" xfId="126" xr:uid="{62DE82F4-E982-4FC3-BB87-3EE29155E830}"/>
    <cellStyle name="Monétaire 5" xfId="8" xr:uid="{F029BD54-2DC4-44D9-A7EF-97AED501A954}"/>
    <cellStyle name="Neutre 2" xfId="102" xr:uid="{4D82B6D4-4488-458D-9498-86A81DE209EE}"/>
    <cellStyle name="Neutre 3" xfId="41" xr:uid="{A2F9D823-FF6C-40E8-8602-5AC3235BE0E5}"/>
    <cellStyle name="Normal" xfId="0" builtinId="0"/>
    <cellStyle name="Normal 12" xfId="103" xr:uid="{E2C48A8E-8CBB-4C8A-937B-2BA3305BD781}"/>
    <cellStyle name="Normal 12 3" xfId="59" xr:uid="{8E94C907-1A10-4C5C-AF5D-9A5F804DFBC0}"/>
    <cellStyle name="Normal 14" xfId="104" xr:uid="{BEF9E5BA-3F16-43E8-A33B-8EA9ED0EBB5C}"/>
    <cellStyle name="Normal 17" xfId="105" xr:uid="{9D050B3E-C4FF-4428-AF66-4CED9D51BA84}"/>
    <cellStyle name="Normal 17 2" xfId="106" xr:uid="{795665CF-5817-4A3A-92FD-0BE8117C2E88}"/>
    <cellStyle name="Normal 17 2 2" xfId="62" xr:uid="{E603F89E-E43B-4D8B-8C78-86216C20A9F1}"/>
    <cellStyle name="Normal 19" xfId="60" xr:uid="{250B9EE1-F9A3-4DBB-A42C-A18DB9C6D1E1}"/>
    <cellStyle name="Normal 2" xfId="1" xr:uid="{00000000-0005-0000-0000-000005000000}"/>
    <cellStyle name="Normal 2 12" xfId="107" xr:uid="{570E4699-5E21-44A6-AC22-DBDC683CEC77}"/>
    <cellStyle name="Normal 2 2" xfId="54" xr:uid="{BE6D8316-CD5E-47AB-84C2-DDA4E9B2E551}"/>
    <cellStyle name="Normal 2 2 2" xfId="64" xr:uid="{12AAC016-53F1-436E-ADDF-A29997D3CF53}"/>
    <cellStyle name="Normal 2 2 3" xfId="55" xr:uid="{E0346AC0-5CC8-4219-A1E1-FE397C2EFBFB}"/>
    <cellStyle name="Normal 2 2 4" xfId="63" xr:uid="{215F878A-75A2-43C2-9FCE-7FC4418BF2ED}"/>
    <cellStyle name="Normal 2 3" xfId="56" xr:uid="{407D8239-8D86-432E-955C-CAA36DD627B5}"/>
    <cellStyle name="Normal 2 7" xfId="108" xr:uid="{9FC394C9-C420-418C-8300-CA593ACE39F4}"/>
    <cellStyle name="Normal 3" xfId="53" xr:uid="{82A8C98A-7C91-4EB1-9D53-4B6C619C9337}"/>
    <cellStyle name="Normal 3 13" xfId="58" xr:uid="{D1AF6FB4-2985-4F3C-A377-B9E7AC0BAB50}"/>
    <cellStyle name="Normal 3 4" xfId="109" xr:uid="{7EC17D4E-932E-4ADC-979C-ADE3849467EA}"/>
    <cellStyle name="Normal 3 4 2" xfId="61" xr:uid="{6AB67ADF-1089-4445-8527-43BB94429E74}"/>
    <cellStyle name="Normal 4" xfId="65" xr:uid="{7103A5D3-B23E-4A69-83C3-0E4B45E103B8}"/>
    <cellStyle name="Normal 5" xfId="125" xr:uid="{F3DC3925-876F-4765-B7F8-AB83BACBD7FB}"/>
    <cellStyle name="Normal 6" xfId="110" xr:uid="{C40D84FC-26EE-4C6A-9077-2A84E1008B2C}"/>
    <cellStyle name="Normal 6 3" xfId="111" xr:uid="{61FA14C3-85F0-4197-94D9-F55550DE9AF9}"/>
    <cellStyle name="Normal 7" xfId="127" xr:uid="{0376043E-7A61-4BEB-8C73-53388233BBF6}"/>
    <cellStyle name="Normal 8" xfId="9" xr:uid="{64266D22-4CBC-4934-BFD8-1AEEFEB9D56A}"/>
    <cellStyle name="Normal 9" xfId="7" xr:uid="{2BE8A7E4-758A-495D-9F69-69A4F8E8C3B4}"/>
    <cellStyle name="Normal CCT" xfId="112" xr:uid="{4F973D65-2347-443F-ABD5-12AFE7C4DDE9}"/>
    <cellStyle name="Percent" xfId="6" xr:uid="{00000000-0005-0000-0000-000006000000}"/>
    <cellStyle name="Pourcentage 2" xfId="66" xr:uid="{197B0C03-54E0-43D7-9744-CE953569F680}"/>
    <cellStyle name="Pourcentage 3" xfId="42" xr:uid="{640B75B3-CD9B-4BC3-99C7-C689D7663AFC}"/>
    <cellStyle name="Satisfaisant 2" xfId="113" xr:uid="{71E14A6D-4D92-4802-B20E-18623B7BF115}"/>
    <cellStyle name="Satisfaisant 3" xfId="43" xr:uid="{313A2583-C154-44A8-B695-BF8460CAC368}"/>
    <cellStyle name="Sortie 2" xfId="114" xr:uid="{6DBB725C-2A86-4D1D-BBC9-756602F67374}"/>
    <cellStyle name="Sortie 3" xfId="44" xr:uid="{D6A7727E-F752-43F0-BBCD-AA384D140609}"/>
    <cellStyle name="Standard 4 2" xfId="115" xr:uid="{F4B90497-758E-42FE-AA43-1E3CD2B2602C}"/>
    <cellStyle name="Style 1" xfId="116" xr:uid="{62547BC1-FDBE-46DE-878B-F4279008797C}"/>
    <cellStyle name="Texte explicatif 2" xfId="117" xr:uid="{FC0DB598-387E-4F1C-9234-F7FCFE477589}"/>
    <cellStyle name="Texte explicatif 3" xfId="45" xr:uid="{C8C4E325-F41A-4E85-B66A-78B2F0705238}"/>
    <cellStyle name="Titre 2" xfId="118" xr:uid="{7FF51DB4-C5E0-42F1-9A9F-725CD7726D14}"/>
    <cellStyle name="Titre 3" xfId="46" xr:uid="{F479AB65-44A9-4C59-867D-EC56484692F2}"/>
    <cellStyle name="Titre 1 2" xfId="119" xr:uid="{0FA25482-D22A-4D92-BF26-D0BD6F7125F7}"/>
    <cellStyle name="Titre 1 3" xfId="47" xr:uid="{F720D513-6EE9-40C0-A50D-3AE88CAF89C8}"/>
    <cellStyle name="Titre 2 2" xfId="120" xr:uid="{CA915E79-74ED-4201-963C-470AA1C0F7D1}"/>
    <cellStyle name="Titre 2 3" xfId="48" xr:uid="{FC4C7EE9-9033-43B6-8D2C-0FA6EAB8D006}"/>
    <cellStyle name="Titre 3 2" xfId="121" xr:uid="{74123B5C-7267-4C1D-823C-3F4C32CFA644}"/>
    <cellStyle name="Titre 3 3" xfId="49" xr:uid="{0C64F7AE-83C9-4DA1-93F4-D579C96E75FF}"/>
    <cellStyle name="Titre 4 2" xfId="122" xr:uid="{D4BE66DE-FC08-462F-A6D6-DAD16594A984}"/>
    <cellStyle name="Titre 4 3" xfId="50" xr:uid="{F714C3EE-B0B3-4198-93B3-111555CBBA5A}"/>
    <cellStyle name="Total 2" xfId="123" xr:uid="{A2E55E68-1A2D-4738-924D-85DBFA755DA9}"/>
    <cellStyle name="Total 3" xfId="51" xr:uid="{CFF974D1-D88D-46D7-9FCA-B6BB322A3205}"/>
    <cellStyle name="Vérification 2" xfId="124" xr:uid="{8B30FF10-EE56-46DB-9CE6-7F8DEB120925}"/>
    <cellStyle name="Vérification 3" xfId="52" xr:uid="{8FBDB0A1-97E8-4E88-94AA-D04B52A56908}"/>
  </cellStyles>
  <dxfs count="280">
    <dxf>
      <font>
        <color rgb="FF006100"/>
      </font>
      <fill>
        <patternFill>
          <bgColor rgb="FFC6EFCE"/>
        </patternFill>
      </fill>
    </dxf>
    <dxf>
      <font>
        <b val="0"/>
        <i/>
      </font>
      <fill>
        <patternFill>
          <bgColor theme="2" tint="-9.9948118533890809E-2"/>
        </patternFill>
      </fill>
    </dxf>
    <dxf>
      <font>
        <b val="0"/>
        <i/>
        <strike val="0"/>
      </font>
      <fill>
        <patternFill>
          <bgColor theme="0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/>
      </font>
      <fill>
        <patternFill>
          <bgColor theme="2" tint="-9.9948118533890809E-2"/>
        </patternFill>
      </fill>
    </dxf>
    <dxf>
      <font>
        <b val="0"/>
        <i/>
        <strike val="0"/>
      </font>
      <fill>
        <patternFill>
          <bgColor theme="0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;0;;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;0;;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;0;;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;0;;@"/>
      <fill>
        <patternFill patternType="solid">
          <fgColor indexed="64"/>
          <bgColor indexed="26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;0;;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strike val="0"/>
        <color theme="0"/>
      </font>
      <fill>
        <patternFill patternType="solid">
          <fgColor theme="4" tint="0.59996337778862885"/>
          <bgColor theme="4" tint="0.59996337778862885"/>
        </patternFill>
      </fill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color theme="1"/>
      </font>
      <fill>
        <patternFill>
          <bgColor theme="0" tint="-0.24994659260841701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TableStyleLight9 2" pivot="0" count="4" xr9:uid="{82DFA468-0875-43D3-88DB-486DA22A14CE}">
      <tableStyleElement type="wholeTable" dxfId="279"/>
      <tableStyleElement type="headerRow" dxfId="278"/>
      <tableStyleElement type="totalRow" dxfId="277"/>
      <tableStyleElement type="firstColumn" dxfId="276"/>
    </tableStyle>
    <tableStyle name="TableStyleMedium2 2" pivot="0" count="7" xr9:uid="{59AB1F2C-152B-401C-B727-6120ADA51F88}">
      <tableStyleElement type="wholeTable" dxfId="275"/>
      <tableStyleElement type="headerRow" dxfId="274"/>
      <tableStyleElement type="totalRow" dxfId="273"/>
      <tableStyleElement type="firstColumn" dxfId="272"/>
      <tableStyleElement type="lastColumn" dxfId="271"/>
      <tableStyleElement type="firstRowStripe" dxfId="270"/>
      <tableStyleElement type="firstColumnStripe" dxfId="269"/>
    </tableStyle>
  </tableStyles>
  <colors>
    <mruColors>
      <color rgb="FFFFFFCC"/>
      <color rgb="FFCC99FF"/>
      <color rgb="FF6699FF"/>
      <color rgb="FFCCECFF"/>
      <color rgb="FFCCCC00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40459932026316"/>
          <c:y val="5.3333353694432331E-2"/>
          <c:w val="0.69833275557536445"/>
          <c:h val="0.81479620703267264"/>
        </c:manualLayout>
      </c:layout>
      <c:areaChart>
        <c:grouping val="standard"/>
        <c:varyColors val="0"/>
        <c:ser>
          <c:idx val="2"/>
          <c:order val="2"/>
          <c:tx>
            <c:strRef>
              <c:f>INVESTISSEMENT!$N$12</c:f>
              <c:strCache>
                <c:ptCount val="1"/>
                <c:pt idx="0">
                  <c:v>Budget</c:v>
                </c:pt>
              </c:strCache>
            </c:strRef>
          </c:tx>
          <c:spPr>
            <a:pattFill prst="pct25">
              <a:fgClr>
                <a:schemeClr val="accent1">
                  <a:lumMod val="40000"/>
                  <a:lumOff val="60000"/>
                </a:schemeClr>
              </a:fgClr>
              <a:bgClr>
                <a:schemeClr val="bg1"/>
              </a:bgClr>
            </a:pattFill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INVESTISSEMENT!$O$8:$V$8</c:f>
              <c:numCache>
                <c:formatCode>mmm\-yy</c:formatCode>
                <c:ptCount val="8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</c:numCache>
            </c:numRef>
          </c:cat>
          <c:val>
            <c:numRef>
              <c:f>INVESTISSEMENT!$O$12:$V$12</c:f>
              <c:numCache>
                <c:formatCode>_-* #\ ##0\ [$€-40C]_-;[Red]\-* #\ ##0\ [$€-40C]_-;_-* "-"\ [$€-40C]_-;_-@_-</c:formatCode>
                <c:ptCount val="8"/>
                <c:pt idx="0">
                  <c:v>73440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85-44BE-9CCF-F23B2F55F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732591"/>
        <c:axId val="1864700448"/>
      </c:areaChart>
      <c:barChart>
        <c:barDir val="col"/>
        <c:grouping val="clustered"/>
        <c:varyColors val="0"/>
        <c:ser>
          <c:idx val="0"/>
          <c:order val="0"/>
          <c:tx>
            <c:strRef>
              <c:f>INVESTISSEMENT!$N$10</c:f>
              <c:strCache>
                <c:ptCount val="1"/>
                <c:pt idx="0">
                  <c:v>Consumed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9525" cap="flat" cmpd="sng" algn="ctr">
              <a:solidFill>
                <a:schemeClr val="tx1"/>
              </a:solidFill>
              <a:round/>
            </a:ln>
            <a:effectLst/>
          </c:spPr>
          <c:invertIfNegative val="0"/>
          <c:cat>
            <c:numRef>
              <c:f>INVESTISSEMENT!$O$8:$V$8</c:f>
              <c:numCache>
                <c:formatCode>mmm\-yy</c:formatCode>
                <c:ptCount val="8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</c:numCache>
            </c:numRef>
          </c:cat>
          <c:val>
            <c:numRef>
              <c:f>INVESTISSEMENT!$O$10:$V$10</c:f>
              <c:numCache>
                <c:formatCode>_-* #\ ##0\ [$€-40C]_-;\-* #\ ##0\ [$€-40C]_-;_-* "-"\ [$€-40C]_-;_-@_-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5-44BE-9CCF-F23B2F55FDD6}"/>
            </c:ext>
          </c:extLst>
        </c:ser>
        <c:ser>
          <c:idx val="1"/>
          <c:order val="1"/>
          <c:tx>
            <c:strRef>
              <c:f>INVESTISSEMENT!$N$11</c:f>
              <c:strCache>
                <c:ptCount val="1"/>
                <c:pt idx="0">
                  <c:v>Investment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9525" cap="flat" cmpd="sng" algn="ctr">
              <a:solidFill>
                <a:schemeClr val="tx1"/>
              </a:solidFill>
              <a:round/>
            </a:ln>
            <a:effectLst/>
          </c:spPr>
          <c:invertIfNegative val="0"/>
          <c:cat>
            <c:numRef>
              <c:f>INVESTISSEMENT!$O$8:$V$8</c:f>
              <c:numCache>
                <c:formatCode>mmm\-yy</c:formatCode>
                <c:ptCount val="8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</c:numCache>
            </c:numRef>
          </c:cat>
          <c:val>
            <c:numRef>
              <c:f>INVESTISSEMENT!$O$11:$V$11</c:f>
              <c:numCache>
                <c:formatCode>_-* #\ ##0\ [$€-40C]_-;\-* #\ ##0\ [$€-40C]_-;_-* "-"\ [$€-40C]_-;_-@_-</c:formatCode>
                <c:ptCount val="8"/>
                <c:pt idx="0">
                  <c:v>73440</c:v>
                </c:pt>
                <c:pt idx="1">
                  <c:v>0</c:v>
                </c:pt>
                <c:pt idx="2">
                  <c:v>74258.939999999988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85-44BE-9CCF-F23B2F55F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-12"/>
        <c:axId val="635732591"/>
        <c:axId val="1864700448"/>
      </c:barChart>
      <c:dateAx>
        <c:axId val="63573259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4700448"/>
        <c:crosses val="autoZero"/>
        <c:auto val="1"/>
        <c:lblOffset val="100"/>
        <c:baseTimeUnit val="months"/>
      </c:dateAx>
      <c:valAx>
        <c:axId val="186470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[$€-40C]_-;[Red]\-* #\ ##0\ [$€-40C]_-;_-* &quot;-&quot;\ [$€-40C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573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952500</xdr:colOff>
      <xdr:row>0</xdr:row>
      <xdr:rowOff>68581</xdr:rowOff>
    </xdr:from>
    <xdr:to>
      <xdr:col>12</xdr:col>
      <xdr:colOff>594360</xdr:colOff>
      <xdr:row>13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A95EC4-A141-7713-8751-26F8EEF70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A07D480-C2CA-431A-A628-DE671FF0CFCB}" autoFormatId="16" applyNumberFormats="0" applyBorderFormats="0" applyFontFormats="0" applyPatternFormats="0" applyAlignmentFormats="0" applyWidthHeightFormats="0">
  <queryTableRefresh nextId="3">
    <queryTableFields count="2">
      <queryTableField id="1" name="SOW" tableColumnId="1"/>
      <queryTableField id="2" name="Account" tableColumnId="2"/>
    </queryTableFields>
  </queryTableRefresh>
</queryTable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3099051-1BA6-4B08-8AD0-51EB3D8B3089}" name="tbDeliveryList" displayName="tbDeliveryList" ref="A4:E111" totalsRowShown="0" headerRowDxfId="268" dataDxfId="267" tableBorderDxfId="266">
  <sortState xmlns:xlrd2="http://schemas.microsoft.com/office/spreadsheetml/2017/richdata2" ref="A5:E111">
    <sortCondition ref="C5:C111"/>
    <sortCondition ref="D5:D111"/>
  </sortState>
  <tableColumns count="5">
    <tableColumn id="2" xr3:uid="{BD4B286F-9A2B-46F0-A206-9981976F4507}" name="Resource name" dataDxfId="265" dataCellStyle="Normal 2"/>
    <tableColumn id="6" xr3:uid="{00C6A443-A6DF-4ED2-94A5-A62D36B307E9}" name="Site" dataDxfId="264" dataCellStyle="Normal 2"/>
    <tableColumn id="5" xr3:uid="{FF848809-DE33-4A09-929A-B3D946ABBCA3}" name="Tribe" dataDxfId="263" dataCellStyle="Normal 2"/>
    <tableColumn id="15" xr3:uid="{CF518143-D654-42EB-BD18-63D9A950B6B0}" name="Squad" dataDxfId="262" dataCellStyle="Normal 2"/>
    <tableColumn id="40" xr3:uid="{8BDA3440-9C74-4259-916F-ACA238A0628D}" name="Commentaire" dataDxfId="261" dataCellStyle="Normal 2"/>
  </tableColumns>
  <tableStyleInfo name="TableStyleMedium2 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4E493-0916-4B04-9570-C9581BA37E83}" name="Chapter" displayName="Chapter" ref="Q3:Q20" totalsRowShown="0" headerRowDxfId="260" dataDxfId="259">
  <autoFilter ref="Q3:Q20" xr:uid="{86F4E493-0916-4B04-9570-C9581BA37E83}"/>
  <sortState xmlns:xlrd2="http://schemas.microsoft.com/office/spreadsheetml/2017/richdata2" ref="Q4:Q12">
    <sortCondition ref="Q3:Q12"/>
  </sortState>
  <tableColumns count="1">
    <tableColumn id="1" xr3:uid="{F3B38521-6960-423D-99E2-FA06212A8DEF}" name="Chapter" dataDxfId="258"/>
  </tableColumns>
  <tableStyleInfo name="TableStyleMedium2 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83B875-3B53-4E9D-A18F-2615D9B0899C}" name="TTribe" displayName="TTribe" ref="S3:S18" totalsRowShown="0" headerRowDxfId="257" dataDxfId="256">
  <autoFilter ref="S3:S18" xr:uid="{5A83B875-3B53-4E9D-A18F-2615D9B0899C}"/>
  <sortState xmlns:xlrd2="http://schemas.microsoft.com/office/spreadsheetml/2017/richdata2" ref="S4:S15">
    <sortCondition ref="S3:S15"/>
  </sortState>
  <tableColumns count="1">
    <tableColumn id="1" xr3:uid="{44D8999D-6280-42B8-9920-9550050BA0FF}" name="Liste Tribe" dataDxfId="255"/>
  </tableColumns>
  <tableStyleInfo name="TableStyleMedium2 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B9B078-4EFC-4777-8EDE-0C866D98BE1F}" name="TTribe1" displayName="TTribe1" ref="W3:W11" totalsRowShown="0" headerRowDxfId="254" dataDxfId="252" headerRowBorderDxfId="253" tableBorderDxfId="251" totalsRowBorderDxfId="250">
  <autoFilter ref="W3:W11" xr:uid="{ABB9B078-4EFC-4777-8EDE-0C866D98BE1F}"/>
  <sortState xmlns:xlrd2="http://schemas.microsoft.com/office/spreadsheetml/2017/richdata2" ref="W4:W11">
    <sortCondition ref="W3:W11"/>
  </sortState>
  <tableColumns count="1">
    <tableColumn id="1" xr3:uid="{2EA2F49E-24E9-41E5-A8FB-2F4A4D511F48}" name="Direct B2C" dataDxfId="249"/>
  </tableColumns>
  <tableStyleInfo name="TableStyleMedium2 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708FBE-E064-4687-81B0-FEE1896D0DFF}" name="TTribe2" displayName="TTribe2" ref="Y3:Y5" totalsRowShown="0" headerRowDxfId="248" dataDxfId="246" headerRowBorderDxfId="247" tableBorderDxfId="245" totalsRowBorderDxfId="244">
  <autoFilter ref="Y3:Y5" xr:uid="{A1708FBE-E064-4687-81B0-FEE1896D0DFF}"/>
  <tableColumns count="1">
    <tableColumn id="1" xr3:uid="{F889F770-396D-464F-A079-0DC944478C0B}" name="Direct B2B" dataDxfId="243"/>
  </tableColumns>
  <tableStyleInfo name="TableStyleMedium2 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FBC8F8-4BA0-49E5-B224-04949B38AE3F}" name="TTribe3" displayName="TTribe3" ref="AA3:AA6" totalsRowShown="0" headerRowDxfId="242" dataDxfId="240" headerRowBorderDxfId="241" tableBorderDxfId="239" totalsRowBorderDxfId="238">
  <autoFilter ref="AA3:AA6" xr:uid="{9BFBC8F8-4BA0-49E5-B224-04949B38AE3F}"/>
  <sortState xmlns:xlrd2="http://schemas.microsoft.com/office/spreadsheetml/2017/richdata2" ref="AA4:AA6">
    <sortCondition ref="AA3:AA6"/>
  </sortState>
  <tableColumns count="1">
    <tableColumn id="1" xr3:uid="{387C9AE6-79EB-4E44-999E-A7DBFC2C9990}" name="API Business" dataDxfId="237"/>
  </tableColumns>
  <tableStyleInfo name="TableStyleMedium2 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DC8C28-41B8-4BC9-BCA1-39FB5DCA0596}" name="TTribe4" displayName="TTribe4" ref="AC3:AC8" totalsRowShown="0" headerRowDxfId="236" dataDxfId="234" headerRowBorderDxfId="235" tableBorderDxfId="233" totalsRowBorderDxfId="232">
  <autoFilter ref="AC3:AC8" xr:uid="{69DC8C28-41B8-4BC9-BCA1-39FB5DCA0596}"/>
  <sortState xmlns:xlrd2="http://schemas.microsoft.com/office/spreadsheetml/2017/richdata2" ref="AC4:AC7">
    <sortCondition ref="AC3:AC7"/>
  </sortState>
  <tableColumns count="1">
    <tableColumn id="1" xr3:uid="{23228995-326F-4EDF-9D2C-271DFC5EB160}" name="Rental Experience" dataDxfId="231"/>
  </tableColumns>
  <tableStyleInfo name="TableStyleMedium2 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EDF711-4FAE-45F0-8D26-CE890AD732D1}" name="TTribe5" displayName="TTribe5" ref="AE3:AE7" totalsRowShown="0" headerRowDxfId="230" dataDxfId="228" headerRowBorderDxfId="229" tableBorderDxfId="227" totalsRowBorderDxfId="226">
  <autoFilter ref="AE3:AE7" xr:uid="{47EDF711-4FAE-45F0-8D26-CE890AD732D1}"/>
  <sortState xmlns:xlrd2="http://schemas.microsoft.com/office/spreadsheetml/2017/richdata2" ref="AE4:AE7">
    <sortCondition ref="AE3:AE7"/>
  </sortState>
  <tableColumns count="1">
    <tableColumn id="1" xr3:uid="{4CA65A94-C08A-4BC4-929F-1EA847643D57}" name="Customer &amp; Loyalty" dataDxfId="225"/>
  </tableColumns>
  <tableStyleInfo name="TableStyleMedium2 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F9CEA1-30C4-44B6-A25E-F46948AE72E9}" name="TTribe6" displayName="TTribe6" ref="AG3:AG6" totalsRowShown="0" headerRowDxfId="224" dataDxfId="222" headerRowBorderDxfId="223" tableBorderDxfId="221" totalsRowBorderDxfId="220">
  <autoFilter ref="AG3:AG6" xr:uid="{16F9CEA1-30C4-44B6-A25E-F46948AE72E9}"/>
  <sortState xmlns:xlrd2="http://schemas.microsoft.com/office/spreadsheetml/2017/richdata2" ref="AG4:AG5">
    <sortCondition ref="AG3:AG5"/>
  </sortState>
  <tableColumns count="1">
    <tableColumn id="1" xr3:uid="{B743E8D2-FC31-4500-AFF0-6D73B7C8E384}" name="Fleet &amp; Vehicle" dataDxfId="219"/>
  </tableColumns>
  <tableStyleInfo name="TableStyleMedium2 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F1EFBC-9F0F-4E8E-ABFB-96DF3834A0D5}" name="TTribe7" displayName="TTribe7" ref="AI3:AI4" totalsRowShown="0" headerRowDxfId="218" dataDxfId="216" headerRowBorderDxfId="217" tableBorderDxfId="215" totalsRowBorderDxfId="214">
  <autoFilter ref="AI3:AI4" xr:uid="{D4F1EFBC-9F0F-4E8E-ABFB-96DF3834A0D5}"/>
  <tableColumns count="1">
    <tableColumn id="1" xr3:uid="{3FB5D489-4E3A-4D98-8D5F-364DABE93404}" name="Connected Cars" dataDxfId="213"/>
  </tableColumns>
  <tableStyleInfo name="TableStyleMedium2 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73E676-1848-4FF9-8721-E6EBECAA9E4F}" name="TTribe8" displayName="TTribe8" ref="AK3:AK4" totalsRowShown="0" headerRowDxfId="212" dataDxfId="210" headerRowBorderDxfId="211" tableBorderDxfId="209" totalsRowBorderDxfId="208">
  <autoFilter ref="AK3:AK4" xr:uid="{4273E676-1848-4FF9-8721-E6EBECAA9E4F}"/>
  <tableColumns count="1">
    <tableColumn id="1" xr3:uid="{EBB6970D-F95A-4F98-97FC-A948851A6B6D}" name="Urban Mobility" dataDxfId="207"/>
  </tableColumns>
  <tableStyleInfo name="TableStyleMedium2 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58B69E-FC82-44FE-9D93-0D671F444FD9}" name="TTribe9" displayName="TTribe9" ref="AM3:AM6" totalsRowShown="0" headerRowDxfId="206" dataDxfId="204" headerRowBorderDxfId="205" tableBorderDxfId="203" totalsRowBorderDxfId="202">
  <autoFilter ref="AM3:AM6" xr:uid="{AB58B69E-FC82-44FE-9D93-0D671F444FD9}"/>
  <sortState xmlns:xlrd2="http://schemas.microsoft.com/office/spreadsheetml/2017/richdata2" ref="AM4:AM6">
    <sortCondition ref="AM3:AM6"/>
  </sortState>
  <tableColumns count="1">
    <tableColumn id="1" xr3:uid="{AE0A0282-DC4B-4EF8-A9EA-C9E81A1BD4DD}" name="Billing, Payments, Insurance" dataDxfId="201"/>
  </tableColumns>
  <tableStyleInfo name="TableStyleMedium2 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AF5AC1-A8C5-4C39-B689-AD5E83853F15}" name="TTribe10" displayName="TTribe10" ref="AQ3:AQ6" totalsRowShown="0" headerRowDxfId="200" dataDxfId="198" headerRowBorderDxfId="199" tableBorderDxfId="197" totalsRowBorderDxfId="196">
  <autoFilter ref="AQ3:AQ6" xr:uid="{DCAF5AC1-A8C5-4C39-B689-AD5E83853F15}"/>
  <sortState xmlns:xlrd2="http://schemas.microsoft.com/office/spreadsheetml/2017/richdata2" ref="AQ4:AQ6">
    <sortCondition ref="AQ3:AQ6"/>
  </sortState>
  <tableColumns count="1">
    <tableColumn id="1" xr3:uid="{A2C6B807-2A9C-47A8-96F6-168950A0A6A4}" name="Finance" dataDxfId="195"/>
  </tableColumns>
  <tableStyleInfo name="TableStyleMedium2 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83574D-3565-4F1F-A2D5-16E9BDA85730}" name="TTribe11" displayName="TTribe11" ref="AS3:AS7" totalsRowShown="0" headerRowDxfId="194" dataDxfId="192" headerRowBorderDxfId="193" tableBorderDxfId="191" totalsRowBorderDxfId="190">
  <autoFilter ref="AS3:AS7" xr:uid="{E183574D-3565-4F1F-A2D5-16E9BDA85730}"/>
  <tableColumns count="1">
    <tableColumn id="1" xr3:uid="{4DF97918-45CA-4982-90AB-F3F6FC06AB97}" name="Technical" dataDxfId="189"/>
  </tableColumns>
  <tableStyleInfo name="TableStyleMedium2 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EA4E7E4-F08F-444D-B3A7-E2B790940B59}" name="TTribe12" displayName="TTribe12" ref="AU3:AU4" totalsRowShown="0" headerRowDxfId="188" dataDxfId="186" headerRowBorderDxfId="187" tableBorderDxfId="185" totalsRowBorderDxfId="184">
  <autoFilter ref="AU3:AU4" xr:uid="{CEA4E7E4-F08F-444D-B3A7-E2B790940B59}"/>
  <tableColumns count="1">
    <tableColumn id="1" xr3:uid="{43AF1A89-0F27-48D4-9AB7-5D5CBAAB7CA9}" name="Test" dataDxfId="183"/>
  </tableColumns>
  <tableStyleInfo name="TableStyleMedium2 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5D85C39-7E06-4D06-9756-DD9EAE5A79D8}" name="TRole" displayName="TRole" ref="E3:E25" totalsRowShown="0" headerRowDxfId="182" dataDxfId="181">
  <autoFilter ref="E3:E25" xr:uid="{B5D85C39-7E06-4D06-9756-DD9EAE5A79D8}"/>
  <sortState xmlns:xlrd2="http://schemas.microsoft.com/office/spreadsheetml/2017/richdata2" ref="E4:E37">
    <sortCondition ref="E3:E37"/>
  </sortState>
  <tableColumns count="1">
    <tableColumn id="1" xr3:uid="{E2F886C6-A597-458B-8F41-A4AE3304EC6F}" name="Rôle" dataDxfId="180"/>
  </tableColumns>
  <tableStyleInfo name="TableStyleMedium2 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3B45D29-2692-4518-A6C5-4E69064F52E4}" name="TBillable" displayName="TBillable" ref="BD3:BD7" totalsRowShown="0" headerRowDxfId="179" dataDxfId="178">
  <autoFilter ref="BD3:BD7" xr:uid="{73B45D29-2692-4518-A6C5-4E69064F52E4}"/>
  <tableColumns count="1">
    <tableColumn id="1" xr3:uid="{5F6B876F-411A-4795-88C5-537092A21548}" name="Type" dataDxfId="177"/>
  </tableColumns>
  <tableStyleInfo name="TableStyleMedium2 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0463AB5-3898-4663-8728-33FF22BA96F6}" name="TFrance" displayName="TFrance" ref="BV3:BV28" totalsRowShown="0" headerRowDxfId="176" dataDxfId="175" tableBorderDxfId="174">
  <autoFilter ref="BV3:BV28" xr:uid="{C0463AB5-3898-4663-8728-33FF22BA96F6}"/>
  <tableColumns count="1">
    <tableColumn id="1" xr3:uid="{76158A27-EAE5-4434-9F82-FD8DA6E54F6E}" name="France" dataDxfId="173"/>
  </tableColumns>
  <tableStyleInfo name="TableStyleMedium2 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5522012-198B-4635-AB48-40BAC1978727}" name="TMaroc" displayName="TMaroc" ref="BX3:BX27" totalsRowShown="0" headerRowDxfId="172" dataDxfId="171" tableBorderDxfId="170">
  <autoFilter ref="BX3:BX27" xr:uid="{95522012-198B-4635-AB48-40BAC1978727}"/>
  <tableColumns count="1">
    <tableColumn id="1" xr3:uid="{C21996D2-8D3A-44E8-AE7C-AC45C2A4906B}" name="Maroc" dataDxfId="169"/>
  </tableColumns>
  <tableStyleInfo name="TableStyleMedium2 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9E4A474-CC90-41DD-90DB-4358F5E4179A}" name="TPays" displayName="TPays" ref="BB3:BB6" totalsRowShown="0" headerRowDxfId="168" dataDxfId="167">
  <autoFilter ref="BB3:BB6" xr:uid="{D9E4A474-CC90-41DD-90DB-4358F5E4179A}"/>
  <sortState xmlns:xlrd2="http://schemas.microsoft.com/office/spreadsheetml/2017/richdata2" ref="BB4:BB6">
    <sortCondition ref="BB3:BB6"/>
  </sortState>
  <tableColumns count="1">
    <tableColumn id="1" xr3:uid="{4237F10D-2308-4A6D-8CF7-EF777F4E577F}" name="Pays" dataDxfId="166"/>
  </tableColumns>
  <tableStyleInfo name="TableStyleMedium2 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2F575A1-5FD8-4B5A-BEFA-031DC69CE1E7}" name="TSpain" displayName="TSpain" ref="BZ3:BZ11" totalsRowShown="0" headerRowDxfId="165" dataDxfId="164">
  <autoFilter ref="BZ3:BZ11" xr:uid="{52F575A1-5FD8-4B5A-BEFA-031DC69CE1E7}"/>
  <tableColumns count="1">
    <tableColumn id="1" xr3:uid="{2AB6DDEE-2534-4D85-B2E2-66B1A2D73A08}" name="Spain" dataDxfId="163"/>
  </tableColumns>
  <tableStyleInfo name="TableStyleMedium2 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8C599AD-1AF2-4FC4-87D1-21EACC5FAA8F}" name="TSortie" displayName="TSortie" ref="BL3:BL8" totalsRowShown="0" headerRowDxfId="162" dataDxfId="161">
  <autoFilter ref="BL3:BL8" xr:uid="{58C599AD-1AF2-4FC4-87D1-21EACC5FAA8F}"/>
  <tableColumns count="1">
    <tableColumn id="1" xr3:uid="{FC8C867F-94FF-436B-94EF-A966BB9A8212}" name="Sortie" dataDxfId="160"/>
  </tableColumns>
  <tableStyleInfo name="TableStyleMedium2 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0E6E363-EE6B-46E3-84FE-490989ADA731}" name="TSubcontractor" displayName="TSubcontractor" ref="BI3:BJ17" totalsRowShown="0" headerRowDxfId="159" dataDxfId="158">
  <autoFilter ref="BI3:BJ17" xr:uid="{60E6E363-EE6B-46E3-84FE-490989ADA731}"/>
  <tableColumns count="2">
    <tableColumn id="1" xr3:uid="{9604DC95-2776-4B9F-B712-3FC2DD3086CB}" name="Subcontractor" dataDxfId="157"/>
    <tableColumn id="2" xr3:uid="{7F393F9B-60C0-4672-90F3-F7347D538B99}" name="Contact" dataDxfId="156"/>
  </tableColumns>
  <tableStyleInfo name="TableStyleMedium2 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4589448-C116-4CDB-91DB-E0D18A687B4D}" name="Table39" displayName="Table39" ref="AY3:AY4" totalsRowShown="0" headerRowDxfId="155" dataDxfId="153" headerRowBorderDxfId="154" tableBorderDxfId="152" totalsRowBorderDxfId="151">
  <autoFilter ref="AY3:AY4" xr:uid="{04589448-C116-4CDB-91DB-E0D18A687B4D}"/>
  <tableColumns count="1">
    <tableColumn id="1" xr3:uid="{94B85C3A-B9F5-4660-BF37-35EC78C8A5A3}" name="Governance" dataDxfId="150"/>
  </tableColumns>
  <tableStyleInfo name="TableStyleMedium2 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2704A86-F419-41E7-836B-F28671525F70}" name="Table40" displayName="Table40" ref="AW3:AW4" totalsRowShown="0" headerRowDxfId="149" dataDxfId="147" headerRowBorderDxfId="148" tableBorderDxfId="146" totalsRowBorderDxfId="145">
  <autoFilter ref="AW3:AW4" xr:uid="{02704A86-F419-41E7-836B-F28671525F70}"/>
  <tableColumns count="1">
    <tableColumn id="1" xr3:uid="{451C764B-3FB1-4E08-B211-323E888BA8B8}" name="TBD" dataDxfId="144"/>
  </tableColumns>
  <tableStyleInfo name="TableStyleMedium2 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2042CF5-DB3F-4BF8-BF1D-76DA83FC24DE}" name="TGrade" displayName="TGrade" ref="BQ3:BS261" totalsRowShown="0" headerRowDxfId="143" dataDxfId="142">
  <autoFilter ref="BQ3:BS261" xr:uid="{A2042CF5-DB3F-4BF8-BF1D-76DA83FC24DE}"/>
  <tableColumns count="3">
    <tableColumn id="1" xr3:uid="{5A8EFBCE-EB45-4928-A206-70A46454EEF3}" name="FinanceID" dataDxfId="141"/>
    <tableColumn id="2" xr3:uid="{090CEB8D-8331-42EC-A47E-1587466F48CC}" name="Grade" dataDxfId="140"/>
    <tableColumn id="3" xr3:uid="{CBD4B0DA-01E5-4470-AB2A-2EADB1A6BA0C}" name="Practice" dataDxfId="139"/>
  </tableColumns>
  <tableStyleInfo name="TableStyleMedium2 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00E3C2-C762-4E0C-9523-0A8503C4EDDC}" name="TEvaluator" displayName="TEvaluator" ref="BN3:BN8" totalsRowShown="0" headerRowDxfId="138" dataDxfId="137">
  <autoFilter ref="BN3:BN8" xr:uid="{4700E3C2-C762-4E0C-9523-0A8503C4EDDC}"/>
  <tableColumns count="1">
    <tableColumn id="1" xr3:uid="{859FFCDB-753B-45E2-A5E2-98AC87753961}" name="Evaluator" dataDxfId="136"/>
  </tableColumns>
  <tableStyleInfo name="TableStyleMedium2 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CA8A0D-B9E4-4F4E-9A76-99DC1F1B950E}" name="TCareer" displayName="TCareer" ref="G3:H6" totalsRowShown="0" headerRowDxfId="135" dataDxfId="134">
  <autoFilter ref="G3:H6" xr:uid="{DBCA8A0D-B9E4-4F4E-9A76-99DC1F1B950E}"/>
  <sortState xmlns:xlrd2="http://schemas.microsoft.com/office/spreadsheetml/2017/richdata2" ref="G4:G21">
    <sortCondition ref="G3:G21"/>
  </sortState>
  <tableColumns count="2">
    <tableColumn id="1" xr3:uid="{CADEB187-98E6-46AE-AFEF-FD1DDD22D9CD}" name="Career Framework" dataDxfId="133"/>
    <tableColumn id="2" xr3:uid="{D68B0051-D972-42E4-B097-3EA9A720F8CB}" name="Acronym" dataDxfId="132"/>
  </tableColumns>
  <tableStyleInfo name="TableStyleMedium2 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917421-C7A7-457F-9035-55B776E5F823}" name="TRole_QA" displayName="TRole_QA" ref="J3:K11" totalsRowShown="0" headerRowDxfId="131" dataDxfId="130">
  <autoFilter ref="J3:K11" xr:uid="{B5917421-C7A7-457F-9035-55B776E5F823}"/>
  <sortState xmlns:xlrd2="http://schemas.microsoft.com/office/spreadsheetml/2017/richdata2" ref="J4:J21">
    <sortCondition ref="J3:J21"/>
  </sortState>
  <tableColumns count="2">
    <tableColumn id="1" xr3:uid="{88670804-B609-4CF9-9941-3F7969961F41}" name="QA" dataDxfId="129"/>
    <tableColumn id="2" xr3:uid="{1F4181E7-C77F-41EB-BAEF-52D18CB70B39}" name="Step" dataDxfId="128"/>
  </tableColumns>
  <tableStyleInfo name="TableStyleMedium2 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CA9F1E4-2081-40FB-90BA-A01BD701FE8E}" name="TRole_SA" displayName="TRole_SA" ref="M3:N12" totalsRowShown="0" headerRowDxfId="127" dataDxfId="126">
  <autoFilter ref="M3:N12" xr:uid="{8CA9F1E4-2081-40FB-90BA-A01BD701FE8E}"/>
  <sortState xmlns:xlrd2="http://schemas.microsoft.com/office/spreadsheetml/2017/richdata2" ref="M4:M21">
    <sortCondition ref="M3:M21"/>
  </sortState>
  <tableColumns count="2">
    <tableColumn id="1" xr3:uid="{F6690D5D-064C-4385-BD07-A767C7847DA3}" name="SA" dataDxfId="125"/>
    <tableColumn id="2" xr3:uid="{F9C88FED-6761-44E8-B9C5-755E4FA58E4B}" name="Step" dataDxfId="124"/>
  </tableColumns>
  <tableStyleInfo name="TableStyleMedium2 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CF844C8-BE1D-4EA8-85A7-810B10742E8F}" name="Direct_to_Brand" displayName="Direct_to_Brand" ref="CF3:CF12" totalsRowShown="0" headerRowDxfId="123" dataDxfId="121" headerRowBorderDxfId="122" tableBorderDxfId="120" totalsRowBorderDxfId="119">
  <autoFilter ref="CF3:CF12" xr:uid="{7CF844C8-BE1D-4EA8-85A7-810B10742E8F}"/>
  <sortState xmlns:xlrd2="http://schemas.microsoft.com/office/spreadsheetml/2017/richdata2" ref="CF4:CF11">
    <sortCondition ref="CF3:CF11"/>
  </sortState>
  <tableColumns count="1">
    <tableColumn id="1" xr3:uid="{2CDCCF55-6467-4CB5-9D2F-B9D3556F6F5F}" name="Direct to Brand" dataDxfId="118"/>
  </tableColumns>
  <tableStyleInfo name="TableStyleMedium2 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59DFFA5-571D-47E5-B6C1-5240D7CCD8F4}" name="Partners_and_Franchises" displayName="Partners_and_Franchises" ref="CI3:CI8" totalsRowShown="0" headerRowDxfId="117" dataDxfId="115" headerRowBorderDxfId="116" tableBorderDxfId="114" totalsRowBorderDxfId="113">
  <autoFilter ref="CI3:CI8" xr:uid="{859DFFA5-571D-47E5-B6C1-5240D7CCD8F4}"/>
  <sortState xmlns:xlrd2="http://schemas.microsoft.com/office/spreadsheetml/2017/richdata2" ref="CI4:CI6">
    <sortCondition ref="CI3:CI6"/>
  </sortState>
  <tableColumns count="1">
    <tableColumn id="1" xr3:uid="{8CC13C09-9105-4B9D-9659-E24B3D8E7413}" name="Partners &amp; Franchises" dataDxfId="112"/>
  </tableColumns>
  <tableStyleInfo name="TableStyleMedium2 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7A80B10-B876-4F0F-B295-2B46C36871E2}" name="Rental_Experience" displayName="Rental_Experience" ref="CK3:CK9" totalsRowShown="0" headerRowDxfId="111" dataDxfId="109" headerRowBorderDxfId="110" tableBorderDxfId="108" totalsRowBorderDxfId="107">
  <autoFilter ref="CK3:CK9" xr:uid="{D7A80B10-B876-4F0F-B295-2B46C36871E2}"/>
  <sortState xmlns:xlrd2="http://schemas.microsoft.com/office/spreadsheetml/2017/richdata2" ref="CK4:CK7">
    <sortCondition ref="CK3:CK7"/>
  </sortState>
  <tableColumns count="1">
    <tableColumn id="1" xr3:uid="{C9ED9CDE-8D35-4FFC-AF06-2E5AE7F4C3DC}" name="Rental Experience" dataDxfId="106"/>
  </tableColumns>
  <tableStyleInfo name="TableStyleMedium2 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A074F3C-4CCA-4587-9820-53CDE5BE0BDE}" name="Customer_and_Loyalty" displayName="Customer_and_Loyalty" ref="CM3:CM11" totalsRowShown="0" headerRowDxfId="105" dataDxfId="103" headerRowBorderDxfId="104" tableBorderDxfId="102" totalsRowBorderDxfId="101">
  <autoFilter ref="CM3:CM11" xr:uid="{CA074F3C-4CCA-4587-9820-53CDE5BE0BDE}"/>
  <sortState xmlns:xlrd2="http://schemas.microsoft.com/office/spreadsheetml/2017/richdata2" ref="CM4:CM7">
    <sortCondition ref="CM3:CM7"/>
  </sortState>
  <tableColumns count="1">
    <tableColumn id="1" xr3:uid="{A0BF21EB-22A2-4CEC-A190-A675A8912AD3}" name="Customer &amp; Loyalty" dataDxfId="100"/>
  </tableColumns>
  <tableStyleInfo name="TableStyleMedium2 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4298FAC-E488-46BD-8400-ADF84634AF4D}" name="Fleet" displayName="Fleet" ref="CQ3:CQ7" totalsRowShown="0" headerRowDxfId="99" dataDxfId="97" headerRowBorderDxfId="98" tableBorderDxfId="96" totalsRowBorderDxfId="95">
  <autoFilter ref="CQ3:CQ7" xr:uid="{64298FAC-E488-46BD-8400-ADF84634AF4D}"/>
  <sortState xmlns:xlrd2="http://schemas.microsoft.com/office/spreadsheetml/2017/richdata2" ref="CQ4:CQ5">
    <sortCondition ref="CQ3:CQ5"/>
  </sortState>
  <tableColumns count="1">
    <tableColumn id="1" xr3:uid="{3782B526-B63B-463E-AEA5-9A0A866A57DA}" name="Fleet" dataDxfId="94"/>
  </tableColumns>
  <tableStyleInfo name="TableStyleMedium2 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7C525CBE-3EC8-4F96-84A1-231DAEB58869}" name="Connected_Vehicles" displayName="Connected_Vehicles" ref="CS3:CS6" totalsRowShown="0" headerRowDxfId="93" dataDxfId="91" headerRowBorderDxfId="92" tableBorderDxfId="90" totalsRowBorderDxfId="89">
  <autoFilter ref="CS3:CS6" xr:uid="{7C525CBE-3EC8-4F96-84A1-231DAEB58869}"/>
  <tableColumns count="1">
    <tableColumn id="1" xr3:uid="{D09D06DA-02A1-4D10-87D0-B011CC2260FA}" name="Connected Vehicles" dataDxfId="88"/>
  </tableColumns>
  <tableStyleInfo name="TableStyleMedium2 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BB23A21F-886F-4967-9EE8-1ACB652F944A}" name="Urban_Mobility" displayName="Urban_Mobility" ref="CU3:CU4" totalsRowShown="0" headerRowDxfId="87" dataDxfId="85" headerRowBorderDxfId="86" tableBorderDxfId="84" totalsRowBorderDxfId="83">
  <autoFilter ref="CU3:CU4" xr:uid="{BB23A21F-886F-4967-9EE8-1ACB652F944A}"/>
  <tableColumns count="1">
    <tableColumn id="1" xr3:uid="{4004A8B5-0286-479C-AF9F-A583593B7970}" name="Urban Mobility" dataDxfId="82"/>
  </tableColumns>
  <tableStyleInfo name="TableStyleMedium2 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4C53C63-7F97-4657-AA3B-E3342381C69B}" name="Billing_Payments_Insurance" displayName="Billing_Payments_Insurance" ref="CW3:CW7" totalsRowShown="0" headerRowDxfId="81" dataDxfId="79" headerRowBorderDxfId="80" tableBorderDxfId="78" totalsRowBorderDxfId="77">
  <autoFilter ref="CW3:CW7" xr:uid="{04C53C63-7F97-4657-AA3B-E3342381C69B}"/>
  <sortState xmlns:xlrd2="http://schemas.microsoft.com/office/spreadsheetml/2017/richdata2" ref="CW4:CW6">
    <sortCondition ref="CW3:CW6"/>
  </sortState>
  <tableColumns count="1">
    <tableColumn id="1" xr3:uid="{7188D92B-3873-4165-A317-2506807BC913}" name="Billing, Payments, Insurance" dataDxfId="76"/>
  </tableColumns>
  <tableStyleInfo name="TableStyleMedium2 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0D5ADD0-2E98-4018-B896-D5365E9F0D8B}" name="Finance" displayName="Finance" ref="DA3:DA7" totalsRowShown="0" headerRowDxfId="75" dataDxfId="73" headerRowBorderDxfId="74" tableBorderDxfId="72" totalsRowBorderDxfId="71">
  <autoFilter ref="DA3:DA7" xr:uid="{30D5ADD0-2E98-4018-B896-D5365E9F0D8B}"/>
  <sortState xmlns:xlrd2="http://schemas.microsoft.com/office/spreadsheetml/2017/richdata2" ref="DA4:DA6">
    <sortCondition ref="DA3:DA6"/>
  </sortState>
  <tableColumns count="1">
    <tableColumn id="1" xr3:uid="{D45DBF05-A50A-4DC2-9BD6-ABF51C9E1D20}" name="Finance" dataDxfId="70"/>
  </tableColumns>
  <tableStyleInfo name="TableStyleMedium2 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F6ECBDD-5D58-48D7-8DAA-01130C61337A}" name="TTribe2023" displayName="TTribe2023" ref="CC3:CC22" totalsRowShown="0" headerRowDxfId="69" dataDxfId="68">
  <autoFilter ref="CC3:CC22" xr:uid="{FF6ECBDD-5D58-48D7-8DAA-01130C61337A}"/>
  <sortState xmlns:xlrd2="http://schemas.microsoft.com/office/spreadsheetml/2017/richdata2" ref="CC4:CC15">
    <sortCondition ref="CC3:CC15"/>
  </sortState>
  <tableColumns count="1">
    <tableColumn id="1" xr3:uid="{8A024E4B-96D5-4C32-B08A-67A4202E2412}" name="Tribe 2023" dataDxfId="67"/>
  </tableColumns>
  <tableStyleInfo name="TableStyleMedium2 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97A411A0-94B5-4B03-A149-0472C1F1AFEA}" name="Transversal" displayName="Transversal" ref="DC3:DC14" totalsRowShown="0" headerRowDxfId="66" dataDxfId="64" headerRowBorderDxfId="65" tableBorderDxfId="63" totalsRowBorderDxfId="62">
  <autoFilter ref="DC3:DC14" xr:uid="{97A411A0-94B5-4B03-A149-0472C1F1AFEA}"/>
  <tableColumns count="1">
    <tableColumn id="1" xr3:uid="{2C9892EC-D066-4DE3-8922-824EB2C3560B}" name="Transversal" dataDxfId="61"/>
  </tableColumns>
  <tableStyleInfo name="TableStyleMedium2 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3BF72CF-74D2-487D-B7FD-D89741C34F9F}" name="Internal" displayName="Internal" ref="DE3:DE5" totalsRowShown="0" headerRowDxfId="60" dataDxfId="58" headerRowBorderDxfId="59" tableBorderDxfId="57" totalsRowBorderDxfId="56">
  <autoFilter ref="DE3:DE5" xr:uid="{63BF72CF-74D2-487D-B7FD-D89741C34F9F}"/>
  <tableColumns count="1">
    <tableColumn id="1" xr3:uid="{F87B0FA4-E87D-464F-8A46-386CF959DE30}" name="Internal" dataDxfId="55"/>
  </tableColumns>
  <tableStyleInfo name="TableStyleMedium2 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515E1F1-7383-4440-9A09-065517A2F7A8}" name="Pricing" displayName="Pricing" ref="CO3:CO6" totalsRowShown="0" headerRowDxfId="54" dataDxfId="52" headerRowBorderDxfId="53" tableBorderDxfId="51" totalsRowBorderDxfId="50">
  <autoFilter ref="CO3:CO6" xr:uid="{4515E1F1-7383-4440-9A09-065517A2F7A8}"/>
  <sortState xmlns:xlrd2="http://schemas.microsoft.com/office/spreadsheetml/2017/richdata2" ref="CO4:CO7">
    <sortCondition ref="CO3:CO7"/>
  </sortState>
  <tableColumns count="1">
    <tableColumn id="1" xr3:uid="{8FD7CCDB-D4B6-438B-800C-04750ADE549A}" name="Pricing" dataDxfId="49"/>
  </tableColumns>
  <tableStyleInfo name="TableStyleMedium2 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1BE0518-A5EF-4601-9AB2-E7AA0A9CFE77}" name="tbTribe2023" displayName="tbTribe2023" ref="DM4:DW18" totalsRowShown="0" headerRowDxfId="48" dataDxfId="47">
  <autoFilter ref="DM4:DW18" xr:uid="{71BE0518-A5EF-4601-9AB2-E7AA0A9CFE77}"/>
  <tableColumns count="11">
    <tableColumn id="1" xr3:uid="{D3DD43E2-17A3-4A1A-9DA7-C0F0D8A92910}" name="Tribe" dataDxfId="46"/>
    <tableColumn id="11" xr3:uid="{29CE4C9A-F113-46D6-BBB0-979D519A9921}" name="Range" dataDxfId="45">
      <calculatedColumnFormula>_xlfn.TEXTAFTER(CELL("filename",E1),"]")&amp;"!"&amp;ADDRESS(ROW(tbTribe2023[[#This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calculatedColumnFormula>
    </tableColumn>
    <tableColumn id="5" xr3:uid="{AFFA38EA-91C4-4725-9460-0980CF21BE5C}" name="Squad1" dataDxfId="44"/>
    <tableColumn id="2" xr3:uid="{2C1D240F-0033-417A-AFA4-E3B374DF485C}" name="Squad2" dataDxfId="43"/>
    <tableColumn id="3" xr3:uid="{5ACB83AF-22AB-426C-ADCA-079C6968E652}" name="Squad3" dataDxfId="42"/>
    <tableColumn id="4" xr3:uid="{2B24B0F7-7CB9-47A0-99B7-84CF614F4270}" name="Squad4" dataDxfId="41"/>
    <tableColumn id="6" xr3:uid="{54177DA6-432C-433E-8828-F9348944B0CB}" name="Squad5" dataDxfId="40"/>
    <tableColumn id="7" xr3:uid="{0E275DBD-A0DA-42DB-89BF-0E51E5AD86D4}" name="Squad6" dataDxfId="39"/>
    <tableColumn id="8" xr3:uid="{2A6198A6-B962-4EF6-85C2-BC670C859C8D}" name="Squad7" dataDxfId="38"/>
    <tableColumn id="9" xr3:uid="{A351D5BB-F590-4B8F-B466-A4FAB73DA1AB}" name="Squad8" dataDxfId="37"/>
    <tableColumn id="10" xr3:uid="{7FD6C8B3-7EF0-4560-9C97-1B44201DD6A3}" name="Squad9" dataDxfId="36"/>
  </tableColumns>
  <tableStyleInfo name="TableStyleMedium2 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991AE8B-9F80-470B-BAD7-BE025390369A}" name="IT_Operations" displayName="IT_Operations" ref="DG3:DG5" totalsRowShown="0" headerRowDxfId="35" dataDxfId="33" headerRowBorderDxfId="34" tableBorderDxfId="32" totalsRowBorderDxfId="31">
  <autoFilter ref="DG3:DG5" xr:uid="{3991AE8B-9F80-470B-BAD7-BE025390369A}"/>
  <tableColumns count="1">
    <tableColumn id="1" xr3:uid="{BB229E57-742F-4053-9D16-63BE5197ACE9}" name="Operations" dataDxfId="30"/>
  </tableColumns>
  <tableStyleInfo name="TableStyleMedium2 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3EF99083-C7B4-40B4-A6CE-E8D12B496B73}" name="tbParameters" displayName="tbParameters" ref="B3:C7" totalsRowShown="0" headerRowDxfId="29" dataDxfId="28">
  <autoFilter ref="B3:C7" xr:uid="{3EF99083-C7B4-40B4-A6CE-E8D12B496B73}"/>
  <tableColumns count="2">
    <tableColumn id="1" xr3:uid="{2F8DE37F-33CC-4BBB-9C6B-F59E0E4A2101}" name="Param" dataDxfId="27"/>
    <tableColumn id="2" xr3:uid="{66C90A11-0270-47B8-9C54-20CC024AC232}" name="Value" dataDxfId="26"/>
  </tableColumns>
  <tableStyleInfo name="TableStyleLight9 2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83F15620-6C7D-4C68-AFED-A288258950BE}" name="tGfsSow" displayName="tGfsSow" ref="BF3:BG14" tableType="queryTable" totalsRowShown="0" headerRowDxfId="25" dataDxfId="24">
  <autoFilter ref="BF3:BG14" xr:uid="{83F15620-6C7D-4C68-AFED-A288258950BE}"/>
  <tableColumns count="2">
    <tableColumn id="1" xr3:uid="{65682440-39B3-40AE-B43B-92488EEABCB3}" uniqueName="1" name="SOW" queryTableFieldId="1" dataDxfId="23"/>
    <tableColumn id="2" xr3:uid="{1B9FDCD2-9007-41CC-9919-F00D07367961}" uniqueName="2" name="Account" queryTableFieldId="2" dataDxfId="22"/>
  </tableColumns>
  <tableStyleInfo name="TableStyleMedium2 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DD1867B-64D9-42CD-9F8D-D12ABAABE780}" name="TTribe927" displayName="TTribe927" ref="AO3:AO6" totalsRowShown="0" headerRowDxfId="21" dataDxfId="19" headerRowBorderDxfId="20" tableBorderDxfId="18" totalsRowBorderDxfId="17">
  <autoFilter ref="AO3:AO6" xr:uid="{6DD1867B-64D9-42CD-9F8D-D12ABAABE780}"/>
  <sortState xmlns:xlrd2="http://schemas.microsoft.com/office/spreadsheetml/2017/richdata2" ref="AO4:AO6">
    <sortCondition ref="AO3:AO6"/>
  </sortState>
  <tableColumns count="1">
    <tableColumn id="1" xr3:uid="{A85D777C-BCEC-4797-AF51-EE3DE3093F31}" name="Stagiaires &amp; Shadow" dataDxfId="16"/>
  </tableColumns>
  <tableStyleInfo name="TableStyleMedium2 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915C8F8-BE33-48E7-83C3-3A4330892094}" name="Billing_Payments_Insurance31" displayName="Billing_Payments_Insurance31" ref="CY3:CY7" totalsRowShown="0" headerRowDxfId="15" dataDxfId="13" headerRowBorderDxfId="14" tableBorderDxfId="12" totalsRowBorderDxfId="11">
  <autoFilter ref="CY3:CY7" xr:uid="{B915C8F8-BE33-48E7-83C3-3A4330892094}"/>
  <sortState xmlns:xlrd2="http://schemas.microsoft.com/office/spreadsheetml/2017/richdata2" ref="CY4:CY6">
    <sortCondition ref="CY3:CY6"/>
  </sortState>
  <tableColumns count="1">
    <tableColumn id="1" xr3:uid="{98E8AF2E-6C29-443D-9B0D-C6BB02E0288E}" name="Stagiaires, shadow" dataDxfId="10"/>
  </tableColumns>
  <tableStyleInfo name="TableStyleMedium2 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9.xml"/><Relationship Id="rId18" Type="http://schemas.openxmlformats.org/officeDocument/2006/relationships/table" Target="../tables/table14.xml"/><Relationship Id="rId26" Type="http://schemas.openxmlformats.org/officeDocument/2006/relationships/table" Target="../tables/table22.xml"/><Relationship Id="rId39" Type="http://schemas.openxmlformats.org/officeDocument/2006/relationships/table" Target="../tables/table35.xml"/><Relationship Id="rId3" Type="http://schemas.openxmlformats.org/officeDocument/2006/relationships/hyperlink" Target="../../../../../Europcar-Gouvernance/Shared%20Documents/General/06%20-%20Financial%20Management/conso_delivery.xlsx" TargetMode="External"/><Relationship Id="rId21" Type="http://schemas.openxmlformats.org/officeDocument/2006/relationships/table" Target="../tables/table17.xml"/><Relationship Id="rId34" Type="http://schemas.openxmlformats.org/officeDocument/2006/relationships/table" Target="../tables/table30.xml"/><Relationship Id="rId42" Type="http://schemas.openxmlformats.org/officeDocument/2006/relationships/table" Target="../tables/table38.xml"/><Relationship Id="rId47" Type="http://schemas.openxmlformats.org/officeDocument/2006/relationships/table" Target="../tables/table43.xml"/><Relationship Id="rId50" Type="http://schemas.openxmlformats.org/officeDocument/2006/relationships/table" Target="../tables/table46.x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17" Type="http://schemas.openxmlformats.org/officeDocument/2006/relationships/table" Target="../tables/table13.xml"/><Relationship Id="rId25" Type="http://schemas.openxmlformats.org/officeDocument/2006/relationships/table" Target="../tables/table21.xml"/><Relationship Id="rId33" Type="http://schemas.openxmlformats.org/officeDocument/2006/relationships/table" Target="../tables/table29.xml"/><Relationship Id="rId38" Type="http://schemas.openxmlformats.org/officeDocument/2006/relationships/table" Target="../tables/table34.xml"/><Relationship Id="rId46" Type="http://schemas.openxmlformats.org/officeDocument/2006/relationships/table" Target="../tables/table42.xml"/><Relationship Id="rId2" Type="http://schemas.openxmlformats.org/officeDocument/2006/relationships/hyperlink" Target="../../../../Europcar-Gouvernance/Shared%20Documents/General/06%20-%20Financial%20Management/conso_finance.xlsx" TargetMode="External"/><Relationship Id="rId16" Type="http://schemas.openxmlformats.org/officeDocument/2006/relationships/table" Target="../tables/table12.xml"/><Relationship Id="rId20" Type="http://schemas.openxmlformats.org/officeDocument/2006/relationships/table" Target="../tables/table16.xml"/><Relationship Id="rId29" Type="http://schemas.openxmlformats.org/officeDocument/2006/relationships/table" Target="../tables/table25.xml"/><Relationship Id="rId41" Type="http://schemas.openxmlformats.org/officeDocument/2006/relationships/table" Target="../tables/table37.xml"/><Relationship Id="rId54" Type="http://schemas.openxmlformats.org/officeDocument/2006/relationships/comments" Target="../comments1.xml"/><Relationship Id="rId1" Type="http://schemas.openxmlformats.org/officeDocument/2006/relationships/hyperlink" Target="../../../../../Europcar-Gouvernance/Shared%20Documents/General/06%20-%20Financial%20Management/conso_staffing.xlsx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24" Type="http://schemas.openxmlformats.org/officeDocument/2006/relationships/table" Target="../tables/table20.xml"/><Relationship Id="rId32" Type="http://schemas.openxmlformats.org/officeDocument/2006/relationships/table" Target="../tables/table28.xml"/><Relationship Id="rId37" Type="http://schemas.openxmlformats.org/officeDocument/2006/relationships/table" Target="../tables/table33.xml"/><Relationship Id="rId40" Type="http://schemas.openxmlformats.org/officeDocument/2006/relationships/table" Target="../tables/table36.xml"/><Relationship Id="rId45" Type="http://schemas.openxmlformats.org/officeDocument/2006/relationships/table" Target="../tables/table41.xml"/><Relationship Id="rId53" Type="http://schemas.openxmlformats.org/officeDocument/2006/relationships/table" Target="../tables/table49.xml"/><Relationship Id="rId5" Type="http://schemas.openxmlformats.org/officeDocument/2006/relationships/vmlDrawing" Target="../drawings/vmlDrawing1.vml"/><Relationship Id="rId15" Type="http://schemas.openxmlformats.org/officeDocument/2006/relationships/table" Target="../tables/table11.xml"/><Relationship Id="rId23" Type="http://schemas.openxmlformats.org/officeDocument/2006/relationships/table" Target="../tables/table19.xml"/><Relationship Id="rId28" Type="http://schemas.openxmlformats.org/officeDocument/2006/relationships/table" Target="../tables/table24.xml"/><Relationship Id="rId36" Type="http://schemas.openxmlformats.org/officeDocument/2006/relationships/table" Target="../tables/table32.xml"/><Relationship Id="rId49" Type="http://schemas.openxmlformats.org/officeDocument/2006/relationships/table" Target="../tables/table45.xml"/><Relationship Id="rId10" Type="http://schemas.openxmlformats.org/officeDocument/2006/relationships/table" Target="../tables/table6.xml"/><Relationship Id="rId19" Type="http://schemas.openxmlformats.org/officeDocument/2006/relationships/table" Target="../tables/table15.xml"/><Relationship Id="rId31" Type="http://schemas.openxmlformats.org/officeDocument/2006/relationships/table" Target="../tables/table27.xml"/><Relationship Id="rId44" Type="http://schemas.openxmlformats.org/officeDocument/2006/relationships/table" Target="../tables/table40.xml"/><Relationship Id="rId52" Type="http://schemas.openxmlformats.org/officeDocument/2006/relationships/table" Target="../tables/table48.xml"/><Relationship Id="rId4" Type="http://schemas.openxmlformats.org/officeDocument/2006/relationships/printerSettings" Target="../printerSettings/printerSettings2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Relationship Id="rId22" Type="http://schemas.openxmlformats.org/officeDocument/2006/relationships/table" Target="../tables/table18.xml"/><Relationship Id="rId27" Type="http://schemas.openxmlformats.org/officeDocument/2006/relationships/table" Target="../tables/table23.xml"/><Relationship Id="rId30" Type="http://schemas.openxmlformats.org/officeDocument/2006/relationships/table" Target="../tables/table26.xml"/><Relationship Id="rId35" Type="http://schemas.openxmlformats.org/officeDocument/2006/relationships/table" Target="../tables/table31.xml"/><Relationship Id="rId43" Type="http://schemas.openxmlformats.org/officeDocument/2006/relationships/table" Target="../tables/table39.xml"/><Relationship Id="rId48" Type="http://schemas.openxmlformats.org/officeDocument/2006/relationships/table" Target="../tables/table44.xml"/><Relationship Id="rId8" Type="http://schemas.openxmlformats.org/officeDocument/2006/relationships/table" Target="../tables/table4.xml"/><Relationship Id="rId51" Type="http://schemas.openxmlformats.org/officeDocument/2006/relationships/table" Target="../tables/table4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39997558519241921"/>
  </sheetPr>
  <dimension ref="A1:IK114"/>
  <sheetViews>
    <sheetView showGridLines="0" tabSelected="1" zoomScale="60" zoomScaleNormal="60" workbookViewId="0">
      <pane xSplit="1" ySplit="4" topLeftCell="B5" activePane="bottomRight" state="frozen"/>
      <selection pane="topRight" activeCell="C13" sqref="C13"/>
      <selection pane="bottomLeft" activeCell="C13" sqref="C13"/>
      <selection pane="bottomRight" activeCell="AK20" sqref="AK20"/>
    </sheetView>
  </sheetViews>
  <sheetFormatPr baseColWidth="10" defaultColWidth="11.453125" defaultRowHeight="14.5" outlineLevelCol="1" x14ac:dyDescent="0.35"/>
  <cols>
    <col min="1" max="1" width="28.453125" bestFit="1" customWidth="1"/>
    <col min="2" max="2" width="9.453125" customWidth="1"/>
    <col min="3" max="3" width="29" bestFit="1" customWidth="1"/>
    <col min="4" max="4" width="33.7265625" customWidth="1"/>
    <col min="5" max="5" width="29" customWidth="1"/>
    <col min="6" max="25" width="11.453125" hidden="1" customWidth="1" outlineLevel="1"/>
    <col min="26" max="26" width="19.453125" hidden="1" customWidth="1" outlineLevel="1"/>
    <col min="27" max="27" width="11.453125" collapsed="1"/>
    <col min="48" max="244" width="11.453125" hidden="1" customWidth="1" outlineLevel="1"/>
    <col min="245" max="245" width="11.453125" collapsed="1"/>
  </cols>
  <sheetData>
    <row r="1" spans="1:244" ht="18" thickBot="1" x14ac:dyDescent="0.4">
      <c r="F1" s="94">
        <v>45323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6"/>
      <c r="AA1" s="97">
        <v>45352</v>
      </c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9"/>
      <c r="AV1" s="100">
        <v>45383</v>
      </c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2"/>
      <c r="BR1" s="103">
        <v>45413</v>
      </c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5"/>
      <c r="CO1" s="106">
        <v>45444</v>
      </c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8"/>
      <c r="DI1" s="112">
        <v>45474</v>
      </c>
      <c r="DJ1" s="113"/>
      <c r="DK1" s="113"/>
      <c r="DL1" s="113"/>
      <c r="DM1" s="113"/>
      <c r="DN1" s="113"/>
      <c r="DO1" s="113"/>
      <c r="DP1" s="113"/>
      <c r="DQ1" s="113"/>
      <c r="DR1" s="113"/>
      <c r="DS1" s="113"/>
      <c r="DT1" s="113"/>
      <c r="DU1" s="113"/>
      <c r="DV1" s="113"/>
      <c r="DW1" s="113"/>
      <c r="DX1" s="113"/>
      <c r="DY1" s="113"/>
      <c r="DZ1" s="113"/>
      <c r="EA1" s="113"/>
      <c r="EB1" s="113"/>
      <c r="EC1" s="113"/>
      <c r="ED1" s="113"/>
      <c r="EE1" s="114"/>
      <c r="EF1" s="115">
        <v>45505</v>
      </c>
      <c r="EG1" s="116"/>
      <c r="EH1" s="116"/>
      <c r="EI1" s="116"/>
      <c r="EJ1" s="116"/>
      <c r="EK1" s="116"/>
      <c r="EL1" s="116"/>
      <c r="EM1" s="116"/>
      <c r="EN1" s="116"/>
      <c r="EO1" s="116"/>
      <c r="EP1" s="116"/>
      <c r="EQ1" s="116"/>
      <c r="ER1" s="116"/>
      <c r="ES1" s="116"/>
      <c r="ET1" s="116"/>
      <c r="EU1" s="116"/>
      <c r="EV1" s="116"/>
      <c r="EW1" s="116"/>
      <c r="EX1" s="116"/>
      <c r="EY1" s="116"/>
      <c r="EZ1" s="116"/>
      <c r="FA1" s="117"/>
      <c r="FB1" s="82">
        <v>45536</v>
      </c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4"/>
      <c r="FW1" s="85">
        <v>45566</v>
      </c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7"/>
      <c r="GT1" s="88">
        <v>45597</v>
      </c>
      <c r="GU1" s="89"/>
      <c r="GV1" s="89"/>
      <c r="GW1" s="89"/>
      <c r="GX1" s="89"/>
      <c r="GY1" s="89"/>
      <c r="GZ1" s="89"/>
      <c r="HA1" s="89"/>
      <c r="HB1" s="89"/>
      <c r="HC1" s="89"/>
      <c r="HD1" s="89"/>
      <c r="HE1" s="89"/>
      <c r="HF1" s="89"/>
      <c r="HG1" s="89"/>
      <c r="HH1" s="89"/>
      <c r="HI1" s="89"/>
      <c r="HJ1" s="89"/>
      <c r="HK1" s="89"/>
      <c r="HL1" s="89"/>
      <c r="HM1" s="89"/>
      <c r="HN1" s="90"/>
      <c r="HO1" s="91">
        <v>45627</v>
      </c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3"/>
    </row>
    <row r="2" spans="1:244" ht="15" thickBot="1" x14ac:dyDescent="0.4">
      <c r="F2" s="110"/>
      <c r="G2" s="111"/>
      <c r="H2" s="109">
        <v>6</v>
      </c>
      <c r="I2" s="110"/>
      <c r="J2" s="110"/>
      <c r="K2" s="110"/>
      <c r="L2" s="111"/>
      <c r="M2" s="109">
        <v>7</v>
      </c>
      <c r="N2" s="110"/>
      <c r="O2" s="110"/>
      <c r="P2" s="110"/>
      <c r="Q2" s="111"/>
      <c r="R2" s="109">
        <v>8</v>
      </c>
      <c r="S2" s="110"/>
      <c r="T2" s="110"/>
      <c r="U2" s="110"/>
      <c r="V2" s="111"/>
      <c r="W2" s="109">
        <v>9</v>
      </c>
      <c r="X2" s="110"/>
      <c r="Y2" s="110"/>
      <c r="Z2" s="110"/>
      <c r="AA2" s="111"/>
      <c r="AB2" s="109">
        <v>10</v>
      </c>
      <c r="AC2" s="110"/>
      <c r="AD2" s="110"/>
      <c r="AE2" s="110"/>
      <c r="AF2" s="111"/>
      <c r="AG2" s="109">
        <v>11</v>
      </c>
      <c r="AH2" s="110"/>
      <c r="AI2" s="110"/>
      <c r="AJ2" s="110"/>
      <c r="AK2" s="111"/>
      <c r="AL2" s="109">
        <v>12</v>
      </c>
      <c r="AM2" s="110"/>
      <c r="AN2" s="110"/>
      <c r="AO2" s="110"/>
      <c r="AP2" s="111"/>
      <c r="AQ2" s="109">
        <v>13</v>
      </c>
      <c r="AR2" s="110"/>
      <c r="AS2" s="110"/>
      <c r="AT2" s="110"/>
      <c r="AU2" s="111"/>
      <c r="AV2" s="109">
        <v>14</v>
      </c>
      <c r="AW2" s="110"/>
      <c r="AX2" s="110"/>
      <c r="AY2" s="110"/>
      <c r="AZ2" s="111"/>
      <c r="BA2" s="109">
        <v>15</v>
      </c>
      <c r="BB2" s="110"/>
      <c r="BC2" s="110"/>
      <c r="BD2" s="110"/>
      <c r="BE2" s="111"/>
      <c r="BF2" s="109">
        <v>16</v>
      </c>
      <c r="BG2" s="110"/>
      <c r="BH2" s="110"/>
      <c r="BI2" s="110"/>
      <c r="BJ2" s="111"/>
      <c r="BK2" s="109">
        <v>17</v>
      </c>
      <c r="BL2" s="110"/>
      <c r="BM2" s="110"/>
      <c r="BN2" s="110"/>
      <c r="BO2" s="111"/>
      <c r="BP2" s="109">
        <v>18</v>
      </c>
      <c r="BQ2" s="110"/>
      <c r="BR2" s="110"/>
      <c r="BS2" s="110"/>
      <c r="BT2" s="111"/>
      <c r="BU2" s="109">
        <v>19</v>
      </c>
      <c r="BV2" s="110"/>
      <c r="BW2" s="110"/>
      <c r="BX2" s="110"/>
      <c r="BY2" s="111"/>
      <c r="BZ2" s="109">
        <v>20</v>
      </c>
      <c r="CA2" s="110"/>
      <c r="CB2" s="110"/>
      <c r="CC2" s="110"/>
      <c r="CD2" s="111"/>
      <c r="CE2" s="109">
        <v>21</v>
      </c>
      <c r="CF2" s="110"/>
      <c r="CG2" s="110"/>
      <c r="CH2" s="110"/>
      <c r="CI2" s="111"/>
      <c r="CJ2" s="109">
        <v>22</v>
      </c>
      <c r="CK2" s="110"/>
      <c r="CL2" s="110"/>
      <c r="CM2" s="110"/>
      <c r="CN2" s="111"/>
      <c r="CO2" s="109">
        <v>23</v>
      </c>
      <c r="CP2" s="110"/>
      <c r="CQ2" s="110"/>
      <c r="CR2" s="110"/>
      <c r="CS2" s="111"/>
      <c r="CT2" s="109">
        <v>24</v>
      </c>
      <c r="CU2" s="110"/>
      <c r="CV2" s="110"/>
      <c r="CW2" s="110"/>
      <c r="CX2" s="111"/>
      <c r="CY2" s="109">
        <v>25</v>
      </c>
      <c r="CZ2" s="110"/>
      <c r="DA2" s="110"/>
      <c r="DB2" s="110"/>
      <c r="DC2" s="111"/>
      <c r="DD2" s="109">
        <v>26</v>
      </c>
      <c r="DE2" s="110"/>
      <c r="DF2" s="110"/>
      <c r="DG2" s="110"/>
      <c r="DH2" s="111"/>
      <c r="DI2" s="109">
        <v>27</v>
      </c>
      <c r="DJ2" s="110"/>
      <c r="DK2" s="110"/>
      <c r="DL2" s="110"/>
      <c r="DM2" s="111"/>
      <c r="DN2" s="109">
        <v>28</v>
      </c>
      <c r="DO2" s="110"/>
      <c r="DP2" s="110"/>
      <c r="DQ2" s="110"/>
      <c r="DR2" s="111"/>
      <c r="DS2" s="109">
        <v>29</v>
      </c>
      <c r="DT2" s="110"/>
      <c r="DU2" s="110"/>
      <c r="DV2" s="110"/>
      <c r="DW2" s="111"/>
      <c r="DX2" s="109">
        <v>30</v>
      </c>
      <c r="DY2" s="110"/>
      <c r="DZ2" s="110"/>
      <c r="EA2" s="110"/>
      <c r="EB2" s="111"/>
      <c r="EC2" s="109">
        <v>31</v>
      </c>
      <c r="ED2" s="110"/>
      <c r="EE2" s="110"/>
      <c r="EF2" s="110"/>
      <c r="EG2" s="111"/>
      <c r="EH2" s="109">
        <v>32</v>
      </c>
      <c r="EI2" s="110"/>
      <c r="EJ2" s="110"/>
      <c r="EK2" s="110"/>
      <c r="EL2" s="111"/>
      <c r="EM2" s="109">
        <v>33</v>
      </c>
      <c r="EN2" s="110"/>
      <c r="EO2" s="110"/>
      <c r="EP2" s="110"/>
      <c r="EQ2" s="111"/>
      <c r="ER2" s="109">
        <v>34</v>
      </c>
      <c r="ES2" s="110"/>
      <c r="ET2" s="110"/>
      <c r="EU2" s="110"/>
      <c r="EV2" s="111"/>
      <c r="EW2" s="109">
        <v>35</v>
      </c>
      <c r="EX2" s="110"/>
      <c r="EY2" s="110"/>
      <c r="EZ2" s="110"/>
      <c r="FA2" s="111"/>
      <c r="FB2" s="109">
        <v>36</v>
      </c>
      <c r="FC2" s="110"/>
      <c r="FD2" s="110"/>
      <c r="FE2" s="110"/>
      <c r="FF2" s="111"/>
      <c r="FG2" s="109">
        <v>37</v>
      </c>
      <c r="FH2" s="110"/>
      <c r="FI2" s="110"/>
      <c r="FJ2" s="110"/>
      <c r="FK2" s="111"/>
      <c r="FL2" s="109">
        <v>38</v>
      </c>
      <c r="FM2" s="110"/>
      <c r="FN2" s="110"/>
      <c r="FO2" s="110"/>
      <c r="FP2" s="111"/>
      <c r="FQ2" s="109">
        <v>39</v>
      </c>
      <c r="FR2" s="110"/>
      <c r="FS2" s="110"/>
      <c r="FT2" s="110"/>
      <c r="FU2" s="111"/>
      <c r="FV2" s="109">
        <v>40</v>
      </c>
      <c r="FW2" s="110"/>
      <c r="FX2" s="110"/>
      <c r="FY2" s="110"/>
      <c r="FZ2" s="111"/>
      <c r="GA2" s="109">
        <v>41</v>
      </c>
      <c r="GB2" s="110"/>
      <c r="GC2" s="110"/>
      <c r="GD2" s="110"/>
      <c r="GE2" s="111"/>
      <c r="GF2" s="109">
        <v>42</v>
      </c>
      <c r="GG2" s="110"/>
      <c r="GH2" s="110"/>
      <c r="GI2" s="110"/>
      <c r="GJ2" s="111"/>
      <c r="GK2" s="109">
        <v>43</v>
      </c>
      <c r="GL2" s="110"/>
      <c r="GM2" s="110"/>
      <c r="GN2" s="110"/>
      <c r="GO2" s="111"/>
      <c r="GP2" s="109">
        <v>44</v>
      </c>
      <c r="GQ2" s="110"/>
      <c r="GR2" s="110"/>
      <c r="GS2" s="110"/>
      <c r="GT2" s="111"/>
      <c r="GU2" s="109">
        <v>45</v>
      </c>
      <c r="GV2" s="110"/>
      <c r="GW2" s="110"/>
      <c r="GX2" s="110"/>
      <c r="GY2" s="111"/>
      <c r="GZ2" s="109">
        <v>46</v>
      </c>
      <c r="HA2" s="110"/>
      <c r="HB2" s="110"/>
      <c r="HC2" s="110"/>
      <c r="HD2" s="111"/>
      <c r="HE2" s="109">
        <v>47</v>
      </c>
      <c r="HF2" s="110"/>
      <c r="HG2" s="110"/>
      <c r="HH2" s="110"/>
      <c r="HI2" s="111"/>
      <c r="HJ2" s="109">
        <v>48</v>
      </c>
      <c r="HK2" s="110"/>
      <c r="HL2" s="110"/>
      <c r="HM2" s="110"/>
      <c r="HN2" s="111"/>
      <c r="HO2" s="109">
        <v>49</v>
      </c>
      <c r="HP2" s="110"/>
      <c r="HQ2" s="110"/>
      <c r="HR2" s="110"/>
      <c r="HS2" s="111"/>
      <c r="HT2" s="109">
        <v>50</v>
      </c>
      <c r="HU2" s="110"/>
      <c r="HV2" s="110"/>
      <c r="HW2" s="110"/>
      <c r="HX2" s="111"/>
      <c r="HY2" s="109">
        <v>51</v>
      </c>
      <c r="HZ2" s="110"/>
      <c r="IA2" s="110"/>
      <c r="IB2" s="110"/>
      <c r="IC2" s="111"/>
      <c r="ID2" s="109">
        <v>52</v>
      </c>
      <c r="IE2" s="110"/>
      <c r="IF2" s="110"/>
      <c r="IG2" s="110"/>
      <c r="IH2" s="118"/>
      <c r="II2" s="119">
        <v>53</v>
      </c>
      <c r="IJ2" s="111"/>
    </row>
    <row r="3" spans="1:244" ht="15" thickBot="1" x14ac:dyDescent="0.4">
      <c r="F3" s="58">
        <v>1</v>
      </c>
      <c r="G3" s="56">
        <v>2</v>
      </c>
      <c r="H3" s="55">
        <v>5</v>
      </c>
      <c r="I3" s="55">
        <v>6</v>
      </c>
      <c r="J3" s="55">
        <v>7</v>
      </c>
      <c r="K3" s="55">
        <v>8</v>
      </c>
      <c r="L3" s="56">
        <v>9</v>
      </c>
      <c r="M3" s="55">
        <v>12</v>
      </c>
      <c r="N3" s="55">
        <v>13</v>
      </c>
      <c r="O3" s="55">
        <v>14</v>
      </c>
      <c r="P3" s="55">
        <v>15</v>
      </c>
      <c r="Q3" s="56">
        <v>16</v>
      </c>
      <c r="R3" s="55">
        <v>19</v>
      </c>
      <c r="S3" s="55">
        <v>20</v>
      </c>
      <c r="T3" s="55">
        <v>21</v>
      </c>
      <c r="U3" s="55">
        <v>22</v>
      </c>
      <c r="V3" s="56">
        <v>23</v>
      </c>
      <c r="W3" s="55">
        <v>26</v>
      </c>
      <c r="X3" s="59">
        <v>27</v>
      </c>
      <c r="Y3" s="55">
        <v>28</v>
      </c>
      <c r="Z3" s="57">
        <v>29</v>
      </c>
      <c r="AA3" s="56">
        <v>1</v>
      </c>
      <c r="AB3" s="55">
        <v>4</v>
      </c>
      <c r="AC3" s="55">
        <v>5</v>
      </c>
      <c r="AD3" s="55">
        <v>6</v>
      </c>
      <c r="AE3" s="55">
        <v>7</v>
      </c>
      <c r="AF3" s="55">
        <v>8</v>
      </c>
      <c r="AG3" s="55">
        <v>11</v>
      </c>
      <c r="AH3" s="55">
        <v>12</v>
      </c>
      <c r="AI3" s="55">
        <v>13</v>
      </c>
      <c r="AJ3" s="55">
        <v>14</v>
      </c>
      <c r="AK3" s="55">
        <v>15</v>
      </c>
      <c r="AL3" s="55">
        <v>18</v>
      </c>
      <c r="AM3" s="55">
        <v>19</v>
      </c>
      <c r="AN3" s="55">
        <v>20</v>
      </c>
      <c r="AO3" s="55">
        <v>21</v>
      </c>
      <c r="AP3" s="55">
        <v>22</v>
      </c>
      <c r="AQ3" s="55">
        <v>25</v>
      </c>
      <c r="AR3" s="55">
        <v>26</v>
      </c>
      <c r="AS3" s="55">
        <v>27</v>
      </c>
      <c r="AT3" s="55">
        <v>28</v>
      </c>
      <c r="AU3" s="55">
        <v>29</v>
      </c>
      <c r="AV3" s="55">
        <v>1</v>
      </c>
      <c r="AW3" s="55">
        <v>2</v>
      </c>
      <c r="AX3" s="55">
        <v>3</v>
      </c>
      <c r="AY3" s="55">
        <v>4</v>
      </c>
      <c r="AZ3" s="55">
        <v>5</v>
      </c>
      <c r="BA3" s="55">
        <v>8</v>
      </c>
      <c r="BB3" s="55">
        <v>9</v>
      </c>
      <c r="BC3" s="55">
        <v>10</v>
      </c>
      <c r="BD3" s="55">
        <v>11</v>
      </c>
      <c r="BE3" s="55">
        <v>12</v>
      </c>
      <c r="BF3" s="55">
        <v>15</v>
      </c>
      <c r="BG3" s="55">
        <v>16</v>
      </c>
      <c r="BH3" s="55">
        <v>17</v>
      </c>
      <c r="BI3" s="55">
        <v>18</v>
      </c>
      <c r="BJ3" s="55">
        <v>19</v>
      </c>
      <c r="BK3" s="55">
        <v>22</v>
      </c>
      <c r="BL3" s="55">
        <v>23</v>
      </c>
      <c r="BM3" s="55">
        <v>24</v>
      </c>
      <c r="BN3" s="55">
        <v>25</v>
      </c>
      <c r="BO3" s="55">
        <v>26</v>
      </c>
      <c r="BP3" s="55">
        <v>29</v>
      </c>
      <c r="BQ3" s="55">
        <v>30</v>
      </c>
      <c r="BR3" s="60">
        <v>1</v>
      </c>
      <c r="BS3" s="55">
        <v>2</v>
      </c>
      <c r="BT3" s="55">
        <v>3</v>
      </c>
      <c r="BU3" s="55">
        <v>6</v>
      </c>
      <c r="BV3" s="55">
        <v>7</v>
      </c>
      <c r="BW3" s="55">
        <v>8</v>
      </c>
      <c r="BX3" s="55">
        <v>9</v>
      </c>
      <c r="BY3" s="55">
        <v>10</v>
      </c>
      <c r="BZ3" s="55">
        <v>13</v>
      </c>
      <c r="CA3" s="55">
        <v>14</v>
      </c>
      <c r="CB3" s="55">
        <v>15</v>
      </c>
      <c r="CC3" s="55">
        <v>16</v>
      </c>
      <c r="CD3" s="55">
        <v>17</v>
      </c>
      <c r="CE3" s="55">
        <v>20</v>
      </c>
      <c r="CF3" s="55">
        <v>21</v>
      </c>
      <c r="CG3" s="55">
        <v>22</v>
      </c>
      <c r="CH3" s="55">
        <v>23</v>
      </c>
      <c r="CI3" s="55">
        <v>24</v>
      </c>
      <c r="CJ3" s="55">
        <v>27</v>
      </c>
      <c r="CK3" s="55">
        <v>28</v>
      </c>
      <c r="CL3" s="55">
        <v>29</v>
      </c>
      <c r="CM3" s="55">
        <v>30</v>
      </c>
      <c r="CN3" s="55">
        <v>31</v>
      </c>
      <c r="CO3" s="55">
        <v>3</v>
      </c>
      <c r="CP3" s="55">
        <v>4</v>
      </c>
      <c r="CQ3" s="55">
        <v>5</v>
      </c>
      <c r="CR3" s="55">
        <v>6</v>
      </c>
      <c r="CS3" s="55">
        <v>7</v>
      </c>
      <c r="CT3" s="55">
        <v>10</v>
      </c>
      <c r="CU3" s="55">
        <v>11</v>
      </c>
      <c r="CV3" s="55">
        <v>12</v>
      </c>
      <c r="CW3" s="55">
        <v>13</v>
      </c>
      <c r="CX3" s="55">
        <v>14</v>
      </c>
      <c r="CY3" s="55">
        <v>17</v>
      </c>
      <c r="CZ3" s="55">
        <v>18</v>
      </c>
      <c r="DA3" s="55">
        <v>19</v>
      </c>
      <c r="DB3" s="55">
        <v>20</v>
      </c>
      <c r="DC3" s="55">
        <v>21</v>
      </c>
      <c r="DD3" s="55">
        <v>24</v>
      </c>
      <c r="DE3" s="55">
        <v>25</v>
      </c>
      <c r="DF3" s="55">
        <v>26</v>
      </c>
      <c r="DG3" s="55">
        <v>27</v>
      </c>
      <c r="DH3" s="55">
        <v>28</v>
      </c>
      <c r="DI3" s="55">
        <v>1</v>
      </c>
      <c r="DJ3" s="55">
        <v>2</v>
      </c>
      <c r="DK3" s="55">
        <v>3</v>
      </c>
      <c r="DL3" s="55">
        <v>4</v>
      </c>
      <c r="DM3" s="55">
        <v>5</v>
      </c>
      <c r="DN3" s="55">
        <v>8</v>
      </c>
      <c r="DO3" s="55">
        <v>9</v>
      </c>
      <c r="DP3" s="55">
        <v>10</v>
      </c>
      <c r="DQ3" s="55">
        <v>11</v>
      </c>
      <c r="DR3" s="55">
        <v>12</v>
      </c>
      <c r="DS3" s="55">
        <v>15</v>
      </c>
      <c r="DT3" s="55">
        <v>16</v>
      </c>
      <c r="DU3" s="55">
        <v>17</v>
      </c>
      <c r="DV3" s="55">
        <v>18</v>
      </c>
      <c r="DW3" s="55">
        <v>19</v>
      </c>
      <c r="DX3" s="55">
        <v>22</v>
      </c>
      <c r="DY3" s="55">
        <v>23</v>
      </c>
      <c r="DZ3" s="55">
        <v>24</v>
      </c>
      <c r="EA3" s="55">
        <v>25</v>
      </c>
      <c r="EB3" s="55">
        <v>26</v>
      </c>
      <c r="EC3" s="55">
        <v>29</v>
      </c>
      <c r="ED3" s="55">
        <v>30</v>
      </c>
      <c r="EE3" s="55">
        <v>31</v>
      </c>
      <c r="EF3" s="60">
        <v>1</v>
      </c>
      <c r="EG3" s="55">
        <v>2</v>
      </c>
      <c r="EH3" s="55">
        <v>5</v>
      </c>
      <c r="EI3" s="55">
        <v>6</v>
      </c>
      <c r="EJ3" s="55">
        <v>7</v>
      </c>
      <c r="EK3" s="55">
        <v>8</v>
      </c>
      <c r="EL3" s="55">
        <v>9</v>
      </c>
      <c r="EM3" s="55">
        <v>12</v>
      </c>
      <c r="EN3" s="55">
        <v>13</v>
      </c>
      <c r="EO3" s="55">
        <v>14</v>
      </c>
      <c r="EP3" s="55">
        <v>15</v>
      </c>
      <c r="EQ3" s="55">
        <v>16</v>
      </c>
      <c r="ER3" s="55">
        <v>19</v>
      </c>
      <c r="ES3" s="55">
        <v>20</v>
      </c>
      <c r="ET3" s="55">
        <v>21</v>
      </c>
      <c r="EU3" s="55">
        <v>22</v>
      </c>
      <c r="EV3" s="55">
        <v>23</v>
      </c>
      <c r="EW3" s="55">
        <v>26</v>
      </c>
      <c r="EX3" s="55">
        <v>27</v>
      </c>
      <c r="EY3" s="55">
        <v>28</v>
      </c>
      <c r="EZ3" s="55">
        <v>29</v>
      </c>
      <c r="FA3" s="55">
        <v>30</v>
      </c>
      <c r="FB3" s="55">
        <v>2</v>
      </c>
      <c r="FC3" s="55">
        <v>3</v>
      </c>
      <c r="FD3" s="55">
        <v>4</v>
      </c>
      <c r="FE3" s="55">
        <v>5</v>
      </c>
      <c r="FF3" s="55">
        <v>6</v>
      </c>
      <c r="FG3" s="55">
        <v>9</v>
      </c>
      <c r="FH3" s="55">
        <v>10</v>
      </c>
      <c r="FI3" s="55">
        <v>11</v>
      </c>
      <c r="FJ3" s="55">
        <v>12</v>
      </c>
      <c r="FK3" s="55">
        <v>13</v>
      </c>
      <c r="FL3" s="55">
        <v>16</v>
      </c>
      <c r="FM3" s="55">
        <v>17</v>
      </c>
      <c r="FN3" s="55">
        <v>18</v>
      </c>
      <c r="FO3" s="55">
        <v>19</v>
      </c>
      <c r="FP3" s="55">
        <v>20</v>
      </c>
      <c r="FQ3" s="55">
        <v>23</v>
      </c>
      <c r="FR3" s="55">
        <v>24</v>
      </c>
      <c r="FS3" s="55">
        <v>25</v>
      </c>
      <c r="FT3" s="55">
        <v>26</v>
      </c>
      <c r="FU3" s="55">
        <v>27</v>
      </c>
      <c r="FV3" s="55">
        <v>30</v>
      </c>
      <c r="FW3" s="55">
        <v>1</v>
      </c>
      <c r="FX3" s="55">
        <v>2</v>
      </c>
      <c r="FY3" s="55">
        <v>3</v>
      </c>
      <c r="FZ3" s="55">
        <v>4</v>
      </c>
      <c r="GA3" s="55">
        <v>7</v>
      </c>
      <c r="GB3" s="55">
        <v>8</v>
      </c>
      <c r="GC3" s="55">
        <v>9</v>
      </c>
      <c r="GD3" s="55">
        <v>10</v>
      </c>
      <c r="GE3" s="55">
        <v>11</v>
      </c>
      <c r="GF3" s="55">
        <v>14</v>
      </c>
      <c r="GG3" s="55">
        <v>15</v>
      </c>
      <c r="GH3" s="55">
        <v>16</v>
      </c>
      <c r="GI3" s="55">
        <v>17</v>
      </c>
      <c r="GJ3" s="55">
        <v>18</v>
      </c>
      <c r="GK3" s="55">
        <v>21</v>
      </c>
      <c r="GL3" s="55">
        <v>22</v>
      </c>
      <c r="GM3" s="55">
        <v>23</v>
      </c>
      <c r="GN3" s="55">
        <v>24</v>
      </c>
      <c r="GO3" s="55">
        <v>25</v>
      </c>
      <c r="GP3" s="55">
        <v>28</v>
      </c>
      <c r="GQ3" s="55">
        <v>29</v>
      </c>
      <c r="GR3" s="55">
        <v>30</v>
      </c>
      <c r="GS3" s="55">
        <v>31</v>
      </c>
      <c r="GT3" s="60">
        <v>1</v>
      </c>
      <c r="GU3" s="55">
        <v>4</v>
      </c>
      <c r="GV3" s="55">
        <v>5</v>
      </c>
      <c r="GW3" s="55">
        <v>6</v>
      </c>
      <c r="GX3" s="55">
        <v>7</v>
      </c>
      <c r="GY3" s="55">
        <v>8</v>
      </c>
      <c r="GZ3" s="55">
        <v>11</v>
      </c>
      <c r="HA3" s="55">
        <v>12</v>
      </c>
      <c r="HB3" s="55">
        <v>13</v>
      </c>
      <c r="HC3" s="55">
        <v>14</v>
      </c>
      <c r="HD3" s="55">
        <v>15</v>
      </c>
      <c r="HE3" s="55">
        <v>18</v>
      </c>
      <c r="HF3" s="55">
        <v>19</v>
      </c>
      <c r="HG3" s="55">
        <v>20</v>
      </c>
      <c r="HH3" s="55">
        <v>21</v>
      </c>
      <c r="HI3" s="55">
        <v>22</v>
      </c>
      <c r="HJ3" s="55">
        <v>25</v>
      </c>
      <c r="HK3" s="55">
        <v>26</v>
      </c>
      <c r="HL3" s="55">
        <v>27</v>
      </c>
      <c r="HM3" s="55">
        <v>28</v>
      </c>
      <c r="HN3" s="55">
        <v>29</v>
      </c>
      <c r="HO3" s="55">
        <v>2</v>
      </c>
      <c r="HP3" s="55">
        <v>3</v>
      </c>
      <c r="HQ3" s="55">
        <v>4</v>
      </c>
      <c r="HR3" s="55">
        <v>5</v>
      </c>
      <c r="HS3" s="55">
        <v>6</v>
      </c>
      <c r="HT3" s="55">
        <v>9</v>
      </c>
      <c r="HU3" s="55">
        <v>10</v>
      </c>
      <c r="HV3" s="55">
        <v>11</v>
      </c>
      <c r="HW3" s="55">
        <v>12</v>
      </c>
      <c r="HX3" s="55">
        <v>13</v>
      </c>
      <c r="HY3" s="55">
        <v>16</v>
      </c>
      <c r="HZ3" s="55">
        <v>17</v>
      </c>
      <c r="IA3" s="55">
        <v>18</v>
      </c>
      <c r="IB3" s="55">
        <v>19</v>
      </c>
      <c r="IC3" s="55">
        <v>20</v>
      </c>
      <c r="ID3" s="55">
        <v>23</v>
      </c>
      <c r="IE3" s="55">
        <v>24</v>
      </c>
      <c r="IF3" s="55">
        <v>25</v>
      </c>
      <c r="IG3" s="55">
        <v>26</v>
      </c>
      <c r="IH3" s="55">
        <v>27</v>
      </c>
      <c r="II3" s="55">
        <v>30</v>
      </c>
      <c r="IJ3" s="55">
        <v>31</v>
      </c>
    </row>
    <row r="4" spans="1:244" ht="16" thickBot="1" x14ac:dyDescent="0.4">
      <c r="A4" s="63" t="s">
        <v>336</v>
      </c>
      <c r="B4" s="63" t="s">
        <v>691</v>
      </c>
      <c r="C4" s="63" t="s">
        <v>439</v>
      </c>
      <c r="D4" s="63" t="s">
        <v>440</v>
      </c>
      <c r="E4" s="63" t="s">
        <v>441</v>
      </c>
      <c r="F4" s="61" t="s">
        <v>698</v>
      </c>
      <c r="G4" s="56" t="s">
        <v>699</v>
      </c>
      <c r="H4" s="61" t="s">
        <v>696</v>
      </c>
      <c r="I4" s="61" t="s">
        <v>697</v>
      </c>
      <c r="J4" s="61" t="s">
        <v>697</v>
      </c>
      <c r="K4" s="61" t="s">
        <v>698</v>
      </c>
      <c r="L4" s="56" t="s">
        <v>699</v>
      </c>
      <c r="M4" s="61" t="s">
        <v>696</v>
      </c>
      <c r="N4" s="61" t="s">
        <v>697</v>
      </c>
      <c r="O4" s="61" t="s">
        <v>697</v>
      </c>
      <c r="P4" s="61" t="s">
        <v>698</v>
      </c>
      <c r="Q4" s="56" t="s">
        <v>699</v>
      </c>
      <c r="R4" s="61" t="s">
        <v>696</v>
      </c>
      <c r="S4" s="61" t="s">
        <v>697</v>
      </c>
      <c r="T4" s="61" t="s">
        <v>697</v>
      </c>
      <c r="U4" s="61" t="s">
        <v>698</v>
      </c>
      <c r="V4" s="56" t="s">
        <v>699</v>
      </c>
      <c r="W4" s="61" t="s">
        <v>696</v>
      </c>
      <c r="X4" s="61" t="s">
        <v>697</v>
      </c>
      <c r="Y4" s="61" t="s">
        <v>697</v>
      </c>
      <c r="Z4" s="57" t="s">
        <v>697</v>
      </c>
      <c r="AA4" s="56" t="s">
        <v>699</v>
      </c>
      <c r="AB4" s="61" t="s">
        <v>696</v>
      </c>
      <c r="AC4" s="61" t="s">
        <v>697</v>
      </c>
      <c r="AD4" s="61" t="s">
        <v>697</v>
      </c>
      <c r="AE4" s="61" t="s">
        <v>698</v>
      </c>
      <c r="AF4" s="56" t="s">
        <v>699</v>
      </c>
      <c r="AG4" s="61" t="s">
        <v>696</v>
      </c>
      <c r="AH4" s="61" t="s">
        <v>697</v>
      </c>
      <c r="AI4" s="61" t="s">
        <v>697</v>
      </c>
      <c r="AJ4" s="61" t="s">
        <v>698</v>
      </c>
      <c r="AK4" s="56" t="s">
        <v>699</v>
      </c>
      <c r="AL4" s="61" t="s">
        <v>696</v>
      </c>
      <c r="AM4" s="61" t="s">
        <v>697</v>
      </c>
      <c r="AN4" s="61" t="s">
        <v>697</v>
      </c>
      <c r="AO4" s="61" t="s">
        <v>698</v>
      </c>
      <c r="AP4" s="56" t="s">
        <v>699</v>
      </c>
      <c r="AQ4" s="61" t="s">
        <v>696</v>
      </c>
      <c r="AR4" s="61" t="s">
        <v>697</v>
      </c>
      <c r="AS4" s="61" t="s">
        <v>697</v>
      </c>
      <c r="AT4" s="61" t="s">
        <v>698</v>
      </c>
      <c r="AU4" s="57" t="s">
        <v>699</v>
      </c>
      <c r="AV4" s="61" t="s">
        <v>696</v>
      </c>
      <c r="AW4" s="61" t="s">
        <v>697</v>
      </c>
      <c r="AX4" s="61" t="s">
        <v>697</v>
      </c>
      <c r="AY4" s="61" t="s">
        <v>698</v>
      </c>
      <c r="AZ4" s="56" t="s">
        <v>699</v>
      </c>
      <c r="BA4" s="61" t="s">
        <v>696</v>
      </c>
      <c r="BB4" s="61" t="s">
        <v>697</v>
      </c>
      <c r="BC4" s="61" t="s">
        <v>697</v>
      </c>
      <c r="BD4" s="61" t="s">
        <v>698</v>
      </c>
      <c r="BE4" s="56" t="s">
        <v>699</v>
      </c>
      <c r="BF4" s="61" t="s">
        <v>696</v>
      </c>
      <c r="BG4" s="61" t="s">
        <v>697</v>
      </c>
      <c r="BH4" s="61" t="s">
        <v>697</v>
      </c>
      <c r="BI4" s="61" t="s">
        <v>698</v>
      </c>
      <c r="BJ4" s="56" t="s">
        <v>699</v>
      </c>
      <c r="BK4" s="61" t="s">
        <v>696</v>
      </c>
      <c r="BL4" s="61" t="s">
        <v>697</v>
      </c>
      <c r="BM4" s="61" t="s">
        <v>697</v>
      </c>
      <c r="BN4" s="61" t="s">
        <v>698</v>
      </c>
      <c r="BO4" s="56" t="s">
        <v>699</v>
      </c>
      <c r="BP4" s="61" t="s">
        <v>696</v>
      </c>
      <c r="BQ4" s="57" t="s">
        <v>697</v>
      </c>
      <c r="BR4" s="61" t="s">
        <v>697</v>
      </c>
      <c r="BS4" s="61" t="s">
        <v>698</v>
      </c>
      <c r="BT4" s="56" t="s">
        <v>699</v>
      </c>
      <c r="BU4" s="61" t="s">
        <v>696</v>
      </c>
      <c r="BV4" s="61" t="s">
        <v>697</v>
      </c>
      <c r="BW4" s="61" t="s">
        <v>697</v>
      </c>
      <c r="BX4" s="61" t="s">
        <v>698</v>
      </c>
      <c r="BY4" s="56" t="s">
        <v>699</v>
      </c>
      <c r="BZ4" s="61" t="s">
        <v>696</v>
      </c>
      <c r="CA4" s="61" t="s">
        <v>697</v>
      </c>
      <c r="CB4" s="61" t="s">
        <v>697</v>
      </c>
      <c r="CC4" s="61" t="s">
        <v>698</v>
      </c>
      <c r="CD4" s="56" t="s">
        <v>699</v>
      </c>
      <c r="CE4" s="61" t="s">
        <v>696</v>
      </c>
      <c r="CF4" s="61" t="s">
        <v>697</v>
      </c>
      <c r="CG4" s="61" t="s">
        <v>697</v>
      </c>
      <c r="CH4" s="61" t="s">
        <v>698</v>
      </c>
      <c r="CI4" s="56" t="s">
        <v>699</v>
      </c>
      <c r="CJ4" s="61" t="s">
        <v>696</v>
      </c>
      <c r="CK4" s="61" t="s">
        <v>697</v>
      </c>
      <c r="CL4" s="61" t="s">
        <v>697</v>
      </c>
      <c r="CM4" s="61" t="s">
        <v>698</v>
      </c>
      <c r="CN4" s="62" t="s">
        <v>699</v>
      </c>
      <c r="CO4" s="61" t="s">
        <v>696</v>
      </c>
      <c r="CP4" s="61" t="s">
        <v>697</v>
      </c>
      <c r="CQ4" s="61" t="s">
        <v>697</v>
      </c>
      <c r="CR4" s="61" t="s">
        <v>698</v>
      </c>
      <c r="CS4" s="56" t="s">
        <v>699</v>
      </c>
      <c r="CT4" s="61" t="s">
        <v>696</v>
      </c>
      <c r="CU4" s="61" t="s">
        <v>697</v>
      </c>
      <c r="CV4" s="61" t="s">
        <v>697</v>
      </c>
      <c r="CW4" s="61" t="s">
        <v>698</v>
      </c>
      <c r="CX4" s="56" t="s">
        <v>699</v>
      </c>
      <c r="CY4" s="61" t="s">
        <v>696</v>
      </c>
      <c r="CZ4" s="61" t="s">
        <v>697</v>
      </c>
      <c r="DA4" s="61" t="s">
        <v>697</v>
      </c>
      <c r="DB4" s="61" t="s">
        <v>698</v>
      </c>
      <c r="DC4" s="56" t="s">
        <v>699</v>
      </c>
      <c r="DD4" s="61" t="s">
        <v>696</v>
      </c>
      <c r="DE4" s="61" t="s">
        <v>697</v>
      </c>
      <c r="DF4" s="61" t="s">
        <v>697</v>
      </c>
      <c r="DG4" s="61" t="s">
        <v>698</v>
      </c>
      <c r="DH4" s="57" t="s">
        <v>699</v>
      </c>
      <c r="DI4" s="61" t="s">
        <v>696</v>
      </c>
      <c r="DJ4" s="61" t="s">
        <v>697</v>
      </c>
      <c r="DK4" s="61" t="s">
        <v>697</v>
      </c>
      <c r="DL4" s="61" t="s">
        <v>698</v>
      </c>
      <c r="DM4" s="56" t="s">
        <v>699</v>
      </c>
      <c r="DN4" s="61" t="s">
        <v>696</v>
      </c>
      <c r="DO4" s="61" t="s">
        <v>697</v>
      </c>
      <c r="DP4" s="61" t="s">
        <v>697</v>
      </c>
      <c r="DQ4" s="61" t="s">
        <v>698</v>
      </c>
      <c r="DR4" s="56" t="s">
        <v>699</v>
      </c>
      <c r="DS4" s="61" t="s">
        <v>696</v>
      </c>
      <c r="DT4" s="61" t="s">
        <v>697</v>
      </c>
      <c r="DU4" s="61" t="s">
        <v>697</v>
      </c>
      <c r="DV4" s="61" t="s">
        <v>698</v>
      </c>
      <c r="DW4" s="56" t="s">
        <v>699</v>
      </c>
      <c r="DX4" s="61" t="s">
        <v>696</v>
      </c>
      <c r="DY4" s="61" t="s">
        <v>697</v>
      </c>
      <c r="DZ4" s="61" t="s">
        <v>697</v>
      </c>
      <c r="EA4" s="61" t="s">
        <v>698</v>
      </c>
      <c r="EB4" s="56" t="s">
        <v>699</v>
      </c>
      <c r="EC4" s="61" t="s">
        <v>696</v>
      </c>
      <c r="ED4" s="61" t="s">
        <v>697</v>
      </c>
      <c r="EE4" s="57" t="s">
        <v>697</v>
      </c>
      <c r="EF4" s="61" t="s">
        <v>698</v>
      </c>
      <c r="EG4" s="56" t="s">
        <v>699</v>
      </c>
      <c r="EH4" s="61" t="s">
        <v>696</v>
      </c>
      <c r="EI4" s="61" t="s">
        <v>697</v>
      </c>
      <c r="EJ4" s="61" t="s">
        <v>697</v>
      </c>
      <c r="EK4" s="61" t="s">
        <v>698</v>
      </c>
      <c r="EL4" s="56" t="s">
        <v>699</v>
      </c>
      <c r="EM4" s="61" t="s">
        <v>696</v>
      </c>
      <c r="EN4" s="61" t="s">
        <v>697</v>
      </c>
      <c r="EO4" s="61" t="s">
        <v>697</v>
      </c>
      <c r="EP4" s="61" t="s">
        <v>698</v>
      </c>
      <c r="EQ4" s="56" t="s">
        <v>699</v>
      </c>
      <c r="ER4" s="61" t="s">
        <v>696</v>
      </c>
      <c r="ES4" s="61" t="s">
        <v>697</v>
      </c>
      <c r="ET4" s="61" t="s">
        <v>697</v>
      </c>
      <c r="EU4" s="61" t="s">
        <v>698</v>
      </c>
      <c r="EV4" s="56" t="s">
        <v>699</v>
      </c>
      <c r="EW4" s="61" t="s">
        <v>696</v>
      </c>
      <c r="EX4" s="61" t="s">
        <v>697</v>
      </c>
      <c r="EY4" s="61" t="s">
        <v>697</v>
      </c>
      <c r="EZ4" s="57" t="s">
        <v>698</v>
      </c>
      <c r="FA4" s="56" t="s">
        <v>699</v>
      </c>
      <c r="FB4" s="61" t="s">
        <v>696</v>
      </c>
      <c r="FC4" s="61" t="s">
        <v>697</v>
      </c>
      <c r="FD4" s="61" t="s">
        <v>697</v>
      </c>
      <c r="FE4" s="61" t="s">
        <v>698</v>
      </c>
      <c r="FF4" s="56" t="s">
        <v>699</v>
      </c>
      <c r="FG4" s="61" t="s">
        <v>696</v>
      </c>
      <c r="FH4" s="61" t="s">
        <v>697</v>
      </c>
      <c r="FI4" s="61" t="s">
        <v>697</v>
      </c>
      <c r="FJ4" s="61" t="s">
        <v>698</v>
      </c>
      <c r="FK4" s="56" t="s">
        <v>699</v>
      </c>
      <c r="FL4" s="61" t="s">
        <v>696</v>
      </c>
      <c r="FM4" s="61" t="s">
        <v>697</v>
      </c>
      <c r="FN4" s="61" t="s">
        <v>697</v>
      </c>
      <c r="FO4" s="61" t="s">
        <v>698</v>
      </c>
      <c r="FP4" s="56" t="s">
        <v>699</v>
      </c>
      <c r="FQ4" s="61" t="s">
        <v>696</v>
      </c>
      <c r="FR4" s="61" t="s">
        <v>697</v>
      </c>
      <c r="FS4" s="61" t="s">
        <v>697</v>
      </c>
      <c r="FT4" s="61" t="s">
        <v>698</v>
      </c>
      <c r="FU4" s="57" t="s">
        <v>699</v>
      </c>
      <c r="FV4" s="61" t="s">
        <v>696</v>
      </c>
      <c r="FW4" s="61" t="s">
        <v>697</v>
      </c>
      <c r="FX4" s="61" t="s">
        <v>697</v>
      </c>
      <c r="FY4" s="61" t="s">
        <v>698</v>
      </c>
      <c r="FZ4" s="56" t="s">
        <v>699</v>
      </c>
      <c r="GA4" s="61" t="s">
        <v>696</v>
      </c>
      <c r="GB4" s="61" t="s">
        <v>697</v>
      </c>
      <c r="GC4" s="61" t="s">
        <v>697</v>
      </c>
      <c r="GD4" s="61" t="s">
        <v>698</v>
      </c>
      <c r="GE4" s="56" t="s">
        <v>699</v>
      </c>
      <c r="GF4" s="61" t="s">
        <v>696</v>
      </c>
      <c r="GG4" s="61" t="s">
        <v>697</v>
      </c>
      <c r="GH4" s="61" t="s">
        <v>697</v>
      </c>
      <c r="GI4" s="61" t="s">
        <v>698</v>
      </c>
      <c r="GJ4" s="56" t="s">
        <v>699</v>
      </c>
      <c r="GK4" s="61" t="s">
        <v>696</v>
      </c>
      <c r="GL4" s="61" t="s">
        <v>697</v>
      </c>
      <c r="GM4" s="61" t="s">
        <v>697</v>
      </c>
      <c r="GN4" s="61" t="s">
        <v>698</v>
      </c>
      <c r="GO4" s="56" t="s">
        <v>699</v>
      </c>
      <c r="GP4" s="61" t="s">
        <v>696</v>
      </c>
      <c r="GQ4" s="57" t="s">
        <v>697</v>
      </c>
      <c r="GR4" s="61" t="s">
        <v>697</v>
      </c>
      <c r="GS4" s="61" t="s">
        <v>698</v>
      </c>
      <c r="GT4" s="56" t="s">
        <v>699</v>
      </c>
      <c r="GU4" s="61" t="s">
        <v>696</v>
      </c>
      <c r="GV4" s="61" t="s">
        <v>697</v>
      </c>
      <c r="GW4" s="61" t="s">
        <v>697</v>
      </c>
      <c r="GX4" s="61" t="s">
        <v>698</v>
      </c>
      <c r="GY4" s="56" t="s">
        <v>699</v>
      </c>
      <c r="GZ4" s="61" t="s">
        <v>696</v>
      </c>
      <c r="HA4" s="61" t="s">
        <v>697</v>
      </c>
      <c r="HB4" s="61" t="s">
        <v>697</v>
      </c>
      <c r="HC4" s="61" t="s">
        <v>698</v>
      </c>
      <c r="HD4" s="56" t="s">
        <v>699</v>
      </c>
      <c r="HE4" s="61" t="s">
        <v>696</v>
      </c>
      <c r="HF4" s="61" t="s">
        <v>697</v>
      </c>
      <c r="HG4" s="61" t="s">
        <v>697</v>
      </c>
      <c r="HH4" s="61" t="s">
        <v>698</v>
      </c>
      <c r="HI4" s="56" t="s">
        <v>699</v>
      </c>
      <c r="HJ4" s="61" t="s">
        <v>696</v>
      </c>
      <c r="HK4" s="61" t="s">
        <v>697</v>
      </c>
      <c r="HL4" s="61" t="s">
        <v>697</v>
      </c>
      <c r="HM4" s="57" t="s">
        <v>698</v>
      </c>
      <c r="HN4" s="56" t="s">
        <v>699</v>
      </c>
      <c r="HO4" s="61" t="s">
        <v>696</v>
      </c>
      <c r="HP4" s="61" t="s">
        <v>697</v>
      </c>
      <c r="HQ4" s="61" t="s">
        <v>697</v>
      </c>
      <c r="HR4" s="61" t="s">
        <v>698</v>
      </c>
      <c r="HS4" s="56" t="s">
        <v>699</v>
      </c>
      <c r="HT4" s="61" t="s">
        <v>696</v>
      </c>
      <c r="HU4" s="61" t="s">
        <v>697</v>
      </c>
      <c r="HV4" s="61" t="s">
        <v>697</v>
      </c>
      <c r="HW4" s="61" t="s">
        <v>698</v>
      </c>
      <c r="HX4" s="56" t="s">
        <v>699</v>
      </c>
      <c r="HY4" s="61" t="s">
        <v>696</v>
      </c>
      <c r="HZ4" s="61" t="s">
        <v>697</v>
      </c>
      <c r="IA4" s="61" t="s">
        <v>697</v>
      </c>
      <c r="IB4" s="61" t="s">
        <v>698</v>
      </c>
      <c r="IC4" s="56" t="s">
        <v>699</v>
      </c>
      <c r="ID4" s="61" t="s">
        <v>696</v>
      </c>
      <c r="IE4" s="61" t="s">
        <v>697</v>
      </c>
      <c r="IF4" s="61" t="s">
        <v>697</v>
      </c>
      <c r="IG4" s="61" t="s">
        <v>698</v>
      </c>
      <c r="IH4" s="61" t="s">
        <v>699</v>
      </c>
      <c r="II4" s="61" t="s">
        <v>696</v>
      </c>
      <c r="IJ4" s="57" t="s">
        <v>697</v>
      </c>
    </row>
    <row r="5" spans="1:244" ht="17.5" customHeight="1" thickBot="1" x14ac:dyDescent="0.4">
      <c r="A5" s="70" t="s">
        <v>377</v>
      </c>
      <c r="B5" s="71" t="s">
        <v>627</v>
      </c>
      <c r="C5" s="72" t="s">
        <v>483</v>
      </c>
      <c r="D5" s="72" t="s">
        <v>74</v>
      </c>
      <c r="E5" s="72"/>
      <c r="AA5" s="67">
        <v>0</v>
      </c>
      <c r="AB5" s="67">
        <v>0</v>
      </c>
      <c r="AC5" s="67">
        <v>1</v>
      </c>
      <c r="AD5" s="67">
        <v>1</v>
      </c>
      <c r="AE5" s="67">
        <v>0</v>
      </c>
      <c r="AF5" s="67">
        <v>0</v>
      </c>
      <c r="AG5" s="67">
        <v>0</v>
      </c>
      <c r="AH5" s="67">
        <v>1</v>
      </c>
      <c r="AI5" s="67">
        <v>1</v>
      </c>
      <c r="AJ5" s="67">
        <v>0</v>
      </c>
      <c r="AK5" s="67">
        <v>0</v>
      </c>
      <c r="AL5" s="67">
        <v>0</v>
      </c>
      <c r="AM5" s="67">
        <v>1</v>
      </c>
      <c r="AN5" s="67">
        <v>1</v>
      </c>
      <c r="AO5" s="67">
        <v>0</v>
      </c>
      <c r="AP5" s="67">
        <v>0</v>
      </c>
      <c r="AQ5" s="67">
        <v>0</v>
      </c>
      <c r="AR5" s="67">
        <v>1</v>
      </c>
      <c r="AS5" s="67">
        <v>1</v>
      </c>
      <c r="AT5" s="67">
        <v>0</v>
      </c>
      <c r="AU5" s="67">
        <v>0</v>
      </c>
      <c r="AV5" s="68">
        <v>0</v>
      </c>
      <c r="AW5" s="68">
        <v>0</v>
      </c>
      <c r="AX5" s="68">
        <v>1</v>
      </c>
      <c r="AY5" s="68">
        <v>1</v>
      </c>
      <c r="AZ5" s="69">
        <v>0</v>
      </c>
      <c r="BA5" s="64">
        <v>1</v>
      </c>
      <c r="BB5" s="64">
        <v>1</v>
      </c>
      <c r="BC5" s="66">
        <v>0</v>
      </c>
      <c r="BD5" s="64">
        <v>1</v>
      </c>
      <c r="BE5" s="65">
        <v>1</v>
      </c>
      <c r="BF5" s="64">
        <v>1</v>
      </c>
      <c r="BG5" s="64">
        <v>1</v>
      </c>
      <c r="BH5" s="64">
        <v>1</v>
      </c>
      <c r="BI5" s="64">
        <v>1</v>
      </c>
      <c r="BJ5" s="65">
        <v>1</v>
      </c>
      <c r="BK5" s="64">
        <v>1</v>
      </c>
      <c r="BL5" s="64">
        <v>1</v>
      </c>
      <c r="BM5" s="64">
        <v>1</v>
      </c>
      <c r="BN5" s="64">
        <v>1</v>
      </c>
      <c r="BO5" s="65">
        <v>1</v>
      </c>
      <c r="BP5" s="64">
        <v>1</v>
      </c>
      <c r="BQ5" s="64">
        <v>1</v>
      </c>
      <c r="BR5" s="66">
        <v>0</v>
      </c>
      <c r="BS5" s="64">
        <v>1</v>
      </c>
      <c r="BT5" s="65">
        <v>1</v>
      </c>
      <c r="BU5" s="64">
        <v>1</v>
      </c>
      <c r="BV5" s="64">
        <v>1</v>
      </c>
      <c r="BW5" s="64">
        <v>1</v>
      </c>
      <c r="BX5" s="64">
        <v>1</v>
      </c>
      <c r="BY5" s="65">
        <v>1</v>
      </c>
      <c r="BZ5" s="64">
        <v>1</v>
      </c>
      <c r="CA5" s="64">
        <v>1</v>
      </c>
      <c r="CB5" s="64">
        <v>1</v>
      </c>
      <c r="CC5" s="64">
        <v>1</v>
      </c>
      <c r="CD5" s="65">
        <v>1</v>
      </c>
      <c r="CE5" s="64">
        <v>1</v>
      </c>
      <c r="CF5" s="64">
        <v>1</v>
      </c>
      <c r="CG5" s="64">
        <v>1</v>
      </c>
      <c r="CH5" s="64">
        <v>1</v>
      </c>
      <c r="CI5" s="65">
        <v>1</v>
      </c>
      <c r="CJ5" s="64">
        <v>1</v>
      </c>
      <c r="CK5" s="64">
        <v>1</v>
      </c>
      <c r="CL5" s="64">
        <v>1</v>
      </c>
      <c r="CM5" s="64">
        <v>1</v>
      </c>
      <c r="CN5" s="65">
        <v>1</v>
      </c>
      <c r="CO5" s="64">
        <v>1</v>
      </c>
      <c r="CP5" s="64">
        <v>1</v>
      </c>
      <c r="CQ5" s="64">
        <v>1</v>
      </c>
      <c r="CR5" s="64">
        <v>1</v>
      </c>
      <c r="CS5" s="65">
        <v>1</v>
      </c>
      <c r="CT5" s="64">
        <v>1</v>
      </c>
      <c r="CU5" s="64">
        <v>1</v>
      </c>
      <c r="CV5" s="64">
        <v>1</v>
      </c>
      <c r="CW5" s="64">
        <v>1</v>
      </c>
      <c r="CX5" s="65">
        <v>1</v>
      </c>
      <c r="CY5" s="66">
        <v>0</v>
      </c>
      <c r="CZ5" s="66">
        <v>0</v>
      </c>
      <c r="DA5" s="64">
        <v>1</v>
      </c>
      <c r="DB5" s="64">
        <v>1</v>
      </c>
      <c r="DC5" s="65">
        <v>1</v>
      </c>
      <c r="DD5" s="64">
        <v>1</v>
      </c>
      <c r="DE5" s="64">
        <v>1</v>
      </c>
      <c r="DF5" s="64">
        <v>1</v>
      </c>
      <c r="DG5" s="64">
        <v>1</v>
      </c>
      <c r="DH5" s="65">
        <v>1</v>
      </c>
      <c r="DI5" s="64">
        <v>1</v>
      </c>
      <c r="DJ5" s="64">
        <v>1</v>
      </c>
      <c r="DK5" s="64">
        <v>1</v>
      </c>
      <c r="DL5" s="64">
        <v>1</v>
      </c>
      <c r="DM5" s="65">
        <v>1</v>
      </c>
      <c r="DN5" s="66">
        <v>0</v>
      </c>
      <c r="DO5" s="64">
        <v>1</v>
      </c>
      <c r="DP5" s="64">
        <v>1</v>
      </c>
      <c r="DQ5" s="64">
        <v>1</v>
      </c>
      <c r="DR5" s="65">
        <v>1</v>
      </c>
      <c r="DS5" s="64">
        <v>1</v>
      </c>
      <c r="DT5" s="64">
        <v>1</v>
      </c>
      <c r="DU5" s="64">
        <v>1</v>
      </c>
      <c r="DV5" s="64">
        <v>1</v>
      </c>
      <c r="DW5" s="65">
        <v>1</v>
      </c>
      <c r="DX5" s="64">
        <v>1</v>
      </c>
      <c r="DY5" s="64">
        <v>1</v>
      </c>
      <c r="DZ5" s="64">
        <v>1</v>
      </c>
      <c r="EA5" s="64">
        <v>1</v>
      </c>
      <c r="EB5" s="65">
        <v>1</v>
      </c>
      <c r="EC5" s="64">
        <v>1</v>
      </c>
      <c r="ED5" s="66">
        <v>0</v>
      </c>
      <c r="EE5" s="64">
        <v>1</v>
      </c>
      <c r="EF5" s="64">
        <v>1</v>
      </c>
      <c r="EG5" s="65">
        <v>1</v>
      </c>
      <c r="EH5" s="64">
        <v>1</v>
      </c>
      <c r="EI5" s="64">
        <v>1</v>
      </c>
      <c r="EJ5" s="64">
        <v>1</v>
      </c>
      <c r="EK5" s="64">
        <v>1</v>
      </c>
      <c r="EL5" s="65">
        <v>1</v>
      </c>
      <c r="EM5" s="64">
        <v>1</v>
      </c>
      <c r="EN5" s="64">
        <v>1</v>
      </c>
      <c r="EO5" s="66">
        <v>0</v>
      </c>
      <c r="EP5" s="64">
        <v>1</v>
      </c>
      <c r="EQ5" s="65">
        <v>1</v>
      </c>
      <c r="ER5" s="64">
        <v>1</v>
      </c>
      <c r="ES5" s="66">
        <v>0</v>
      </c>
      <c r="ET5" s="66">
        <v>0</v>
      </c>
      <c r="EU5" s="64">
        <v>1</v>
      </c>
      <c r="EV5" s="65">
        <v>1</v>
      </c>
      <c r="EW5" s="64">
        <v>1</v>
      </c>
      <c r="EX5" s="64">
        <v>1</v>
      </c>
      <c r="EY5" s="64">
        <v>1</v>
      </c>
      <c r="EZ5" s="64">
        <v>1</v>
      </c>
      <c r="FA5" s="65">
        <v>1</v>
      </c>
      <c r="FB5" s="64">
        <v>1</v>
      </c>
      <c r="FC5" s="64">
        <v>1</v>
      </c>
      <c r="FD5" s="64">
        <v>1</v>
      </c>
      <c r="FE5" s="64">
        <v>1</v>
      </c>
      <c r="FF5" s="65">
        <v>1</v>
      </c>
      <c r="FG5" s="64">
        <v>1</v>
      </c>
      <c r="FH5" s="64">
        <v>1</v>
      </c>
      <c r="FI5" s="64">
        <v>1</v>
      </c>
      <c r="FJ5" s="64">
        <v>1</v>
      </c>
      <c r="FK5" s="65">
        <v>1</v>
      </c>
      <c r="FL5" s="66">
        <v>0</v>
      </c>
      <c r="FM5" s="64">
        <v>1</v>
      </c>
      <c r="FN5" s="64">
        <v>1</v>
      </c>
      <c r="FO5" s="64">
        <v>1</v>
      </c>
      <c r="FP5" s="65">
        <v>1</v>
      </c>
      <c r="FQ5" s="64">
        <v>1</v>
      </c>
      <c r="FR5" s="64">
        <v>1</v>
      </c>
      <c r="FS5" s="64">
        <v>1</v>
      </c>
      <c r="FT5" s="64">
        <v>1</v>
      </c>
      <c r="FU5" s="65">
        <v>1</v>
      </c>
      <c r="FV5" s="64">
        <v>1</v>
      </c>
      <c r="FW5" s="64">
        <v>1</v>
      </c>
      <c r="FX5" s="64">
        <v>1</v>
      </c>
      <c r="FY5" s="64">
        <v>1</v>
      </c>
      <c r="FZ5" s="65">
        <v>1</v>
      </c>
      <c r="GA5" s="64">
        <v>1</v>
      </c>
      <c r="GB5" s="64">
        <v>1</v>
      </c>
      <c r="GC5" s="64">
        <v>1</v>
      </c>
      <c r="GD5" s="64">
        <v>1</v>
      </c>
      <c r="GE5" s="65">
        <v>1</v>
      </c>
      <c r="GF5" s="64">
        <v>1</v>
      </c>
      <c r="GG5" s="64">
        <v>1</v>
      </c>
      <c r="GH5" s="64">
        <v>1</v>
      </c>
      <c r="GI5" s="64">
        <v>1</v>
      </c>
      <c r="GJ5" s="65">
        <v>1</v>
      </c>
      <c r="GK5" s="64">
        <v>1</v>
      </c>
      <c r="GL5" s="64">
        <v>1</v>
      </c>
      <c r="GM5" s="64">
        <v>1</v>
      </c>
      <c r="GN5" s="64">
        <v>1</v>
      </c>
      <c r="GO5" s="65">
        <v>1</v>
      </c>
      <c r="GP5" s="64">
        <v>1</v>
      </c>
      <c r="GQ5" s="64">
        <v>1</v>
      </c>
      <c r="GR5" s="64">
        <v>1</v>
      </c>
      <c r="GS5" s="64">
        <v>1</v>
      </c>
      <c r="GT5" s="65">
        <v>1</v>
      </c>
      <c r="GU5" s="64">
        <v>1</v>
      </c>
      <c r="GV5" s="64">
        <v>1</v>
      </c>
      <c r="GW5" s="66">
        <v>0</v>
      </c>
      <c r="GX5" s="64">
        <v>1</v>
      </c>
      <c r="GY5" s="65">
        <v>1</v>
      </c>
      <c r="GZ5" s="64">
        <v>1</v>
      </c>
      <c r="HA5" s="64">
        <v>1</v>
      </c>
      <c r="HB5" s="64">
        <v>1</v>
      </c>
      <c r="HC5" s="64">
        <v>1</v>
      </c>
      <c r="HD5" s="65">
        <v>1</v>
      </c>
      <c r="HE5" s="66">
        <v>0</v>
      </c>
      <c r="HF5" s="64">
        <v>1</v>
      </c>
      <c r="HG5" s="64">
        <v>1</v>
      </c>
      <c r="HH5" s="64">
        <v>1</v>
      </c>
      <c r="HI5" s="65">
        <v>1</v>
      </c>
      <c r="HJ5" s="64">
        <v>1</v>
      </c>
      <c r="HK5" s="64">
        <v>1</v>
      </c>
      <c r="HL5" s="64">
        <v>1</v>
      </c>
      <c r="HM5" s="64">
        <v>1</v>
      </c>
      <c r="HN5" s="65">
        <v>1</v>
      </c>
      <c r="HO5" s="64">
        <v>1</v>
      </c>
      <c r="HP5" s="64">
        <v>1</v>
      </c>
      <c r="HQ5" s="64">
        <v>1</v>
      </c>
      <c r="HR5" s="64">
        <v>1</v>
      </c>
      <c r="HS5" s="65">
        <v>1</v>
      </c>
      <c r="HT5" s="64">
        <v>1</v>
      </c>
      <c r="HU5" s="64">
        <v>1</v>
      </c>
      <c r="HV5" s="64">
        <v>1</v>
      </c>
      <c r="HW5" s="64">
        <v>1</v>
      </c>
      <c r="HX5" s="65">
        <v>1</v>
      </c>
      <c r="HY5" s="64">
        <v>1</v>
      </c>
      <c r="HZ5" s="64">
        <v>1</v>
      </c>
      <c r="IA5" s="64">
        <v>1</v>
      </c>
      <c r="IB5" s="64">
        <v>1</v>
      </c>
      <c r="IC5" s="65">
        <v>1</v>
      </c>
      <c r="ID5" s="64">
        <v>1</v>
      </c>
      <c r="IE5" s="64">
        <v>1</v>
      </c>
      <c r="IF5" s="64">
        <v>1</v>
      </c>
      <c r="IG5" s="64">
        <v>1</v>
      </c>
      <c r="IH5" s="65">
        <v>1</v>
      </c>
      <c r="II5" s="64">
        <v>1</v>
      </c>
      <c r="IJ5" s="65">
        <v>1</v>
      </c>
    </row>
    <row r="6" spans="1:244" ht="16" thickBot="1" x14ac:dyDescent="0.4">
      <c r="A6" s="70" t="s">
        <v>379</v>
      </c>
      <c r="B6" s="71" t="s">
        <v>627</v>
      </c>
      <c r="C6" s="72" t="s">
        <v>483</v>
      </c>
      <c r="D6" s="72" t="s">
        <v>74</v>
      </c>
      <c r="E6" s="72"/>
      <c r="AA6" s="67">
        <v>0</v>
      </c>
      <c r="AB6" s="67">
        <v>0</v>
      </c>
      <c r="AC6" s="67">
        <v>1</v>
      </c>
      <c r="AD6" s="67">
        <v>1</v>
      </c>
      <c r="AE6" s="67">
        <v>0</v>
      </c>
      <c r="AF6" s="67">
        <v>0</v>
      </c>
      <c r="AG6" s="67">
        <v>0</v>
      </c>
      <c r="AH6" s="67">
        <v>1</v>
      </c>
      <c r="AI6" s="67">
        <v>1</v>
      </c>
      <c r="AJ6" s="67">
        <v>0</v>
      </c>
      <c r="AK6" s="67">
        <v>0</v>
      </c>
      <c r="AL6" s="67">
        <v>0</v>
      </c>
      <c r="AM6" s="67">
        <v>1</v>
      </c>
      <c r="AN6" s="67">
        <v>1</v>
      </c>
      <c r="AO6" s="67">
        <v>0</v>
      </c>
      <c r="AP6" s="67">
        <v>0</v>
      </c>
      <c r="AQ6" s="67">
        <v>0</v>
      </c>
      <c r="AR6" s="67">
        <v>1</v>
      </c>
      <c r="AS6" s="67">
        <v>1</v>
      </c>
      <c r="AT6" s="67">
        <v>0</v>
      </c>
      <c r="AU6" s="67">
        <v>0</v>
      </c>
    </row>
    <row r="7" spans="1:244" ht="16" thickBot="1" x14ac:dyDescent="0.4">
      <c r="A7" s="70" t="s">
        <v>406</v>
      </c>
      <c r="B7" s="71" t="s">
        <v>627</v>
      </c>
      <c r="C7" s="72" t="s">
        <v>483</v>
      </c>
      <c r="D7" s="72" t="s">
        <v>74</v>
      </c>
      <c r="E7" s="72"/>
      <c r="AA7" s="67">
        <v>0</v>
      </c>
      <c r="AB7" s="67">
        <v>0</v>
      </c>
      <c r="AC7" s="67">
        <v>1</v>
      </c>
      <c r="AD7" s="67">
        <v>1</v>
      </c>
      <c r="AE7" s="67">
        <v>0</v>
      </c>
      <c r="AF7" s="67">
        <v>0</v>
      </c>
      <c r="AG7" s="67">
        <v>0</v>
      </c>
      <c r="AH7" s="67">
        <v>1</v>
      </c>
      <c r="AI7" s="67">
        <v>1</v>
      </c>
      <c r="AJ7" s="67">
        <v>0</v>
      </c>
      <c r="AK7" s="67">
        <v>0</v>
      </c>
      <c r="AL7" s="67">
        <v>0</v>
      </c>
      <c r="AM7" s="67">
        <v>1</v>
      </c>
      <c r="AN7" s="67">
        <v>1</v>
      </c>
      <c r="AO7" s="67">
        <v>0</v>
      </c>
      <c r="AP7" s="67">
        <v>0</v>
      </c>
      <c r="AQ7" s="67">
        <v>0</v>
      </c>
      <c r="AR7" s="67">
        <v>1</v>
      </c>
      <c r="AS7" s="67">
        <v>1</v>
      </c>
      <c r="AT7" s="67">
        <v>0</v>
      </c>
      <c r="AU7" s="67">
        <v>0</v>
      </c>
    </row>
    <row r="8" spans="1:244" ht="16" thickBot="1" x14ac:dyDescent="0.4">
      <c r="A8" s="70" t="s">
        <v>345</v>
      </c>
      <c r="B8" s="71" t="s">
        <v>627</v>
      </c>
      <c r="C8" s="72" t="s">
        <v>483</v>
      </c>
      <c r="D8" s="72" t="s">
        <v>74</v>
      </c>
      <c r="E8" s="72"/>
      <c r="AA8" s="67">
        <v>0</v>
      </c>
      <c r="AB8" s="67">
        <v>0</v>
      </c>
      <c r="AC8" s="67">
        <v>1</v>
      </c>
      <c r="AD8" s="67">
        <v>1</v>
      </c>
      <c r="AE8" s="67">
        <v>0</v>
      </c>
      <c r="AF8" s="67">
        <v>0</v>
      </c>
      <c r="AG8" s="67">
        <v>0</v>
      </c>
      <c r="AH8" s="67">
        <v>1</v>
      </c>
      <c r="AI8" s="67">
        <v>1</v>
      </c>
      <c r="AJ8" s="67">
        <v>0</v>
      </c>
      <c r="AK8" s="67">
        <v>0</v>
      </c>
      <c r="AL8" s="67">
        <v>0</v>
      </c>
      <c r="AM8" s="67">
        <v>1</v>
      </c>
      <c r="AN8" s="67">
        <v>1</v>
      </c>
      <c r="AO8" s="67">
        <v>0</v>
      </c>
      <c r="AP8" s="67">
        <v>0</v>
      </c>
      <c r="AQ8" s="67">
        <v>0</v>
      </c>
      <c r="AR8" s="67">
        <v>1</v>
      </c>
      <c r="AS8" s="67">
        <v>1</v>
      </c>
      <c r="AT8" s="67">
        <v>0</v>
      </c>
      <c r="AU8" s="67">
        <v>0</v>
      </c>
    </row>
    <row r="9" spans="1:244" ht="16" thickBot="1" x14ac:dyDescent="0.4">
      <c r="A9" s="70" t="s">
        <v>392</v>
      </c>
      <c r="B9" s="71" t="s">
        <v>627</v>
      </c>
      <c r="C9" s="72" t="s">
        <v>483</v>
      </c>
      <c r="D9" s="72" t="s">
        <v>74</v>
      </c>
      <c r="E9" s="72"/>
      <c r="AA9" s="67">
        <v>0</v>
      </c>
      <c r="AB9" s="67">
        <v>0</v>
      </c>
      <c r="AC9" s="67">
        <v>1</v>
      </c>
      <c r="AD9" s="67">
        <v>1</v>
      </c>
      <c r="AE9" s="67">
        <v>0</v>
      </c>
      <c r="AF9" s="67">
        <v>0</v>
      </c>
      <c r="AG9" s="67">
        <v>0</v>
      </c>
      <c r="AH9" s="67">
        <v>1</v>
      </c>
      <c r="AI9" s="67">
        <v>1</v>
      </c>
      <c r="AJ9" s="67">
        <v>0</v>
      </c>
      <c r="AK9" s="67">
        <v>0</v>
      </c>
      <c r="AL9" s="67">
        <v>0</v>
      </c>
      <c r="AM9" s="67">
        <v>1</v>
      </c>
      <c r="AN9" s="67">
        <v>1</v>
      </c>
      <c r="AO9" s="67">
        <v>0</v>
      </c>
      <c r="AP9" s="67">
        <v>0</v>
      </c>
      <c r="AQ9" s="67">
        <v>0</v>
      </c>
      <c r="AR9" s="67">
        <v>1</v>
      </c>
      <c r="AS9" s="67">
        <v>1</v>
      </c>
      <c r="AT9" s="67">
        <v>0</v>
      </c>
      <c r="AU9" s="67">
        <v>0</v>
      </c>
    </row>
    <row r="10" spans="1:244" ht="16" thickBot="1" x14ac:dyDescent="0.4">
      <c r="A10" s="70" t="s">
        <v>669</v>
      </c>
      <c r="B10" s="73" t="s">
        <v>627</v>
      </c>
      <c r="C10" s="72" t="s">
        <v>483</v>
      </c>
      <c r="D10" s="72" t="s">
        <v>74</v>
      </c>
      <c r="E10" s="72"/>
      <c r="AA10" s="67">
        <v>0</v>
      </c>
      <c r="AB10" s="67">
        <v>0</v>
      </c>
      <c r="AC10" s="67">
        <v>1</v>
      </c>
      <c r="AD10" s="67">
        <v>1</v>
      </c>
      <c r="AE10" s="67">
        <v>0</v>
      </c>
      <c r="AF10" s="67">
        <v>0</v>
      </c>
      <c r="AG10" s="67">
        <v>0</v>
      </c>
      <c r="AH10" s="67">
        <v>1</v>
      </c>
      <c r="AI10" s="67">
        <v>1</v>
      </c>
      <c r="AJ10" s="67">
        <v>0</v>
      </c>
      <c r="AK10" s="67">
        <v>0</v>
      </c>
      <c r="AL10" s="67">
        <v>0</v>
      </c>
      <c r="AM10" s="67">
        <v>1</v>
      </c>
      <c r="AN10" s="67">
        <v>1</v>
      </c>
      <c r="AO10" s="67">
        <v>0</v>
      </c>
      <c r="AP10" s="67">
        <v>0</v>
      </c>
      <c r="AQ10" s="67">
        <v>0</v>
      </c>
      <c r="AR10" s="67">
        <v>1</v>
      </c>
      <c r="AS10" s="67">
        <v>1</v>
      </c>
      <c r="AT10" s="67">
        <v>0</v>
      </c>
      <c r="AU10" s="67">
        <v>0</v>
      </c>
    </row>
    <row r="11" spans="1:244" ht="16" thickBot="1" x14ac:dyDescent="0.4">
      <c r="A11" s="70" t="s">
        <v>353</v>
      </c>
      <c r="B11" s="71" t="s">
        <v>627</v>
      </c>
      <c r="C11" s="72" t="s">
        <v>483</v>
      </c>
      <c r="D11" s="72" t="s">
        <v>74</v>
      </c>
      <c r="E11" s="72"/>
      <c r="AA11" s="67">
        <v>0</v>
      </c>
      <c r="AB11" s="67">
        <v>0</v>
      </c>
      <c r="AC11" s="67">
        <v>1</v>
      </c>
      <c r="AD11" s="67">
        <v>1</v>
      </c>
      <c r="AE11" s="67">
        <v>0</v>
      </c>
      <c r="AF11" s="67">
        <v>0</v>
      </c>
      <c r="AG11" s="67">
        <v>0</v>
      </c>
      <c r="AH11" s="67">
        <v>1</v>
      </c>
      <c r="AI11" s="67">
        <v>1</v>
      </c>
      <c r="AJ11" s="67">
        <v>0</v>
      </c>
      <c r="AK11" s="67">
        <v>0</v>
      </c>
      <c r="AL11" s="67">
        <v>0</v>
      </c>
      <c r="AM11" s="67">
        <v>1</v>
      </c>
      <c r="AN11" s="67">
        <v>1</v>
      </c>
      <c r="AO11" s="67">
        <v>0</v>
      </c>
      <c r="AP11" s="67">
        <v>0</v>
      </c>
      <c r="AQ11" s="67">
        <v>0</v>
      </c>
      <c r="AR11" s="67">
        <v>1</v>
      </c>
      <c r="AS11" s="67">
        <v>1</v>
      </c>
      <c r="AT11" s="67">
        <v>0</v>
      </c>
      <c r="AU11" s="67">
        <v>0</v>
      </c>
    </row>
    <row r="12" spans="1:244" ht="16" thickBot="1" x14ac:dyDescent="0.4">
      <c r="A12" s="70" t="s">
        <v>432</v>
      </c>
      <c r="B12" s="71" t="s">
        <v>627</v>
      </c>
      <c r="C12" s="72" t="s">
        <v>483</v>
      </c>
      <c r="D12" s="72" t="s">
        <v>74</v>
      </c>
      <c r="E12" s="72"/>
      <c r="AA12" s="67">
        <v>0</v>
      </c>
      <c r="AB12" s="67">
        <v>0</v>
      </c>
      <c r="AC12" s="67">
        <v>1</v>
      </c>
      <c r="AD12" s="67">
        <v>1</v>
      </c>
      <c r="AE12" s="67">
        <v>0</v>
      </c>
      <c r="AF12" s="67">
        <v>0</v>
      </c>
      <c r="AG12" s="67">
        <v>0</v>
      </c>
      <c r="AH12" s="67">
        <v>1</v>
      </c>
      <c r="AI12" s="67">
        <v>1</v>
      </c>
      <c r="AJ12" s="67">
        <v>0</v>
      </c>
      <c r="AK12" s="67">
        <v>0</v>
      </c>
      <c r="AL12" s="67">
        <v>0</v>
      </c>
      <c r="AM12" s="67">
        <v>1</v>
      </c>
      <c r="AN12" s="67">
        <v>1</v>
      </c>
      <c r="AO12" s="67">
        <v>0</v>
      </c>
      <c r="AP12" s="67">
        <v>0</v>
      </c>
      <c r="AQ12" s="67">
        <v>0</v>
      </c>
      <c r="AR12" s="67">
        <v>1</v>
      </c>
      <c r="AS12" s="67">
        <v>1</v>
      </c>
      <c r="AT12" s="67">
        <v>0</v>
      </c>
      <c r="AU12" s="67">
        <v>0</v>
      </c>
    </row>
    <row r="13" spans="1:244" ht="16" thickBot="1" x14ac:dyDescent="0.4">
      <c r="A13" s="70" t="s">
        <v>342</v>
      </c>
      <c r="B13" s="71" t="s">
        <v>627</v>
      </c>
      <c r="C13" s="72" t="s">
        <v>483</v>
      </c>
      <c r="D13" s="72" t="s">
        <v>74</v>
      </c>
      <c r="E13" s="72"/>
      <c r="AA13" s="67">
        <v>0</v>
      </c>
      <c r="AB13" s="67">
        <v>0</v>
      </c>
      <c r="AC13" s="67">
        <v>1</v>
      </c>
      <c r="AD13" s="67">
        <v>1</v>
      </c>
      <c r="AE13" s="67">
        <v>0</v>
      </c>
      <c r="AF13" s="67">
        <v>0</v>
      </c>
      <c r="AG13" s="67">
        <v>0</v>
      </c>
      <c r="AH13" s="67">
        <v>1</v>
      </c>
      <c r="AI13" s="67">
        <v>1</v>
      </c>
      <c r="AJ13" s="67">
        <v>0</v>
      </c>
      <c r="AK13" s="67">
        <v>0</v>
      </c>
      <c r="AL13" s="67">
        <v>0</v>
      </c>
      <c r="AM13" s="67">
        <v>1</v>
      </c>
      <c r="AN13" s="67">
        <v>1</v>
      </c>
      <c r="AO13" s="67">
        <v>0</v>
      </c>
      <c r="AP13" s="67">
        <v>0</v>
      </c>
      <c r="AQ13" s="67">
        <v>0</v>
      </c>
      <c r="AR13" s="67">
        <v>1</v>
      </c>
      <c r="AS13" s="67">
        <v>1</v>
      </c>
      <c r="AT13" s="67">
        <v>0</v>
      </c>
      <c r="AU13" s="67">
        <v>0</v>
      </c>
    </row>
    <row r="14" spans="1:244" ht="16" thickBot="1" x14ac:dyDescent="0.4">
      <c r="A14" s="70" t="s">
        <v>343</v>
      </c>
      <c r="B14" s="71" t="s">
        <v>627</v>
      </c>
      <c r="C14" s="72" t="s">
        <v>483</v>
      </c>
      <c r="D14" s="72" t="s">
        <v>74</v>
      </c>
      <c r="E14" s="72"/>
      <c r="AA14" s="67">
        <v>0</v>
      </c>
      <c r="AB14" s="67">
        <v>0</v>
      </c>
      <c r="AC14" s="67">
        <v>1</v>
      </c>
      <c r="AD14" s="67">
        <v>1</v>
      </c>
      <c r="AE14" s="67">
        <v>0</v>
      </c>
      <c r="AF14" s="67">
        <v>0</v>
      </c>
      <c r="AG14" s="67">
        <v>0</v>
      </c>
      <c r="AH14" s="67">
        <v>1</v>
      </c>
      <c r="AI14" s="67">
        <v>1</v>
      </c>
      <c r="AJ14" s="67">
        <v>0</v>
      </c>
      <c r="AK14" s="67">
        <v>0</v>
      </c>
      <c r="AL14" s="67">
        <v>0</v>
      </c>
      <c r="AM14" s="67">
        <v>1</v>
      </c>
      <c r="AN14" s="67">
        <v>1</v>
      </c>
      <c r="AO14" s="67">
        <v>0</v>
      </c>
      <c r="AP14" s="67">
        <v>0</v>
      </c>
      <c r="AQ14" s="67">
        <v>0</v>
      </c>
      <c r="AR14" s="67">
        <v>1</v>
      </c>
      <c r="AS14" s="67">
        <v>1</v>
      </c>
      <c r="AT14" s="67">
        <v>0</v>
      </c>
      <c r="AU14" s="67">
        <v>0</v>
      </c>
    </row>
    <row r="15" spans="1:244" ht="16" thickBot="1" x14ac:dyDescent="0.4">
      <c r="A15" s="70" t="s">
        <v>344</v>
      </c>
      <c r="B15" s="71" t="s">
        <v>627</v>
      </c>
      <c r="C15" s="72" t="s">
        <v>483</v>
      </c>
      <c r="D15" s="72" t="s">
        <v>74</v>
      </c>
      <c r="E15" s="72"/>
      <c r="AA15" s="67">
        <v>0</v>
      </c>
      <c r="AB15" s="67">
        <v>0</v>
      </c>
      <c r="AC15" s="67">
        <v>1</v>
      </c>
      <c r="AD15" s="67">
        <v>1</v>
      </c>
      <c r="AE15" s="67">
        <v>0</v>
      </c>
      <c r="AF15" s="67">
        <v>0</v>
      </c>
      <c r="AG15" s="67">
        <v>0</v>
      </c>
      <c r="AH15" s="67">
        <v>1</v>
      </c>
      <c r="AI15" s="67">
        <v>1</v>
      </c>
      <c r="AJ15" s="67">
        <v>0</v>
      </c>
      <c r="AK15" s="67">
        <v>0</v>
      </c>
      <c r="AL15" s="67">
        <v>0</v>
      </c>
      <c r="AM15" s="67">
        <v>1</v>
      </c>
      <c r="AN15" s="67">
        <v>1</v>
      </c>
      <c r="AO15" s="67">
        <v>0</v>
      </c>
      <c r="AP15" s="67">
        <v>0</v>
      </c>
      <c r="AQ15" s="67">
        <v>0</v>
      </c>
      <c r="AR15" s="67">
        <v>1</v>
      </c>
      <c r="AS15" s="67">
        <v>1</v>
      </c>
      <c r="AT15" s="67">
        <v>0</v>
      </c>
      <c r="AU15" s="67">
        <v>0</v>
      </c>
    </row>
    <row r="16" spans="1:244" ht="16" thickBot="1" x14ac:dyDescent="0.4">
      <c r="A16" s="70" t="s">
        <v>366</v>
      </c>
      <c r="B16" s="71" t="s">
        <v>627</v>
      </c>
      <c r="C16" s="72" t="s">
        <v>483</v>
      </c>
      <c r="D16" s="72" t="s">
        <v>74</v>
      </c>
      <c r="E16" s="72"/>
      <c r="AA16" s="67">
        <v>0</v>
      </c>
      <c r="AB16" s="67">
        <v>0</v>
      </c>
      <c r="AC16" s="67">
        <v>1</v>
      </c>
      <c r="AD16" s="67">
        <v>1</v>
      </c>
      <c r="AE16" s="67">
        <v>0</v>
      </c>
      <c r="AF16" s="67">
        <v>0</v>
      </c>
      <c r="AG16" s="67">
        <v>0</v>
      </c>
      <c r="AH16" s="67">
        <v>1</v>
      </c>
      <c r="AI16" s="67">
        <v>1</v>
      </c>
      <c r="AJ16" s="67">
        <v>0</v>
      </c>
      <c r="AK16" s="67">
        <v>0</v>
      </c>
      <c r="AL16" s="67">
        <v>0</v>
      </c>
      <c r="AM16" s="67">
        <v>1</v>
      </c>
      <c r="AN16" s="67">
        <v>1</v>
      </c>
      <c r="AO16" s="67">
        <v>0</v>
      </c>
      <c r="AP16" s="67">
        <v>0</v>
      </c>
      <c r="AQ16" s="67">
        <v>0</v>
      </c>
      <c r="AR16" s="67">
        <v>1</v>
      </c>
      <c r="AS16" s="67">
        <v>1</v>
      </c>
      <c r="AT16" s="67">
        <v>0</v>
      </c>
      <c r="AU16" s="67">
        <v>0</v>
      </c>
    </row>
    <row r="17" spans="1:47" ht="16" thickBot="1" x14ac:dyDescent="0.4">
      <c r="A17" s="70" t="s">
        <v>668</v>
      </c>
      <c r="B17" s="71" t="s">
        <v>627</v>
      </c>
      <c r="C17" s="72" t="s">
        <v>481</v>
      </c>
      <c r="D17" s="72" t="s">
        <v>461</v>
      </c>
      <c r="E17" s="72" t="s">
        <v>700</v>
      </c>
      <c r="AA17" s="67">
        <v>0</v>
      </c>
      <c r="AB17" s="67">
        <v>0</v>
      </c>
      <c r="AC17" s="67">
        <v>1</v>
      </c>
      <c r="AD17" s="67">
        <v>1</v>
      </c>
      <c r="AE17" s="67">
        <v>0</v>
      </c>
      <c r="AF17" s="67">
        <v>0</v>
      </c>
      <c r="AG17" s="67">
        <v>0</v>
      </c>
      <c r="AH17" s="67">
        <v>1</v>
      </c>
      <c r="AI17" s="67">
        <v>1</v>
      </c>
      <c r="AJ17" s="67">
        <v>0</v>
      </c>
      <c r="AK17" s="67">
        <v>0</v>
      </c>
      <c r="AL17" s="67">
        <v>0</v>
      </c>
      <c r="AM17" s="67">
        <v>1</v>
      </c>
      <c r="AN17" s="67">
        <v>1</v>
      </c>
      <c r="AO17" s="67">
        <v>0</v>
      </c>
      <c r="AP17" s="67">
        <v>0</v>
      </c>
      <c r="AQ17" s="67">
        <v>0</v>
      </c>
      <c r="AR17" s="67">
        <v>1</v>
      </c>
      <c r="AS17" s="67">
        <v>1</v>
      </c>
      <c r="AT17" s="67">
        <v>0</v>
      </c>
      <c r="AU17" s="67">
        <v>0</v>
      </c>
    </row>
    <row r="18" spans="1:47" ht="16" thickBot="1" x14ac:dyDescent="0.4">
      <c r="A18" s="70" t="s">
        <v>418</v>
      </c>
      <c r="B18" s="71" t="s">
        <v>627</v>
      </c>
      <c r="C18" s="72" t="s">
        <v>189</v>
      </c>
      <c r="D18" s="72" t="s">
        <v>95</v>
      </c>
      <c r="E18" s="72" t="s">
        <v>700</v>
      </c>
      <c r="AA18" s="67">
        <v>0</v>
      </c>
      <c r="AB18" s="67">
        <v>0</v>
      </c>
      <c r="AC18" s="67">
        <v>1</v>
      </c>
      <c r="AD18" s="67">
        <v>1</v>
      </c>
      <c r="AE18" s="67">
        <v>0</v>
      </c>
      <c r="AF18" s="67">
        <v>0</v>
      </c>
      <c r="AG18" s="67">
        <v>0</v>
      </c>
      <c r="AH18" s="67">
        <v>1</v>
      </c>
      <c r="AI18" s="67">
        <v>1</v>
      </c>
      <c r="AJ18" s="67">
        <v>0</v>
      </c>
      <c r="AK18" s="67">
        <v>0</v>
      </c>
      <c r="AL18" s="67">
        <v>0</v>
      </c>
      <c r="AM18" s="67">
        <v>1</v>
      </c>
      <c r="AN18" s="67">
        <v>1</v>
      </c>
      <c r="AO18" s="67">
        <v>0</v>
      </c>
      <c r="AP18" s="67">
        <v>0</v>
      </c>
      <c r="AQ18" s="67">
        <v>0</v>
      </c>
      <c r="AR18" s="67">
        <v>1</v>
      </c>
      <c r="AS18" s="67">
        <v>1</v>
      </c>
      <c r="AT18" s="67">
        <v>0</v>
      </c>
      <c r="AU18" s="67">
        <v>0</v>
      </c>
    </row>
    <row r="19" spans="1:47" ht="16" thickBot="1" x14ac:dyDescent="0.4">
      <c r="A19" s="70" t="s">
        <v>422</v>
      </c>
      <c r="B19" s="71" t="s">
        <v>627</v>
      </c>
      <c r="C19" s="72" t="s">
        <v>189</v>
      </c>
      <c r="D19" s="72" t="s">
        <v>95</v>
      </c>
      <c r="E19" s="72" t="s">
        <v>700</v>
      </c>
      <c r="AA19" s="67">
        <v>0</v>
      </c>
      <c r="AB19" s="67">
        <v>0</v>
      </c>
      <c r="AC19" s="67">
        <v>1</v>
      </c>
      <c r="AD19" s="67">
        <v>1</v>
      </c>
      <c r="AE19" s="67">
        <v>0</v>
      </c>
      <c r="AF19" s="67">
        <v>0</v>
      </c>
      <c r="AG19" s="67">
        <v>0</v>
      </c>
      <c r="AH19" s="67">
        <v>1</v>
      </c>
      <c r="AI19" s="67">
        <v>1</v>
      </c>
      <c r="AJ19" s="67">
        <v>0</v>
      </c>
      <c r="AK19" s="67">
        <v>0</v>
      </c>
      <c r="AL19" s="67">
        <v>0</v>
      </c>
      <c r="AM19" s="67">
        <v>1</v>
      </c>
      <c r="AN19" s="67">
        <v>1</v>
      </c>
      <c r="AO19" s="67">
        <v>0</v>
      </c>
      <c r="AP19" s="67">
        <v>0</v>
      </c>
      <c r="AQ19" s="67">
        <v>0</v>
      </c>
      <c r="AR19" s="67">
        <v>1</v>
      </c>
      <c r="AS19" s="67">
        <v>1</v>
      </c>
      <c r="AT19" s="67">
        <v>0</v>
      </c>
      <c r="AU19" s="67">
        <v>0</v>
      </c>
    </row>
    <row r="20" spans="1:47" ht="16" thickBot="1" x14ac:dyDescent="0.4">
      <c r="A20" s="70" t="s">
        <v>354</v>
      </c>
      <c r="B20" s="71" t="s">
        <v>627</v>
      </c>
      <c r="C20" s="72" t="s">
        <v>189</v>
      </c>
      <c r="D20" s="72" t="s">
        <v>95</v>
      </c>
      <c r="E20" s="72" t="s">
        <v>700</v>
      </c>
      <c r="AA20" s="67">
        <v>0</v>
      </c>
      <c r="AB20" s="67">
        <v>0</v>
      </c>
      <c r="AC20" s="67">
        <v>1</v>
      </c>
      <c r="AD20" s="67">
        <v>1</v>
      </c>
      <c r="AE20" s="67">
        <v>0</v>
      </c>
      <c r="AF20" s="67">
        <v>0</v>
      </c>
      <c r="AG20" s="67">
        <v>0</v>
      </c>
      <c r="AH20" s="67">
        <v>1</v>
      </c>
      <c r="AI20" s="67">
        <v>1</v>
      </c>
      <c r="AJ20" s="67">
        <v>0</v>
      </c>
      <c r="AK20" s="67">
        <v>0</v>
      </c>
      <c r="AL20" s="67">
        <v>0</v>
      </c>
      <c r="AM20" s="67">
        <v>1</v>
      </c>
      <c r="AN20" s="67">
        <v>1</v>
      </c>
      <c r="AO20" s="67">
        <v>0</v>
      </c>
      <c r="AP20" s="67">
        <v>0</v>
      </c>
      <c r="AQ20" s="67">
        <v>0</v>
      </c>
      <c r="AR20" s="67">
        <v>1</v>
      </c>
      <c r="AS20" s="67">
        <v>1</v>
      </c>
      <c r="AT20" s="67">
        <v>0</v>
      </c>
      <c r="AU20" s="67">
        <v>0</v>
      </c>
    </row>
    <row r="21" spans="1:47" ht="16" thickBot="1" x14ac:dyDescent="0.4">
      <c r="A21" s="70" t="s">
        <v>427</v>
      </c>
      <c r="B21" s="71" t="s">
        <v>627</v>
      </c>
      <c r="C21" s="72" t="s">
        <v>189</v>
      </c>
      <c r="D21" s="72" t="s">
        <v>95</v>
      </c>
      <c r="E21" s="72" t="s">
        <v>700</v>
      </c>
      <c r="AA21" s="67">
        <v>0</v>
      </c>
      <c r="AB21" s="67">
        <v>0</v>
      </c>
      <c r="AC21" s="67">
        <v>1</v>
      </c>
      <c r="AD21" s="67">
        <v>1</v>
      </c>
      <c r="AE21" s="67">
        <v>0</v>
      </c>
      <c r="AF21" s="67">
        <v>0</v>
      </c>
      <c r="AG21" s="67">
        <v>0</v>
      </c>
      <c r="AH21" s="67">
        <v>1</v>
      </c>
      <c r="AI21" s="67">
        <v>1</v>
      </c>
      <c r="AJ21" s="67">
        <v>0</v>
      </c>
      <c r="AK21" s="67">
        <v>0</v>
      </c>
      <c r="AL21" s="67">
        <v>0</v>
      </c>
      <c r="AM21" s="67">
        <v>1</v>
      </c>
      <c r="AN21" s="67">
        <v>1</v>
      </c>
      <c r="AO21" s="67">
        <v>0</v>
      </c>
      <c r="AP21" s="67">
        <v>0</v>
      </c>
      <c r="AQ21" s="67">
        <v>0</v>
      </c>
      <c r="AR21" s="67">
        <v>1</v>
      </c>
      <c r="AS21" s="67">
        <v>1</v>
      </c>
      <c r="AT21" s="67">
        <v>0</v>
      </c>
      <c r="AU21" s="67">
        <v>0</v>
      </c>
    </row>
    <row r="22" spans="1:47" ht="16" thickBot="1" x14ac:dyDescent="0.4">
      <c r="A22" s="70" t="s">
        <v>352</v>
      </c>
      <c r="B22" s="71" t="s">
        <v>627</v>
      </c>
      <c r="C22" s="72" t="s">
        <v>189</v>
      </c>
      <c r="D22" s="72" t="s">
        <v>95</v>
      </c>
      <c r="E22" s="72" t="s">
        <v>700</v>
      </c>
      <c r="AA22" s="67">
        <v>0</v>
      </c>
      <c r="AB22" s="67">
        <v>0</v>
      </c>
      <c r="AC22" s="67">
        <v>1</v>
      </c>
      <c r="AD22" s="67">
        <v>1</v>
      </c>
      <c r="AE22" s="67">
        <v>0</v>
      </c>
      <c r="AF22" s="67">
        <v>0</v>
      </c>
      <c r="AG22" s="67">
        <v>0</v>
      </c>
      <c r="AH22" s="67">
        <v>1</v>
      </c>
      <c r="AI22" s="67">
        <v>1</v>
      </c>
      <c r="AJ22" s="67">
        <v>0</v>
      </c>
      <c r="AK22" s="67">
        <v>0</v>
      </c>
      <c r="AL22" s="67">
        <v>0</v>
      </c>
      <c r="AM22" s="67">
        <v>1</v>
      </c>
      <c r="AN22" s="67">
        <v>1</v>
      </c>
      <c r="AO22" s="67">
        <v>0</v>
      </c>
      <c r="AP22" s="67">
        <v>0</v>
      </c>
      <c r="AQ22" s="67">
        <v>0</v>
      </c>
      <c r="AR22" s="67">
        <v>1</v>
      </c>
      <c r="AS22" s="67">
        <v>1</v>
      </c>
      <c r="AT22" s="67">
        <v>0</v>
      </c>
      <c r="AU22" s="67">
        <v>0</v>
      </c>
    </row>
    <row r="23" spans="1:47" ht="16" thickBot="1" x14ac:dyDescent="0.4">
      <c r="A23" s="70" t="s">
        <v>419</v>
      </c>
      <c r="B23" s="71" t="s">
        <v>627</v>
      </c>
      <c r="C23" s="72" t="s">
        <v>189</v>
      </c>
      <c r="D23" s="72" t="s">
        <v>95</v>
      </c>
      <c r="E23" s="72" t="s">
        <v>700</v>
      </c>
      <c r="AA23" s="67">
        <v>0</v>
      </c>
      <c r="AB23" s="67">
        <v>0</v>
      </c>
      <c r="AC23" s="67">
        <v>1</v>
      </c>
      <c r="AD23" s="67">
        <v>1</v>
      </c>
      <c r="AE23" s="67">
        <v>0</v>
      </c>
      <c r="AF23" s="67">
        <v>0</v>
      </c>
      <c r="AG23" s="67">
        <v>0</v>
      </c>
      <c r="AH23" s="67">
        <v>1</v>
      </c>
      <c r="AI23" s="67">
        <v>1</v>
      </c>
      <c r="AJ23" s="67">
        <v>0</v>
      </c>
      <c r="AK23" s="67">
        <v>0</v>
      </c>
      <c r="AL23" s="67">
        <v>0</v>
      </c>
      <c r="AM23" s="67">
        <v>1</v>
      </c>
      <c r="AN23" s="67">
        <v>1</v>
      </c>
      <c r="AO23" s="67">
        <v>0</v>
      </c>
      <c r="AP23" s="67">
        <v>0</v>
      </c>
      <c r="AQ23" s="67">
        <v>0</v>
      </c>
      <c r="AR23" s="67">
        <v>1</v>
      </c>
      <c r="AS23" s="67">
        <v>1</v>
      </c>
      <c r="AT23" s="67">
        <v>0</v>
      </c>
      <c r="AU23" s="67">
        <v>0</v>
      </c>
    </row>
    <row r="24" spans="1:47" ht="16" thickBot="1" x14ac:dyDescent="0.4">
      <c r="A24" s="70" t="s">
        <v>364</v>
      </c>
      <c r="B24" s="71" t="s">
        <v>627</v>
      </c>
      <c r="C24" s="72" t="s">
        <v>483</v>
      </c>
      <c r="D24" s="72" t="s">
        <v>93</v>
      </c>
      <c r="E24" s="72"/>
      <c r="AA24" s="67">
        <v>0</v>
      </c>
      <c r="AB24" s="67" t="s">
        <v>703</v>
      </c>
      <c r="AC24" s="67">
        <v>1</v>
      </c>
      <c r="AD24" s="67">
        <v>1</v>
      </c>
      <c r="AE24" s="67">
        <v>0</v>
      </c>
      <c r="AF24" s="67">
        <v>0</v>
      </c>
      <c r="AG24" s="67">
        <v>0</v>
      </c>
      <c r="AH24" s="67">
        <v>1</v>
      </c>
      <c r="AI24" s="67">
        <v>1</v>
      </c>
      <c r="AJ24" s="67">
        <v>0</v>
      </c>
      <c r="AK24" s="67">
        <v>0</v>
      </c>
      <c r="AL24" s="67">
        <v>0</v>
      </c>
      <c r="AM24" s="67">
        <v>1</v>
      </c>
      <c r="AN24" s="67">
        <v>1</v>
      </c>
      <c r="AO24" s="67">
        <v>0</v>
      </c>
      <c r="AP24" s="67">
        <v>0</v>
      </c>
      <c r="AQ24" s="67">
        <v>0</v>
      </c>
      <c r="AR24" s="67">
        <v>1</v>
      </c>
      <c r="AS24" s="67">
        <v>1</v>
      </c>
      <c r="AT24" s="67">
        <v>0</v>
      </c>
      <c r="AU24" s="67">
        <v>0</v>
      </c>
    </row>
    <row r="25" spans="1:47" ht="16" thickBot="1" x14ac:dyDescent="0.4">
      <c r="A25" s="70" t="s">
        <v>361</v>
      </c>
      <c r="B25" s="71" t="s">
        <v>627</v>
      </c>
      <c r="C25" s="72" t="s">
        <v>483</v>
      </c>
      <c r="D25" s="72" t="s">
        <v>93</v>
      </c>
      <c r="E25" s="72"/>
      <c r="AA25" s="67">
        <v>0</v>
      </c>
      <c r="AB25" s="67">
        <v>0</v>
      </c>
      <c r="AC25" s="67">
        <v>1</v>
      </c>
      <c r="AD25" s="67">
        <v>1</v>
      </c>
      <c r="AE25" s="67">
        <v>0</v>
      </c>
      <c r="AF25" s="67">
        <v>0</v>
      </c>
      <c r="AG25" s="67">
        <v>0</v>
      </c>
      <c r="AH25" s="67">
        <v>1</v>
      </c>
      <c r="AI25" s="67">
        <v>1</v>
      </c>
      <c r="AJ25" s="67">
        <v>0</v>
      </c>
      <c r="AK25" s="67">
        <v>0</v>
      </c>
      <c r="AL25" s="67">
        <v>0</v>
      </c>
      <c r="AM25" s="67">
        <v>1</v>
      </c>
      <c r="AN25" s="67">
        <v>1</v>
      </c>
      <c r="AO25" s="67">
        <v>0</v>
      </c>
      <c r="AP25" s="67">
        <v>0</v>
      </c>
      <c r="AQ25" s="67">
        <v>0</v>
      </c>
      <c r="AR25" s="67">
        <v>1</v>
      </c>
      <c r="AS25" s="67">
        <v>1</v>
      </c>
      <c r="AT25" s="67">
        <v>0</v>
      </c>
      <c r="AU25" s="67">
        <v>0</v>
      </c>
    </row>
    <row r="26" spans="1:47" ht="16" thickBot="1" x14ac:dyDescent="0.4">
      <c r="A26" s="70" t="s">
        <v>426</v>
      </c>
      <c r="B26" s="71" t="s">
        <v>627</v>
      </c>
      <c r="C26" s="72" t="s">
        <v>189</v>
      </c>
      <c r="D26" s="72" t="s">
        <v>23</v>
      </c>
      <c r="E26" s="72"/>
      <c r="AA26" s="67">
        <v>0</v>
      </c>
      <c r="AB26" s="67">
        <v>0</v>
      </c>
      <c r="AC26" s="67">
        <v>1</v>
      </c>
      <c r="AD26" s="67">
        <v>1</v>
      </c>
      <c r="AE26" s="67">
        <v>0</v>
      </c>
      <c r="AF26" s="67">
        <v>0</v>
      </c>
      <c r="AG26" s="67">
        <v>0</v>
      </c>
      <c r="AH26" s="67">
        <v>1</v>
      </c>
      <c r="AI26" s="67">
        <v>1</v>
      </c>
      <c r="AJ26" s="67">
        <v>0</v>
      </c>
      <c r="AK26" s="67">
        <v>0</v>
      </c>
      <c r="AL26" s="67">
        <v>0</v>
      </c>
      <c r="AM26" s="67">
        <v>1</v>
      </c>
      <c r="AN26" s="67">
        <v>1</v>
      </c>
      <c r="AO26" s="67">
        <v>0</v>
      </c>
      <c r="AP26" s="67">
        <v>0</v>
      </c>
      <c r="AQ26" s="67">
        <v>0</v>
      </c>
      <c r="AR26" s="67">
        <v>1</v>
      </c>
      <c r="AS26" s="67">
        <v>1</v>
      </c>
      <c r="AT26" s="67">
        <v>0</v>
      </c>
      <c r="AU26" s="67">
        <v>0</v>
      </c>
    </row>
    <row r="27" spans="1:47" ht="16" thickBot="1" x14ac:dyDescent="0.4">
      <c r="A27" s="74" t="s">
        <v>414</v>
      </c>
      <c r="B27" s="75" t="s">
        <v>627</v>
      </c>
      <c r="C27" s="76" t="s">
        <v>158</v>
      </c>
      <c r="D27" s="76" t="s">
        <v>464</v>
      </c>
      <c r="E27" s="76"/>
      <c r="AA27" s="67">
        <v>0</v>
      </c>
      <c r="AB27" s="67">
        <v>0</v>
      </c>
      <c r="AC27" s="67">
        <v>0</v>
      </c>
      <c r="AD27" s="67">
        <v>1</v>
      </c>
      <c r="AE27" s="67">
        <v>1</v>
      </c>
      <c r="AF27" s="67">
        <v>0</v>
      </c>
      <c r="AG27" s="67">
        <v>0</v>
      </c>
      <c r="AH27" s="67">
        <v>0</v>
      </c>
      <c r="AI27" s="67">
        <v>1</v>
      </c>
      <c r="AJ27" s="67">
        <v>1</v>
      </c>
      <c r="AK27" s="67">
        <v>0</v>
      </c>
      <c r="AL27" s="67">
        <v>0</v>
      </c>
      <c r="AM27" s="67">
        <v>0</v>
      </c>
      <c r="AN27" s="67">
        <v>1</v>
      </c>
      <c r="AO27" s="67">
        <v>1</v>
      </c>
      <c r="AP27" s="67">
        <v>0</v>
      </c>
      <c r="AQ27" s="67">
        <v>0</v>
      </c>
      <c r="AR27" s="67">
        <v>0</v>
      </c>
      <c r="AS27" s="67">
        <v>1</v>
      </c>
      <c r="AT27" s="67">
        <v>1</v>
      </c>
      <c r="AU27" s="67">
        <v>0</v>
      </c>
    </row>
    <row r="28" spans="1:47" ht="16" thickBot="1" x14ac:dyDescent="0.4">
      <c r="A28" s="74" t="s">
        <v>378</v>
      </c>
      <c r="B28" s="75" t="s">
        <v>627</v>
      </c>
      <c r="C28" s="76" t="s">
        <v>480</v>
      </c>
      <c r="D28" s="76" t="s">
        <v>491</v>
      </c>
      <c r="E28" s="76"/>
      <c r="AA28" s="67">
        <v>0</v>
      </c>
      <c r="AB28" s="67">
        <v>0</v>
      </c>
      <c r="AC28" s="67">
        <v>0</v>
      </c>
      <c r="AD28" s="67">
        <v>1</v>
      </c>
      <c r="AE28" s="67">
        <v>1</v>
      </c>
      <c r="AF28" s="67">
        <v>0</v>
      </c>
      <c r="AG28" s="67">
        <v>0</v>
      </c>
      <c r="AH28" s="67">
        <v>0</v>
      </c>
      <c r="AI28" s="67">
        <v>1</v>
      </c>
      <c r="AJ28" s="67">
        <v>1</v>
      </c>
      <c r="AK28" s="67">
        <v>0</v>
      </c>
      <c r="AL28" s="67">
        <v>0</v>
      </c>
      <c r="AM28" s="67">
        <v>0</v>
      </c>
      <c r="AN28" s="67">
        <v>1</v>
      </c>
      <c r="AO28" s="67">
        <v>1</v>
      </c>
      <c r="AP28" s="67">
        <v>0</v>
      </c>
      <c r="AQ28" s="67">
        <v>0</v>
      </c>
      <c r="AR28" s="67">
        <v>0</v>
      </c>
      <c r="AS28" s="67">
        <v>1</v>
      </c>
      <c r="AT28" s="67">
        <v>1</v>
      </c>
      <c r="AU28" s="67">
        <v>0</v>
      </c>
    </row>
    <row r="29" spans="1:47" ht="16" thickBot="1" x14ac:dyDescent="0.4">
      <c r="A29" s="74" t="s">
        <v>404</v>
      </c>
      <c r="B29" s="75" t="s">
        <v>627</v>
      </c>
      <c r="C29" s="76" t="s">
        <v>480</v>
      </c>
      <c r="D29" s="76" t="s">
        <v>449</v>
      </c>
      <c r="E29" s="76"/>
      <c r="AA29" s="67">
        <v>0</v>
      </c>
      <c r="AB29" s="67">
        <v>0</v>
      </c>
      <c r="AC29" s="67">
        <v>0</v>
      </c>
      <c r="AD29" s="67">
        <v>1</v>
      </c>
      <c r="AE29" s="67">
        <v>1</v>
      </c>
      <c r="AF29" s="67">
        <v>0</v>
      </c>
      <c r="AG29" s="67">
        <v>0</v>
      </c>
      <c r="AH29" s="67">
        <v>0</v>
      </c>
      <c r="AI29" s="67">
        <v>1</v>
      </c>
      <c r="AJ29" s="67">
        <v>1</v>
      </c>
      <c r="AK29" s="67">
        <v>0</v>
      </c>
      <c r="AL29" s="67">
        <v>0</v>
      </c>
      <c r="AM29" s="67">
        <v>0</v>
      </c>
      <c r="AN29" s="67">
        <v>1</v>
      </c>
      <c r="AO29" s="67">
        <v>1</v>
      </c>
      <c r="AP29" s="67">
        <v>0</v>
      </c>
      <c r="AQ29" s="67">
        <v>0</v>
      </c>
      <c r="AR29" s="67">
        <v>0</v>
      </c>
      <c r="AS29" s="67">
        <v>1</v>
      </c>
      <c r="AT29" s="67">
        <v>1</v>
      </c>
      <c r="AU29" s="67">
        <v>0</v>
      </c>
    </row>
    <row r="30" spans="1:47" ht="16" thickBot="1" x14ac:dyDescent="0.4">
      <c r="A30" s="74" t="s">
        <v>409</v>
      </c>
      <c r="B30" s="75" t="s">
        <v>627</v>
      </c>
      <c r="C30" s="76" t="s">
        <v>480</v>
      </c>
      <c r="D30" s="76" t="s">
        <v>449</v>
      </c>
      <c r="E30" s="76"/>
      <c r="AA30" s="67">
        <v>0</v>
      </c>
      <c r="AB30" s="67">
        <v>0</v>
      </c>
      <c r="AC30" s="67">
        <v>0</v>
      </c>
      <c r="AD30" s="67">
        <v>1</v>
      </c>
      <c r="AE30" s="67">
        <v>1</v>
      </c>
      <c r="AF30" s="67">
        <v>0</v>
      </c>
      <c r="AG30" s="67">
        <v>0</v>
      </c>
      <c r="AH30" s="67">
        <v>0</v>
      </c>
      <c r="AI30" s="67">
        <v>1</v>
      </c>
      <c r="AJ30" s="67">
        <v>1</v>
      </c>
      <c r="AK30" s="67">
        <v>0</v>
      </c>
      <c r="AL30" s="67">
        <v>0</v>
      </c>
      <c r="AM30" s="67">
        <v>0</v>
      </c>
      <c r="AN30" s="67">
        <v>1</v>
      </c>
      <c r="AO30" s="67">
        <v>1</v>
      </c>
      <c r="AP30" s="67">
        <v>0</v>
      </c>
      <c r="AQ30" s="67">
        <v>0</v>
      </c>
      <c r="AR30" s="67">
        <v>0</v>
      </c>
      <c r="AS30" s="67">
        <v>1</v>
      </c>
      <c r="AT30" s="67">
        <v>1</v>
      </c>
      <c r="AU30" s="67">
        <v>0</v>
      </c>
    </row>
    <row r="31" spans="1:47" ht="16" thickBot="1" x14ac:dyDescent="0.4">
      <c r="A31" s="74" t="s">
        <v>363</v>
      </c>
      <c r="B31" s="75" t="s">
        <v>627</v>
      </c>
      <c r="C31" s="76" t="s">
        <v>480</v>
      </c>
      <c r="D31" s="76" t="s">
        <v>449</v>
      </c>
      <c r="E31" s="76"/>
      <c r="AA31" s="67">
        <v>0</v>
      </c>
      <c r="AB31" s="67">
        <v>0</v>
      </c>
      <c r="AC31" s="67">
        <v>0</v>
      </c>
      <c r="AD31" s="67">
        <v>1</v>
      </c>
      <c r="AE31" s="67">
        <v>1</v>
      </c>
      <c r="AF31" s="67">
        <v>0</v>
      </c>
      <c r="AG31" s="67">
        <v>0</v>
      </c>
      <c r="AH31" s="67">
        <v>0</v>
      </c>
      <c r="AI31" s="67">
        <v>1</v>
      </c>
      <c r="AJ31" s="67">
        <v>1</v>
      </c>
      <c r="AK31" s="67">
        <v>0</v>
      </c>
      <c r="AL31" s="67">
        <v>0</v>
      </c>
      <c r="AM31" s="67">
        <v>0</v>
      </c>
      <c r="AN31" s="67">
        <v>1</v>
      </c>
      <c r="AO31" s="67">
        <v>1</v>
      </c>
      <c r="AP31" s="67">
        <v>0</v>
      </c>
      <c r="AQ31" s="67">
        <v>0</v>
      </c>
      <c r="AR31" s="67">
        <v>0</v>
      </c>
      <c r="AS31" s="67">
        <v>1</v>
      </c>
      <c r="AT31" s="67">
        <v>1</v>
      </c>
      <c r="AU31" s="67">
        <v>0</v>
      </c>
    </row>
    <row r="32" spans="1:47" ht="16" thickBot="1" x14ac:dyDescent="0.4">
      <c r="A32" s="74" t="s">
        <v>410</v>
      </c>
      <c r="B32" s="75" t="s">
        <v>627</v>
      </c>
      <c r="C32" s="76" t="s">
        <v>480</v>
      </c>
      <c r="D32" s="76" t="s">
        <v>449</v>
      </c>
      <c r="E32" s="76"/>
      <c r="AA32" s="67">
        <v>0</v>
      </c>
      <c r="AB32" s="67">
        <v>0</v>
      </c>
      <c r="AC32" s="67">
        <v>0</v>
      </c>
      <c r="AD32" s="67">
        <v>1</v>
      </c>
      <c r="AE32" s="67">
        <v>1</v>
      </c>
      <c r="AF32" s="67">
        <v>0</v>
      </c>
      <c r="AG32" s="67">
        <v>0</v>
      </c>
      <c r="AH32" s="67">
        <v>0</v>
      </c>
      <c r="AI32" s="67">
        <v>1</v>
      </c>
      <c r="AJ32" s="67">
        <v>1</v>
      </c>
      <c r="AK32" s="67">
        <v>0</v>
      </c>
      <c r="AL32" s="67">
        <v>0</v>
      </c>
      <c r="AM32" s="67">
        <v>0</v>
      </c>
      <c r="AN32" s="67">
        <v>1</v>
      </c>
      <c r="AO32" s="67">
        <v>1</v>
      </c>
      <c r="AP32" s="67">
        <v>0</v>
      </c>
      <c r="AQ32" s="67">
        <v>0</v>
      </c>
      <c r="AR32" s="67">
        <v>0</v>
      </c>
      <c r="AS32" s="67">
        <v>1</v>
      </c>
      <c r="AT32" s="67">
        <v>1</v>
      </c>
      <c r="AU32" s="67">
        <v>0</v>
      </c>
    </row>
    <row r="33" spans="1:47" ht="16" thickBot="1" x14ac:dyDescent="0.4">
      <c r="A33" s="74" t="s">
        <v>368</v>
      </c>
      <c r="B33" s="75" t="s">
        <v>627</v>
      </c>
      <c r="C33" s="76" t="s">
        <v>480</v>
      </c>
      <c r="D33" s="76" t="s">
        <v>449</v>
      </c>
      <c r="E33" s="76"/>
      <c r="AA33" s="67">
        <v>0</v>
      </c>
      <c r="AB33" s="67">
        <v>0</v>
      </c>
      <c r="AC33" s="67">
        <v>0</v>
      </c>
      <c r="AD33" s="67">
        <v>1</v>
      </c>
      <c r="AE33" s="67">
        <v>1</v>
      </c>
      <c r="AF33" s="67">
        <v>0</v>
      </c>
      <c r="AG33" s="67">
        <v>0</v>
      </c>
      <c r="AH33" s="67">
        <v>0</v>
      </c>
      <c r="AI33" s="67">
        <v>1</v>
      </c>
      <c r="AJ33" s="67">
        <v>1</v>
      </c>
      <c r="AK33" s="67">
        <v>0</v>
      </c>
      <c r="AL33" s="67">
        <v>0</v>
      </c>
      <c r="AM33" s="67">
        <v>0</v>
      </c>
      <c r="AN33" s="67">
        <v>1</v>
      </c>
      <c r="AO33" s="67">
        <v>1</v>
      </c>
      <c r="AP33" s="67">
        <v>0</v>
      </c>
      <c r="AQ33" s="67">
        <v>0</v>
      </c>
      <c r="AR33" s="67">
        <v>0</v>
      </c>
      <c r="AS33" s="67">
        <v>1</v>
      </c>
      <c r="AT33" s="67">
        <v>1</v>
      </c>
      <c r="AU33" s="67">
        <v>0</v>
      </c>
    </row>
    <row r="34" spans="1:47" ht="16" thickBot="1" x14ac:dyDescent="0.4">
      <c r="A34" s="74" t="s">
        <v>385</v>
      </c>
      <c r="B34" s="75" t="s">
        <v>627</v>
      </c>
      <c r="C34" s="76" t="s">
        <v>480</v>
      </c>
      <c r="D34" s="76" t="s">
        <v>449</v>
      </c>
      <c r="E34" s="77"/>
      <c r="AA34" s="67">
        <v>0</v>
      </c>
      <c r="AB34" s="67">
        <v>0</v>
      </c>
      <c r="AC34" s="67">
        <v>0</v>
      </c>
      <c r="AD34" s="67">
        <v>1</v>
      </c>
      <c r="AE34" s="67">
        <v>1</v>
      </c>
      <c r="AF34" s="67">
        <v>0</v>
      </c>
      <c r="AG34" s="67">
        <v>0</v>
      </c>
      <c r="AH34" s="67">
        <v>0</v>
      </c>
      <c r="AI34" s="67">
        <v>1</v>
      </c>
      <c r="AJ34" s="67">
        <v>1</v>
      </c>
      <c r="AK34" s="67">
        <v>0</v>
      </c>
      <c r="AL34" s="67">
        <v>0</v>
      </c>
      <c r="AM34" s="67">
        <v>0</v>
      </c>
      <c r="AN34" s="67">
        <v>1</v>
      </c>
      <c r="AO34" s="67">
        <v>1</v>
      </c>
      <c r="AP34" s="67">
        <v>0</v>
      </c>
      <c r="AQ34" s="67">
        <v>0</v>
      </c>
      <c r="AR34" s="67">
        <v>0</v>
      </c>
      <c r="AS34" s="67">
        <v>1</v>
      </c>
      <c r="AT34" s="67">
        <v>1</v>
      </c>
      <c r="AU34" s="67">
        <v>0</v>
      </c>
    </row>
    <row r="35" spans="1:47" ht="16" thickBot="1" x14ac:dyDescent="0.4">
      <c r="A35" s="74" t="s">
        <v>423</v>
      </c>
      <c r="B35" s="75" t="s">
        <v>627</v>
      </c>
      <c r="C35" s="76" t="s">
        <v>480</v>
      </c>
      <c r="D35" s="76" t="s">
        <v>449</v>
      </c>
      <c r="E35" s="76"/>
      <c r="AA35" s="67">
        <v>0</v>
      </c>
      <c r="AB35" s="67">
        <v>0</v>
      </c>
      <c r="AC35" s="67">
        <v>0</v>
      </c>
      <c r="AD35" s="67">
        <v>1</v>
      </c>
      <c r="AE35" s="67">
        <v>1</v>
      </c>
      <c r="AF35" s="67">
        <v>0</v>
      </c>
      <c r="AG35" s="67">
        <v>0</v>
      </c>
      <c r="AH35" s="67">
        <v>0</v>
      </c>
      <c r="AI35" s="67">
        <v>1</v>
      </c>
      <c r="AJ35" s="67">
        <v>1</v>
      </c>
      <c r="AK35" s="67">
        <v>0</v>
      </c>
      <c r="AL35" s="67">
        <v>0</v>
      </c>
      <c r="AM35" s="67">
        <v>0</v>
      </c>
      <c r="AN35" s="67">
        <v>1</v>
      </c>
      <c r="AO35" s="67">
        <v>1</v>
      </c>
      <c r="AP35" s="67">
        <v>0</v>
      </c>
      <c r="AQ35" s="67">
        <v>0</v>
      </c>
      <c r="AR35" s="67">
        <v>0</v>
      </c>
      <c r="AS35" s="67">
        <v>1</v>
      </c>
      <c r="AT35" s="67">
        <v>1</v>
      </c>
      <c r="AU35" s="67">
        <v>0</v>
      </c>
    </row>
    <row r="36" spans="1:47" ht="16" thickBot="1" x14ac:dyDescent="0.4">
      <c r="A36" s="74" t="s">
        <v>431</v>
      </c>
      <c r="B36" s="75" t="s">
        <v>627</v>
      </c>
      <c r="C36" s="76" t="s">
        <v>480</v>
      </c>
      <c r="D36" s="76" t="s">
        <v>449</v>
      </c>
      <c r="E36" s="76"/>
      <c r="AA36" s="67">
        <v>0</v>
      </c>
      <c r="AB36" s="67">
        <v>0</v>
      </c>
      <c r="AC36" s="67">
        <v>0</v>
      </c>
      <c r="AD36" s="67">
        <v>1</v>
      </c>
      <c r="AE36" s="67">
        <v>1</v>
      </c>
      <c r="AF36" s="67">
        <v>0</v>
      </c>
      <c r="AG36" s="67">
        <v>0</v>
      </c>
      <c r="AH36" s="67">
        <v>0</v>
      </c>
      <c r="AI36" s="67">
        <v>1</v>
      </c>
      <c r="AJ36" s="67">
        <v>1</v>
      </c>
      <c r="AK36" s="67">
        <v>0</v>
      </c>
      <c r="AL36" s="67">
        <v>0</v>
      </c>
      <c r="AM36" s="67">
        <v>0</v>
      </c>
      <c r="AN36" s="67">
        <v>1</v>
      </c>
      <c r="AO36" s="67">
        <v>1</v>
      </c>
      <c r="AP36" s="67">
        <v>0</v>
      </c>
      <c r="AQ36" s="67">
        <v>0</v>
      </c>
      <c r="AR36" s="67">
        <v>0</v>
      </c>
      <c r="AS36" s="67">
        <v>1</v>
      </c>
      <c r="AT36" s="67">
        <v>1</v>
      </c>
      <c r="AU36" s="67">
        <v>0</v>
      </c>
    </row>
    <row r="37" spans="1:47" ht="16" thickBot="1" x14ac:dyDescent="0.4">
      <c r="A37" s="74" t="s">
        <v>405</v>
      </c>
      <c r="B37" s="75" t="s">
        <v>627</v>
      </c>
      <c r="C37" s="76" t="s">
        <v>480</v>
      </c>
      <c r="D37" s="76" t="s">
        <v>449</v>
      </c>
      <c r="E37" s="76"/>
      <c r="AA37" s="67">
        <v>0</v>
      </c>
      <c r="AB37" s="67">
        <v>0</v>
      </c>
      <c r="AC37" s="67">
        <v>0</v>
      </c>
      <c r="AD37" s="67">
        <v>1</v>
      </c>
      <c r="AE37" s="67">
        <v>1</v>
      </c>
      <c r="AF37" s="67">
        <v>0</v>
      </c>
      <c r="AG37" s="67">
        <v>0</v>
      </c>
      <c r="AH37" s="67">
        <v>0</v>
      </c>
      <c r="AI37" s="67">
        <v>1</v>
      </c>
      <c r="AJ37" s="67">
        <v>1</v>
      </c>
      <c r="AK37" s="67">
        <v>0</v>
      </c>
      <c r="AL37" s="67">
        <v>0</v>
      </c>
      <c r="AM37" s="67">
        <v>0</v>
      </c>
      <c r="AN37" s="67">
        <v>1</v>
      </c>
      <c r="AO37" s="67">
        <v>1</v>
      </c>
      <c r="AP37" s="67">
        <v>0</v>
      </c>
      <c r="AQ37" s="67">
        <v>0</v>
      </c>
      <c r="AR37" s="67">
        <v>0</v>
      </c>
      <c r="AS37" s="67">
        <v>1</v>
      </c>
      <c r="AT37" s="67">
        <v>1</v>
      </c>
      <c r="AU37" s="67">
        <v>0</v>
      </c>
    </row>
    <row r="38" spans="1:47" ht="16" thickBot="1" x14ac:dyDescent="0.4">
      <c r="A38" s="74" t="s">
        <v>384</v>
      </c>
      <c r="B38" s="75" t="s">
        <v>627</v>
      </c>
      <c r="C38" s="76" t="s">
        <v>480</v>
      </c>
      <c r="D38" s="76" t="s">
        <v>671</v>
      </c>
      <c r="E38" s="76"/>
      <c r="AA38" s="67">
        <v>0</v>
      </c>
      <c r="AB38" s="67">
        <v>0</v>
      </c>
      <c r="AC38" s="67">
        <v>0</v>
      </c>
      <c r="AD38" s="67">
        <v>1</v>
      </c>
      <c r="AE38" s="67">
        <v>1</v>
      </c>
      <c r="AF38" s="67">
        <v>0</v>
      </c>
      <c r="AG38" s="67">
        <v>0</v>
      </c>
      <c r="AH38" s="67">
        <v>0</v>
      </c>
      <c r="AI38" s="67">
        <v>1</v>
      </c>
      <c r="AJ38" s="67">
        <v>1</v>
      </c>
      <c r="AK38" s="67">
        <v>0</v>
      </c>
      <c r="AL38" s="67">
        <v>0</v>
      </c>
      <c r="AM38" s="67">
        <v>0</v>
      </c>
      <c r="AN38" s="67">
        <v>1</v>
      </c>
      <c r="AO38" s="67">
        <v>1</v>
      </c>
      <c r="AP38" s="67">
        <v>0</v>
      </c>
      <c r="AQ38" s="67">
        <v>0</v>
      </c>
      <c r="AR38" s="67">
        <v>0</v>
      </c>
      <c r="AS38" s="67">
        <v>1</v>
      </c>
      <c r="AT38" s="67">
        <v>1</v>
      </c>
      <c r="AU38" s="67">
        <v>0</v>
      </c>
    </row>
    <row r="39" spans="1:47" ht="16" thickBot="1" x14ac:dyDescent="0.4">
      <c r="A39" s="74" t="s">
        <v>393</v>
      </c>
      <c r="B39" s="75" t="s">
        <v>627</v>
      </c>
      <c r="C39" s="76" t="s">
        <v>480</v>
      </c>
      <c r="D39" s="76" t="s">
        <v>676</v>
      </c>
      <c r="E39" s="76"/>
      <c r="AA39" s="67">
        <v>0</v>
      </c>
      <c r="AB39" s="67">
        <v>0</v>
      </c>
      <c r="AC39" s="67">
        <v>0</v>
      </c>
      <c r="AD39" s="67">
        <v>1</v>
      </c>
      <c r="AE39" s="67">
        <v>1</v>
      </c>
      <c r="AF39" s="67">
        <v>0</v>
      </c>
      <c r="AG39" s="67">
        <v>0</v>
      </c>
      <c r="AH39" s="67">
        <v>0</v>
      </c>
      <c r="AI39" s="67">
        <v>1</v>
      </c>
      <c r="AJ39" s="67">
        <v>1</v>
      </c>
      <c r="AK39" s="67">
        <v>0</v>
      </c>
      <c r="AL39" s="67">
        <v>0</v>
      </c>
      <c r="AM39" s="67">
        <v>0</v>
      </c>
      <c r="AN39" s="67">
        <v>1</v>
      </c>
      <c r="AO39" s="67">
        <v>1</v>
      </c>
      <c r="AP39" s="67">
        <v>0</v>
      </c>
      <c r="AQ39" s="67">
        <v>0</v>
      </c>
      <c r="AR39" s="67">
        <v>0</v>
      </c>
      <c r="AS39" s="67">
        <v>1</v>
      </c>
      <c r="AT39" s="67">
        <v>1</v>
      </c>
      <c r="AU39" s="67">
        <v>0</v>
      </c>
    </row>
    <row r="40" spans="1:47" ht="16" thickBot="1" x14ac:dyDescent="0.4">
      <c r="A40" s="74" t="s">
        <v>395</v>
      </c>
      <c r="B40" s="75" t="s">
        <v>627</v>
      </c>
      <c r="C40" s="76" t="s">
        <v>480</v>
      </c>
      <c r="D40" s="76" t="s">
        <v>676</v>
      </c>
      <c r="E40" s="76"/>
      <c r="AA40" s="67">
        <v>0</v>
      </c>
      <c r="AB40" s="67">
        <v>0</v>
      </c>
      <c r="AC40" s="67">
        <v>0</v>
      </c>
      <c r="AD40" s="67">
        <v>1</v>
      </c>
      <c r="AE40" s="67">
        <v>1</v>
      </c>
      <c r="AF40" s="67">
        <v>0</v>
      </c>
      <c r="AG40" s="67">
        <v>0</v>
      </c>
      <c r="AH40" s="67">
        <v>0</v>
      </c>
      <c r="AI40" s="67">
        <v>1</v>
      </c>
      <c r="AJ40" s="67">
        <v>1</v>
      </c>
      <c r="AK40" s="67">
        <v>0</v>
      </c>
      <c r="AL40" s="67">
        <v>0</v>
      </c>
      <c r="AM40" s="67">
        <v>0</v>
      </c>
      <c r="AN40" s="67">
        <v>1</v>
      </c>
      <c r="AO40" s="67">
        <v>1</v>
      </c>
      <c r="AP40" s="67">
        <v>0</v>
      </c>
      <c r="AQ40" s="67">
        <v>0</v>
      </c>
      <c r="AR40" s="67">
        <v>0</v>
      </c>
      <c r="AS40" s="67">
        <v>1</v>
      </c>
      <c r="AT40" s="67">
        <v>1</v>
      </c>
      <c r="AU40" s="67">
        <v>0</v>
      </c>
    </row>
    <row r="41" spans="1:47" ht="16" thickBot="1" x14ac:dyDescent="0.4">
      <c r="A41" s="74" t="s">
        <v>397</v>
      </c>
      <c r="B41" s="75" t="s">
        <v>627</v>
      </c>
      <c r="C41" s="76" t="s">
        <v>480</v>
      </c>
      <c r="D41" s="76" t="s">
        <v>676</v>
      </c>
      <c r="E41" s="76"/>
      <c r="AA41" s="67">
        <v>0</v>
      </c>
      <c r="AB41" s="67">
        <v>0</v>
      </c>
      <c r="AC41" s="67">
        <v>0</v>
      </c>
      <c r="AD41" s="67">
        <v>1</v>
      </c>
      <c r="AE41" s="67">
        <v>1</v>
      </c>
      <c r="AF41" s="67">
        <v>0</v>
      </c>
      <c r="AG41" s="67">
        <v>0</v>
      </c>
      <c r="AH41" s="67">
        <v>0</v>
      </c>
      <c r="AI41" s="67">
        <v>1</v>
      </c>
      <c r="AJ41" s="67">
        <v>1</v>
      </c>
      <c r="AK41" s="67">
        <v>0</v>
      </c>
      <c r="AL41" s="67">
        <v>0</v>
      </c>
      <c r="AM41" s="67">
        <v>0</v>
      </c>
      <c r="AN41" s="67">
        <v>1</v>
      </c>
      <c r="AO41" s="67">
        <v>1</v>
      </c>
      <c r="AP41" s="67">
        <v>0</v>
      </c>
      <c r="AQ41" s="67">
        <v>0</v>
      </c>
      <c r="AR41" s="67">
        <v>0</v>
      </c>
      <c r="AS41" s="67">
        <v>1</v>
      </c>
      <c r="AT41" s="67">
        <v>1</v>
      </c>
      <c r="AU41" s="67">
        <v>0</v>
      </c>
    </row>
    <row r="42" spans="1:47" ht="16" thickBot="1" x14ac:dyDescent="0.4">
      <c r="A42" s="74" t="s">
        <v>373</v>
      </c>
      <c r="B42" s="75" t="s">
        <v>627</v>
      </c>
      <c r="C42" s="76" t="s">
        <v>480</v>
      </c>
      <c r="D42" s="76" t="s">
        <v>670</v>
      </c>
      <c r="E42" s="76"/>
      <c r="AA42" s="67">
        <v>0</v>
      </c>
      <c r="AB42" s="67">
        <v>0</v>
      </c>
      <c r="AC42" s="67">
        <v>0</v>
      </c>
      <c r="AD42" s="67">
        <v>1</v>
      </c>
      <c r="AE42" s="67">
        <v>1</v>
      </c>
      <c r="AF42" s="67">
        <v>0</v>
      </c>
      <c r="AG42" s="67">
        <v>0</v>
      </c>
      <c r="AH42" s="67">
        <v>0</v>
      </c>
      <c r="AI42" s="67">
        <v>1</v>
      </c>
      <c r="AJ42" s="67">
        <v>1</v>
      </c>
      <c r="AK42" s="67">
        <v>0</v>
      </c>
      <c r="AL42" s="67">
        <v>0</v>
      </c>
      <c r="AM42" s="67">
        <v>0</v>
      </c>
      <c r="AN42" s="67">
        <v>1</v>
      </c>
      <c r="AO42" s="67">
        <v>1</v>
      </c>
      <c r="AP42" s="67">
        <v>0</v>
      </c>
      <c r="AQ42" s="67">
        <v>0</v>
      </c>
      <c r="AR42" s="67">
        <v>0</v>
      </c>
      <c r="AS42" s="67">
        <v>1</v>
      </c>
      <c r="AT42" s="67">
        <v>1</v>
      </c>
      <c r="AU42" s="67">
        <v>0</v>
      </c>
    </row>
    <row r="43" spans="1:47" ht="16" thickBot="1" x14ac:dyDescent="0.4">
      <c r="A43" s="74" t="s">
        <v>412</v>
      </c>
      <c r="B43" s="75" t="s">
        <v>627</v>
      </c>
      <c r="C43" s="76" t="s">
        <v>480</v>
      </c>
      <c r="D43" s="76" t="s">
        <v>451</v>
      </c>
      <c r="E43" s="76"/>
      <c r="AA43" s="67">
        <v>0</v>
      </c>
      <c r="AB43" s="67">
        <v>0</v>
      </c>
      <c r="AC43" s="67">
        <v>0</v>
      </c>
      <c r="AD43" s="67">
        <v>1</v>
      </c>
      <c r="AE43" s="67">
        <v>1</v>
      </c>
      <c r="AF43" s="67">
        <v>0</v>
      </c>
      <c r="AG43" s="67">
        <v>0</v>
      </c>
      <c r="AH43" s="67">
        <v>0</v>
      </c>
      <c r="AI43" s="67">
        <v>1</v>
      </c>
      <c r="AJ43" s="67">
        <v>1</v>
      </c>
      <c r="AK43" s="67">
        <v>0</v>
      </c>
      <c r="AL43" s="67">
        <v>0</v>
      </c>
      <c r="AM43" s="67">
        <v>0</v>
      </c>
      <c r="AN43" s="67">
        <v>1</v>
      </c>
      <c r="AO43" s="67">
        <v>1</v>
      </c>
      <c r="AP43" s="67">
        <v>0</v>
      </c>
      <c r="AQ43" s="67">
        <v>0</v>
      </c>
      <c r="AR43" s="67">
        <v>0</v>
      </c>
      <c r="AS43" s="67">
        <v>1</v>
      </c>
      <c r="AT43" s="67">
        <v>1</v>
      </c>
      <c r="AU43" s="67">
        <v>0</v>
      </c>
    </row>
    <row r="44" spans="1:47" ht="16" thickBot="1" x14ac:dyDescent="0.4">
      <c r="A44" s="74" t="s">
        <v>434</v>
      </c>
      <c r="B44" s="75" t="s">
        <v>627</v>
      </c>
      <c r="C44" s="76" t="s">
        <v>485</v>
      </c>
      <c r="D44" s="76" t="s">
        <v>488</v>
      </c>
      <c r="E44" s="76" t="s">
        <v>701</v>
      </c>
      <c r="AA44" s="67">
        <v>0</v>
      </c>
      <c r="AB44" s="67">
        <v>0</v>
      </c>
      <c r="AC44" s="67">
        <v>0</v>
      </c>
      <c r="AD44" s="67">
        <v>1</v>
      </c>
      <c r="AE44" s="67">
        <v>1</v>
      </c>
      <c r="AF44" s="67">
        <v>0</v>
      </c>
      <c r="AG44" s="67">
        <v>0</v>
      </c>
      <c r="AH44" s="67">
        <v>0</v>
      </c>
      <c r="AI44" s="67">
        <v>1</v>
      </c>
      <c r="AJ44" s="67">
        <v>1</v>
      </c>
      <c r="AK44" s="67">
        <v>0</v>
      </c>
      <c r="AL44" s="67">
        <v>0</v>
      </c>
      <c r="AM44" s="67">
        <v>0</v>
      </c>
      <c r="AN44" s="67">
        <v>1</v>
      </c>
      <c r="AO44" s="67">
        <v>1</v>
      </c>
      <c r="AP44" s="67">
        <v>0</v>
      </c>
      <c r="AQ44" s="67">
        <v>0</v>
      </c>
      <c r="AR44" s="67">
        <v>0</v>
      </c>
      <c r="AS44" s="67">
        <v>1</v>
      </c>
      <c r="AT44" s="67">
        <v>1</v>
      </c>
      <c r="AU44" s="67">
        <v>0</v>
      </c>
    </row>
    <row r="45" spans="1:47" ht="16" thickBot="1" x14ac:dyDescent="0.4">
      <c r="A45" s="74" t="s">
        <v>413</v>
      </c>
      <c r="B45" s="75" t="s">
        <v>627</v>
      </c>
      <c r="C45" s="76" t="s">
        <v>453</v>
      </c>
      <c r="D45" s="76" t="s">
        <v>40</v>
      </c>
      <c r="E45" s="76"/>
      <c r="AA45" s="67">
        <v>0</v>
      </c>
      <c r="AB45" s="67">
        <v>0</v>
      </c>
      <c r="AC45" s="67">
        <v>0</v>
      </c>
      <c r="AD45" s="67">
        <v>1</v>
      </c>
      <c r="AE45" s="67">
        <v>1</v>
      </c>
      <c r="AF45" s="67">
        <v>0</v>
      </c>
      <c r="AG45" s="67">
        <v>0</v>
      </c>
      <c r="AH45" s="67">
        <v>0</v>
      </c>
      <c r="AI45" s="67">
        <v>1</v>
      </c>
      <c r="AJ45" s="67">
        <v>1</v>
      </c>
      <c r="AK45" s="67">
        <v>0</v>
      </c>
      <c r="AL45" s="67">
        <v>0</v>
      </c>
      <c r="AM45" s="67">
        <v>0</v>
      </c>
      <c r="AN45" s="67">
        <v>1</v>
      </c>
      <c r="AO45" s="67">
        <v>1</v>
      </c>
      <c r="AP45" s="67">
        <v>0</v>
      </c>
      <c r="AQ45" s="67">
        <v>0</v>
      </c>
      <c r="AR45" s="67">
        <v>0</v>
      </c>
      <c r="AS45" s="67">
        <v>1</v>
      </c>
      <c r="AT45" s="67">
        <v>1</v>
      </c>
      <c r="AU45" s="67">
        <v>0</v>
      </c>
    </row>
    <row r="46" spans="1:47" ht="16" thickBot="1" x14ac:dyDescent="0.4">
      <c r="A46" s="74" t="s">
        <v>367</v>
      </c>
      <c r="B46" s="75" t="s">
        <v>627</v>
      </c>
      <c r="C46" s="76" t="s">
        <v>453</v>
      </c>
      <c r="D46" s="76" t="s">
        <v>40</v>
      </c>
      <c r="E46" s="76"/>
      <c r="AA46" s="67">
        <v>0</v>
      </c>
      <c r="AB46" s="67">
        <v>0</v>
      </c>
      <c r="AC46" s="67">
        <v>0</v>
      </c>
      <c r="AD46" s="67">
        <v>1</v>
      </c>
      <c r="AE46" s="67">
        <v>1</v>
      </c>
      <c r="AF46" s="67">
        <v>0</v>
      </c>
      <c r="AG46" s="67">
        <v>0</v>
      </c>
      <c r="AH46" s="67">
        <v>0</v>
      </c>
      <c r="AI46" s="67">
        <v>1</v>
      </c>
      <c r="AJ46" s="67">
        <v>1</v>
      </c>
      <c r="AK46" s="67">
        <v>0</v>
      </c>
      <c r="AL46" s="67">
        <v>0</v>
      </c>
      <c r="AM46" s="67">
        <v>0</v>
      </c>
      <c r="AN46" s="67">
        <v>1</v>
      </c>
      <c r="AO46" s="67">
        <v>1</v>
      </c>
      <c r="AP46" s="67">
        <v>0</v>
      </c>
      <c r="AQ46" s="67">
        <v>0</v>
      </c>
      <c r="AR46" s="67">
        <v>0</v>
      </c>
      <c r="AS46" s="67">
        <v>1</v>
      </c>
      <c r="AT46" s="67">
        <v>1</v>
      </c>
      <c r="AU46" s="67">
        <v>0</v>
      </c>
    </row>
    <row r="47" spans="1:47" ht="16" thickBot="1" x14ac:dyDescent="0.4">
      <c r="A47" s="70" t="s">
        <v>351</v>
      </c>
      <c r="B47" s="71" t="s">
        <v>627</v>
      </c>
      <c r="C47" s="72" t="s">
        <v>167</v>
      </c>
      <c r="D47" s="72" t="s">
        <v>491</v>
      </c>
      <c r="E47" s="72" t="s">
        <v>702</v>
      </c>
      <c r="AA47" s="67">
        <v>0</v>
      </c>
      <c r="AB47" s="67">
        <v>0</v>
      </c>
      <c r="AC47" s="67">
        <v>0</v>
      </c>
      <c r="AD47" s="67">
        <v>0</v>
      </c>
      <c r="AE47" s="67">
        <v>0</v>
      </c>
      <c r="AF47" s="67">
        <v>0</v>
      </c>
      <c r="AG47" s="67">
        <v>0</v>
      </c>
      <c r="AH47" s="67">
        <v>0</v>
      </c>
      <c r="AI47" s="67">
        <v>0</v>
      </c>
      <c r="AJ47" s="67">
        <v>0</v>
      </c>
      <c r="AK47" s="67">
        <v>0</v>
      </c>
      <c r="AL47" s="67">
        <v>0</v>
      </c>
      <c r="AM47" s="67">
        <v>0</v>
      </c>
      <c r="AN47" s="67">
        <v>0</v>
      </c>
      <c r="AO47" s="67">
        <v>0</v>
      </c>
      <c r="AP47" s="67">
        <v>0</v>
      </c>
      <c r="AQ47" s="67">
        <v>0</v>
      </c>
      <c r="AR47" s="67">
        <v>0</v>
      </c>
      <c r="AS47" s="67">
        <v>0</v>
      </c>
      <c r="AT47" s="67">
        <v>0</v>
      </c>
      <c r="AU47" s="67">
        <v>0</v>
      </c>
    </row>
    <row r="48" spans="1:47" ht="16" thickBot="1" x14ac:dyDescent="0.4">
      <c r="A48" s="70" t="s">
        <v>399</v>
      </c>
      <c r="B48" s="71" t="s">
        <v>627</v>
      </c>
      <c r="C48" s="72" t="s">
        <v>167</v>
      </c>
      <c r="D48" s="72" t="s">
        <v>462</v>
      </c>
      <c r="E48" s="72"/>
      <c r="AA48" s="67">
        <v>0</v>
      </c>
      <c r="AB48" s="67">
        <v>1</v>
      </c>
      <c r="AC48" s="67">
        <v>1</v>
      </c>
      <c r="AD48" s="67">
        <v>0</v>
      </c>
      <c r="AE48" s="67">
        <v>0</v>
      </c>
      <c r="AF48" s="67">
        <v>0</v>
      </c>
      <c r="AG48" s="67">
        <v>1</v>
      </c>
      <c r="AH48" s="67">
        <v>1</v>
      </c>
      <c r="AI48" s="67">
        <v>0</v>
      </c>
      <c r="AJ48" s="67">
        <v>0</v>
      </c>
      <c r="AK48" s="67">
        <v>0</v>
      </c>
      <c r="AL48" s="67">
        <v>1</v>
      </c>
      <c r="AM48" s="67">
        <v>1</v>
      </c>
      <c r="AN48" s="67">
        <v>0</v>
      </c>
      <c r="AO48" s="67">
        <v>0</v>
      </c>
      <c r="AP48" s="67">
        <v>0</v>
      </c>
      <c r="AQ48" s="67">
        <v>1</v>
      </c>
      <c r="AR48" s="67">
        <v>1</v>
      </c>
      <c r="AS48" s="67">
        <v>0</v>
      </c>
      <c r="AT48" s="67">
        <v>0</v>
      </c>
      <c r="AU48" s="67">
        <v>0</v>
      </c>
    </row>
    <row r="49" spans="1:47" ht="16" thickBot="1" x14ac:dyDescent="0.4">
      <c r="A49" s="70" t="s">
        <v>400</v>
      </c>
      <c r="B49" s="71" t="s">
        <v>627</v>
      </c>
      <c r="C49" s="72" t="s">
        <v>167</v>
      </c>
      <c r="D49" s="72" t="s">
        <v>462</v>
      </c>
      <c r="E49" s="72"/>
      <c r="AA49" s="67">
        <v>0</v>
      </c>
      <c r="AB49" s="67">
        <v>1</v>
      </c>
      <c r="AC49" s="67">
        <v>1</v>
      </c>
      <c r="AD49" s="67">
        <v>0</v>
      </c>
      <c r="AE49" s="67">
        <v>0</v>
      </c>
      <c r="AF49" s="67">
        <v>0</v>
      </c>
      <c r="AG49" s="67">
        <v>1</v>
      </c>
      <c r="AH49" s="67">
        <v>1</v>
      </c>
      <c r="AI49" s="67">
        <v>0</v>
      </c>
      <c r="AJ49" s="67">
        <v>0</v>
      </c>
      <c r="AK49" s="67">
        <v>0</v>
      </c>
      <c r="AL49" s="67">
        <v>1</v>
      </c>
      <c r="AM49" s="67">
        <v>1</v>
      </c>
      <c r="AN49" s="67">
        <v>0</v>
      </c>
      <c r="AO49" s="67">
        <v>0</v>
      </c>
      <c r="AP49" s="67">
        <v>0</v>
      </c>
      <c r="AQ49" s="67">
        <v>1</v>
      </c>
      <c r="AR49" s="67">
        <v>1</v>
      </c>
      <c r="AS49" s="67">
        <v>0</v>
      </c>
      <c r="AT49" s="67">
        <v>0</v>
      </c>
      <c r="AU49" s="67">
        <v>0</v>
      </c>
    </row>
    <row r="50" spans="1:47" ht="16" thickBot="1" x14ac:dyDescent="0.4">
      <c r="A50" s="70" t="s">
        <v>375</v>
      </c>
      <c r="B50" s="71" t="s">
        <v>627</v>
      </c>
      <c r="C50" s="72" t="s">
        <v>167</v>
      </c>
      <c r="D50" s="72" t="s">
        <v>462</v>
      </c>
      <c r="E50" s="72"/>
      <c r="AA50" s="67">
        <v>0</v>
      </c>
      <c r="AB50" s="67">
        <v>1</v>
      </c>
      <c r="AC50" s="67">
        <v>1</v>
      </c>
      <c r="AD50" s="67">
        <v>0</v>
      </c>
      <c r="AE50" s="67">
        <v>0</v>
      </c>
      <c r="AF50" s="67">
        <v>0</v>
      </c>
      <c r="AG50" s="67">
        <v>1</v>
      </c>
      <c r="AH50" s="67">
        <v>1</v>
      </c>
      <c r="AI50" s="67">
        <v>0</v>
      </c>
      <c r="AJ50" s="67">
        <v>0</v>
      </c>
      <c r="AK50" s="67">
        <v>0</v>
      </c>
      <c r="AL50" s="67">
        <v>1</v>
      </c>
      <c r="AM50" s="67">
        <v>1</v>
      </c>
      <c r="AN50" s="67">
        <v>0</v>
      </c>
      <c r="AO50" s="67">
        <v>0</v>
      </c>
      <c r="AP50" s="67">
        <v>0</v>
      </c>
      <c r="AQ50" s="67">
        <v>1</v>
      </c>
      <c r="AR50" s="67">
        <v>1</v>
      </c>
      <c r="AS50" s="67">
        <v>0</v>
      </c>
      <c r="AT50" s="67">
        <v>0</v>
      </c>
      <c r="AU50" s="67">
        <v>0</v>
      </c>
    </row>
    <row r="51" spans="1:47" ht="16" thickBot="1" x14ac:dyDescent="0.4">
      <c r="A51" s="70" t="s">
        <v>436</v>
      </c>
      <c r="B51" s="71" t="s">
        <v>627</v>
      </c>
      <c r="C51" s="72" t="s">
        <v>167</v>
      </c>
      <c r="D51" s="72" t="s">
        <v>462</v>
      </c>
      <c r="E51" s="72"/>
      <c r="AA51" s="67">
        <v>0</v>
      </c>
      <c r="AB51" s="67">
        <v>1</v>
      </c>
      <c r="AC51" s="67">
        <v>1</v>
      </c>
      <c r="AD51" s="67">
        <v>0</v>
      </c>
      <c r="AE51" s="67">
        <v>0</v>
      </c>
      <c r="AF51" s="67">
        <v>0</v>
      </c>
      <c r="AG51" s="67">
        <v>1</v>
      </c>
      <c r="AH51" s="67">
        <v>1</v>
      </c>
      <c r="AI51" s="67">
        <v>0</v>
      </c>
      <c r="AJ51" s="67">
        <v>0</v>
      </c>
      <c r="AK51" s="67">
        <v>0</v>
      </c>
      <c r="AL51" s="67">
        <v>1</v>
      </c>
      <c r="AM51" s="67">
        <v>1</v>
      </c>
      <c r="AN51" s="67">
        <v>0</v>
      </c>
      <c r="AO51" s="67">
        <v>0</v>
      </c>
      <c r="AP51" s="67">
        <v>0</v>
      </c>
      <c r="AQ51" s="67">
        <v>1</v>
      </c>
      <c r="AR51" s="67">
        <v>1</v>
      </c>
      <c r="AS51" s="67">
        <v>0</v>
      </c>
      <c r="AT51" s="67">
        <v>0</v>
      </c>
      <c r="AU51" s="67">
        <v>0</v>
      </c>
    </row>
    <row r="52" spans="1:47" ht="16" thickBot="1" x14ac:dyDescent="0.4">
      <c r="A52" s="70" t="s">
        <v>407</v>
      </c>
      <c r="B52" s="71" t="s">
        <v>627</v>
      </c>
      <c r="C52" s="72" t="s">
        <v>167</v>
      </c>
      <c r="D52" s="72" t="s">
        <v>92</v>
      </c>
      <c r="E52" s="72"/>
      <c r="AA52" s="67">
        <v>0</v>
      </c>
      <c r="AB52" s="67">
        <v>1</v>
      </c>
      <c r="AC52" s="67">
        <v>1</v>
      </c>
      <c r="AD52" s="67">
        <v>0</v>
      </c>
      <c r="AE52" s="67">
        <v>0</v>
      </c>
      <c r="AF52" s="67">
        <v>0</v>
      </c>
      <c r="AG52" s="67">
        <v>1</v>
      </c>
      <c r="AH52" s="67">
        <v>1</v>
      </c>
      <c r="AI52" s="67">
        <v>0</v>
      </c>
      <c r="AJ52" s="67">
        <v>0</v>
      </c>
      <c r="AK52" s="67">
        <v>0</v>
      </c>
      <c r="AL52" s="67">
        <v>1</v>
      </c>
      <c r="AM52" s="67">
        <v>1</v>
      </c>
      <c r="AN52" s="67">
        <v>0</v>
      </c>
      <c r="AO52" s="67">
        <v>0</v>
      </c>
      <c r="AP52" s="67">
        <v>0</v>
      </c>
      <c r="AQ52" s="67">
        <v>1</v>
      </c>
      <c r="AR52" s="67">
        <v>1</v>
      </c>
      <c r="AS52" s="67">
        <v>0</v>
      </c>
      <c r="AT52" s="67">
        <v>0</v>
      </c>
      <c r="AU52" s="67">
        <v>0</v>
      </c>
    </row>
    <row r="53" spans="1:47" ht="16" thickBot="1" x14ac:dyDescent="0.4">
      <c r="A53" s="70" t="s">
        <v>374</v>
      </c>
      <c r="B53" s="71" t="s">
        <v>627</v>
      </c>
      <c r="C53" s="72" t="s">
        <v>167</v>
      </c>
      <c r="D53" s="72" t="s">
        <v>92</v>
      </c>
      <c r="E53" s="72"/>
      <c r="AA53" s="67">
        <v>0</v>
      </c>
      <c r="AB53" s="67">
        <v>1</v>
      </c>
      <c r="AC53" s="67">
        <v>1</v>
      </c>
      <c r="AD53" s="67">
        <v>0</v>
      </c>
      <c r="AE53" s="67">
        <v>0</v>
      </c>
      <c r="AF53" s="67">
        <v>0</v>
      </c>
      <c r="AG53" s="67">
        <v>1</v>
      </c>
      <c r="AH53" s="67">
        <v>1</v>
      </c>
      <c r="AI53" s="67">
        <v>0</v>
      </c>
      <c r="AJ53" s="67">
        <v>0</v>
      </c>
      <c r="AK53" s="67">
        <v>0</v>
      </c>
      <c r="AL53" s="67">
        <v>1</v>
      </c>
      <c r="AM53" s="67">
        <v>1</v>
      </c>
      <c r="AN53" s="67">
        <v>0</v>
      </c>
      <c r="AO53" s="67">
        <v>0</v>
      </c>
      <c r="AP53" s="67">
        <v>0</v>
      </c>
      <c r="AQ53" s="67">
        <v>1</v>
      </c>
      <c r="AR53" s="67">
        <v>1</v>
      </c>
      <c r="AS53" s="67">
        <v>0</v>
      </c>
      <c r="AT53" s="67">
        <v>0</v>
      </c>
      <c r="AU53" s="67">
        <v>0</v>
      </c>
    </row>
    <row r="54" spans="1:47" ht="16" thickBot="1" x14ac:dyDescent="0.4">
      <c r="A54" s="70" t="s">
        <v>421</v>
      </c>
      <c r="B54" s="71" t="s">
        <v>627</v>
      </c>
      <c r="C54" s="72" t="s">
        <v>167</v>
      </c>
      <c r="D54" s="72" t="s">
        <v>92</v>
      </c>
      <c r="E54" s="72"/>
      <c r="AA54" s="67">
        <v>0</v>
      </c>
      <c r="AB54" s="67">
        <v>1</v>
      </c>
      <c r="AC54" s="67">
        <v>1</v>
      </c>
      <c r="AD54" s="67">
        <v>0</v>
      </c>
      <c r="AE54" s="67">
        <v>0</v>
      </c>
      <c r="AF54" s="67">
        <v>0</v>
      </c>
      <c r="AG54" s="67">
        <v>1</v>
      </c>
      <c r="AH54" s="67">
        <v>1</v>
      </c>
      <c r="AI54" s="67">
        <v>0</v>
      </c>
      <c r="AJ54" s="67">
        <v>0</v>
      </c>
      <c r="AK54" s="67">
        <v>0</v>
      </c>
      <c r="AL54" s="67">
        <v>1</v>
      </c>
      <c r="AM54" s="67">
        <v>1</v>
      </c>
      <c r="AN54" s="67">
        <v>0</v>
      </c>
      <c r="AO54" s="67">
        <v>0</v>
      </c>
      <c r="AP54" s="67">
        <v>0</v>
      </c>
      <c r="AQ54" s="67">
        <v>1</v>
      </c>
      <c r="AR54" s="67">
        <v>1</v>
      </c>
      <c r="AS54" s="67">
        <v>0</v>
      </c>
      <c r="AT54" s="67">
        <v>0</v>
      </c>
      <c r="AU54" s="67">
        <v>0</v>
      </c>
    </row>
    <row r="55" spans="1:47" ht="16" thickBot="1" x14ac:dyDescent="0.4">
      <c r="A55" s="70" t="s">
        <v>402</v>
      </c>
      <c r="B55" s="71" t="s">
        <v>627</v>
      </c>
      <c r="C55" s="72" t="s">
        <v>167</v>
      </c>
      <c r="D55" s="72" t="s">
        <v>92</v>
      </c>
      <c r="E55" s="72"/>
      <c r="AA55" s="67">
        <v>0</v>
      </c>
      <c r="AB55" s="67">
        <v>1</v>
      </c>
      <c r="AC55" s="67">
        <v>1</v>
      </c>
      <c r="AD55" s="67">
        <v>0</v>
      </c>
      <c r="AE55" s="67">
        <v>0</v>
      </c>
      <c r="AF55" s="67">
        <v>0</v>
      </c>
      <c r="AG55" s="67">
        <v>1</v>
      </c>
      <c r="AH55" s="67">
        <v>1</v>
      </c>
      <c r="AI55" s="67">
        <v>0</v>
      </c>
      <c r="AJ55" s="67">
        <v>0</v>
      </c>
      <c r="AK55" s="67">
        <v>0</v>
      </c>
      <c r="AL55" s="67">
        <v>1</v>
      </c>
      <c r="AM55" s="67">
        <v>1</v>
      </c>
      <c r="AN55" s="67">
        <v>0</v>
      </c>
      <c r="AO55" s="67">
        <v>0</v>
      </c>
      <c r="AP55" s="67">
        <v>0</v>
      </c>
      <c r="AQ55" s="67">
        <v>1</v>
      </c>
      <c r="AR55" s="67">
        <v>1</v>
      </c>
      <c r="AS55" s="67">
        <v>0</v>
      </c>
      <c r="AT55" s="67">
        <v>0</v>
      </c>
      <c r="AU55" s="67">
        <v>0</v>
      </c>
    </row>
    <row r="56" spans="1:47" ht="16" thickBot="1" x14ac:dyDescent="0.4">
      <c r="A56" s="70" t="s">
        <v>403</v>
      </c>
      <c r="B56" s="71" t="s">
        <v>627</v>
      </c>
      <c r="C56" s="72" t="s">
        <v>167</v>
      </c>
      <c r="D56" s="72" t="s">
        <v>463</v>
      </c>
      <c r="E56" s="72"/>
      <c r="AA56" s="67">
        <v>0</v>
      </c>
      <c r="AB56" s="67">
        <v>1</v>
      </c>
      <c r="AC56" s="67">
        <v>1</v>
      </c>
      <c r="AD56" s="67">
        <v>0</v>
      </c>
      <c r="AE56" s="67">
        <v>0</v>
      </c>
      <c r="AF56" s="67">
        <v>0</v>
      </c>
      <c r="AG56" s="67">
        <v>1</v>
      </c>
      <c r="AH56" s="67">
        <v>1</v>
      </c>
      <c r="AI56" s="67">
        <v>0</v>
      </c>
      <c r="AJ56" s="67">
        <v>0</v>
      </c>
      <c r="AK56" s="67">
        <v>0</v>
      </c>
      <c r="AL56" s="67">
        <v>1</v>
      </c>
      <c r="AM56" s="67">
        <v>1</v>
      </c>
      <c r="AN56" s="67">
        <v>0</v>
      </c>
      <c r="AO56" s="67">
        <v>0</v>
      </c>
      <c r="AP56" s="67">
        <v>0</v>
      </c>
      <c r="AQ56" s="67">
        <v>1</v>
      </c>
      <c r="AR56" s="67">
        <v>1</v>
      </c>
      <c r="AS56" s="67">
        <v>0</v>
      </c>
      <c r="AT56" s="67">
        <v>0</v>
      </c>
      <c r="AU56" s="67">
        <v>0</v>
      </c>
    </row>
    <row r="57" spans="1:47" ht="16" thickBot="1" x14ac:dyDescent="0.4">
      <c r="A57" s="70" t="s">
        <v>667</v>
      </c>
      <c r="B57" s="71" t="s">
        <v>627</v>
      </c>
      <c r="C57" s="72" t="s">
        <v>167</v>
      </c>
      <c r="D57" s="72" t="s">
        <v>463</v>
      </c>
      <c r="E57" s="72"/>
      <c r="AA57" s="67">
        <v>0</v>
      </c>
      <c r="AB57" s="67">
        <v>1</v>
      </c>
      <c r="AC57" s="67">
        <v>1</v>
      </c>
      <c r="AD57" s="67">
        <v>0</v>
      </c>
      <c r="AE57" s="67">
        <v>0</v>
      </c>
      <c r="AF57" s="67">
        <v>0</v>
      </c>
      <c r="AG57" s="67">
        <v>1</v>
      </c>
      <c r="AH57" s="67">
        <v>1</v>
      </c>
      <c r="AI57" s="67">
        <v>0</v>
      </c>
      <c r="AJ57" s="67">
        <v>0</v>
      </c>
      <c r="AK57" s="67">
        <v>0</v>
      </c>
      <c r="AL57" s="67">
        <v>1</v>
      </c>
      <c r="AM57" s="67">
        <v>1</v>
      </c>
      <c r="AN57" s="67">
        <v>0</v>
      </c>
      <c r="AO57" s="67">
        <v>0</v>
      </c>
      <c r="AP57" s="67">
        <v>0</v>
      </c>
      <c r="AQ57" s="67">
        <v>1</v>
      </c>
      <c r="AR57" s="67">
        <v>1</v>
      </c>
      <c r="AS57" s="67">
        <v>0</v>
      </c>
      <c r="AT57" s="67">
        <v>0</v>
      </c>
      <c r="AU57" s="67">
        <v>0</v>
      </c>
    </row>
    <row r="58" spans="1:47" ht="16" thickBot="1" x14ac:dyDescent="0.4">
      <c r="A58" s="70" t="s">
        <v>338</v>
      </c>
      <c r="B58" s="71" t="s">
        <v>627</v>
      </c>
      <c r="C58" s="72" t="s">
        <v>167</v>
      </c>
      <c r="D58" s="72" t="s">
        <v>463</v>
      </c>
      <c r="E58" s="72"/>
      <c r="AA58" s="67">
        <v>0</v>
      </c>
      <c r="AB58" s="67">
        <v>1</v>
      </c>
      <c r="AC58" s="67">
        <v>1</v>
      </c>
      <c r="AD58" s="67">
        <v>0</v>
      </c>
      <c r="AE58" s="67">
        <v>0</v>
      </c>
      <c r="AF58" s="67">
        <v>0</v>
      </c>
      <c r="AG58" s="67">
        <v>1</v>
      </c>
      <c r="AH58" s="67">
        <v>1</v>
      </c>
      <c r="AI58" s="67">
        <v>0</v>
      </c>
      <c r="AJ58" s="67">
        <v>0</v>
      </c>
      <c r="AK58" s="67">
        <v>0</v>
      </c>
      <c r="AL58" s="67">
        <v>1</v>
      </c>
      <c r="AM58" s="67">
        <v>1</v>
      </c>
      <c r="AN58" s="67">
        <v>0</v>
      </c>
      <c r="AO58" s="67">
        <v>0</v>
      </c>
      <c r="AP58" s="67">
        <v>0</v>
      </c>
      <c r="AQ58" s="67">
        <v>1</v>
      </c>
      <c r="AR58" s="67">
        <v>1</v>
      </c>
      <c r="AS58" s="67">
        <v>0</v>
      </c>
      <c r="AT58" s="67">
        <v>0</v>
      </c>
      <c r="AU58" s="67">
        <v>0</v>
      </c>
    </row>
    <row r="59" spans="1:47" ht="16" thickBot="1" x14ac:dyDescent="0.4">
      <c r="A59" s="70" t="s">
        <v>340</v>
      </c>
      <c r="B59" s="71" t="s">
        <v>627</v>
      </c>
      <c r="C59" s="72" t="s">
        <v>167</v>
      </c>
      <c r="D59" s="72" t="s">
        <v>463</v>
      </c>
      <c r="E59" s="72"/>
      <c r="AA59" s="67">
        <v>0</v>
      </c>
      <c r="AB59" s="67">
        <v>1</v>
      </c>
      <c r="AC59" s="67">
        <v>1</v>
      </c>
      <c r="AD59" s="67">
        <v>0</v>
      </c>
      <c r="AE59" s="67">
        <v>0</v>
      </c>
      <c r="AF59" s="67">
        <v>0</v>
      </c>
      <c r="AG59" s="67">
        <v>1</v>
      </c>
      <c r="AH59" s="67">
        <v>1</v>
      </c>
      <c r="AI59" s="67">
        <v>0</v>
      </c>
      <c r="AJ59" s="67">
        <v>0</v>
      </c>
      <c r="AK59" s="67">
        <v>0</v>
      </c>
      <c r="AL59" s="67">
        <v>1</v>
      </c>
      <c r="AM59" s="67">
        <v>1</v>
      </c>
      <c r="AN59" s="67">
        <v>0</v>
      </c>
      <c r="AO59" s="67">
        <v>0</v>
      </c>
      <c r="AP59" s="67">
        <v>0</v>
      </c>
      <c r="AQ59" s="67">
        <v>1</v>
      </c>
      <c r="AR59" s="67">
        <v>1</v>
      </c>
      <c r="AS59" s="67">
        <v>0</v>
      </c>
      <c r="AT59" s="67">
        <v>0</v>
      </c>
      <c r="AU59" s="67">
        <v>0</v>
      </c>
    </row>
    <row r="60" spans="1:47" ht="16" thickBot="1" x14ac:dyDescent="0.4">
      <c r="A60" s="70" t="s">
        <v>401</v>
      </c>
      <c r="B60" s="71" t="s">
        <v>627</v>
      </c>
      <c r="C60" s="72" t="s">
        <v>167</v>
      </c>
      <c r="D60" s="72" t="s">
        <v>463</v>
      </c>
      <c r="E60" s="72"/>
      <c r="AA60" s="67">
        <v>0</v>
      </c>
      <c r="AB60" s="67">
        <v>1</v>
      </c>
      <c r="AC60" s="67">
        <v>1</v>
      </c>
      <c r="AD60" s="67">
        <v>0</v>
      </c>
      <c r="AE60" s="67">
        <v>0</v>
      </c>
      <c r="AF60" s="67">
        <v>0</v>
      </c>
      <c r="AG60" s="67">
        <v>1</v>
      </c>
      <c r="AH60" s="67">
        <v>1</v>
      </c>
      <c r="AI60" s="67">
        <v>0</v>
      </c>
      <c r="AJ60" s="67">
        <v>0</v>
      </c>
      <c r="AK60" s="67">
        <v>0</v>
      </c>
      <c r="AL60" s="67">
        <v>1</v>
      </c>
      <c r="AM60" s="67">
        <v>1</v>
      </c>
      <c r="AN60" s="67">
        <v>0</v>
      </c>
      <c r="AO60" s="67">
        <v>0</v>
      </c>
      <c r="AP60" s="67">
        <v>0</v>
      </c>
      <c r="AQ60" s="67">
        <v>1</v>
      </c>
      <c r="AR60" s="67">
        <v>1</v>
      </c>
      <c r="AS60" s="67">
        <v>0</v>
      </c>
      <c r="AT60" s="67">
        <v>0</v>
      </c>
      <c r="AU60" s="67">
        <v>0</v>
      </c>
    </row>
    <row r="61" spans="1:47" ht="16" thickBot="1" x14ac:dyDescent="0.4">
      <c r="A61" s="70" t="s">
        <v>437</v>
      </c>
      <c r="B61" s="71" t="s">
        <v>627</v>
      </c>
      <c r="C61" s="72" t="s">
        <v>189</v>
      </c>
      <c r="D61" s="72" t="s">
        <v>20</v>
      </c>
      <c r="E61" s="72"/>
      <c r="AA61" s="67">
        <v>0</v>
      </c>
      <c r="AB61" s="67">
        <v>1</v>
      </c>
      <c r="AC61" s="67">
        <v>1</v>
      </c>
      <c r="AD61" s="67">
        <v>0</v>
      </c>
      <c r="AE61" s="67">
        <v>0</v>
      </c>
      <c r="AF61" s="67">
        <v>0</v>
      </c>
      <c r="AG61" s="67">
        <v>1</v>
      </c>
      <c r="AH61" s="67">
        <v>1</v>
      </c>
      <c r="AI61" s="67">
        <v>0</v>
      </c>
      <c r="AJ61" s="67">
        <v>0</v>
      </c>
      <c r="AK61" s="67">
        <v>0</v>
      </c>
      <c r="AL61" s="67">
        <v>1</v>
      </c>
      <c r="AM61" s="67">
        <v>1</v>
      </c>
      <c r="AN61" s="67">
        <v>0</v>
      </c>
      <c r="AO61" s="67">
        <v>0</v>
      </c>
      <c r="AP61" s="67">
        <v>0</v>
      </c>
      <c r="AQ61" s="67">
        <v>1</v>
      </c>
      <c r="AR61" s="67">
        <v>1</v>
      </c>
      <c r="AS61" s="67">
        <v>0</v>
      </c>
      <c r="AT61" s="67">
        <v>0</v>
      </c>
      <c r="AU61" s="67">
        <v>0</v>
      </c>
    </row>
    <row r="62" spans="1:47" ht="16" thickBot="1" x14ac:dyDescent="0.4">
      <c r="A62" s="70" t="s">
        <v>396</v>
      </c>
      <c r="B62" s="71" t="s">
        <v>627</v>
      </c>
      <c r="C62" s="72" t="s">
        <v>481</v>
      </c>
      <c r="D62" s="72" t="s">
        <v>461</v>
      </c>
      <c r="E62" s="72"/>
      <c r="AA62" s="67">
        <v>0</v>
      </c>
      <c r="AB62" s="67">
        <v>1</v>
      </c>
      <c r="AC62" s="67">
        <v>1</v>
      </c>
      <c r="AD62" s="67">
        <v>0</v>
      </c>
      <c r="AE62" s="67">
        <v>0</v>
      </c>
      <c r="AF62" s="67">
        <v>0</v>
      </c>
      <c r="AG62" s="67">
        <v>1</v>
      </c>
      <c r="AH62" s="67">
        <v>1</v>
      </c>
      <c r="AI62" s="67">
        <v>0</v>
      </c>
      <c r="AJ62" s="67">
        <v>0</v>
      </c>
      <c r="AK62" s="67">
        <v>0</v>
      </c>
      <c r="AL62" s="67">
        <v>1</v>
      </c>
      <c r="AM62" s="67">
        <v>1</v>
      </c>
      <c r="AN62" s="67">
        <v>0</v>
      </c>
      <c r="AO62" s="67">
        <v>0</v>
      </c>
      <c r="AP62" s="67">
        <v>0</v>
      </c>
      <c r="AQ62" s="67">
        <v>1</v>
      </c>
      <c r="AR62" s="67">
        <v>1</v>
      </c>
      <c r="AS62" s="67">
        <v>0</v>
      </c>
      <c r="AT62" s="67">
        <v>0</v>
      </c>
      <c r="AU62" s="67">
        <v>0</v>
      </c>
    </row>
    <row r="63" spans="1:47" ht="16" thickBot="1" x14ac:dyDescent="0.4">
      <c r="A63" s="78" t="s">
        <v>372</v>
      </c>
      <c r="B63" s="71" t="s">
        <v>627</v>
      </c>
      <c r="C63" s="72" t="s">
        <v>481</v>
      </c>
      <c r="D63" s="72" t="s">
        <v>461</v>
      </c>
      <c r="E63" s="72"/>
      <c r="AA63" s="67">
        <v>0</v>
      </c>
      <c r="AB63" s="67">
        <v>1</v>
      </c>
      <c r="AC63" s="67">
        <v>1</v>
      </c>
      <c r="AD63" s="67">
        <v>0</v>
      </c>
      <c r="AE63" s="67">
        <v>0</v>
      </c>
      <c r="AF63" s="67">
        <v>0</v>
      </c>
      <c r="AG63" s="67">
        <v>1</v>
      </c>
      <c r="AH63" s="67">
        <v>1</v>
      </c>
      <c r="AI63" s="67">
        <v>0</v>
      </c>
      <c r="AJ63" s="67">
        <v>0</v>
      </c>
      <c r="AK63" s="67">
        <v>0</v>
      </c>
      <c r="AL63" s="67">
        <v>1</v>
      </c>
      <c r="AM63" s="67">
        <v>1</v>
      </c>
      <c r="AN63" s="67">
        <v>0</v>
      </c>
      <c r="AO63" s="67">
        <v>0</v>
      </c>
      <c r="AP63" s="67">
        <v>0</v>
      </c>
      <c r="AQ63" s="67">
        <v>1</v>
      </c>
      <c r="AR63" s="67">
        <v>1</v>
      </c>
      <c r="AS63" s="67">
        <v>0</v>
      </c>
      <c r="AT63" s="67">
        <v>0</v>
      </c>
      <c r="AU63" s="67">
        <v>0</v>
      </c>
    </row>
    <row r="64" spans="1:47" ht="16" thickBot="1" x14ac:dyDescent="0.4">
      <c r="A64" s="70" t="s">
        <v>394</v>
      </c>
      <c r="B64" s="71" t="s">
        <v>627</v>
      </c>
      <c r="C64" s="72" t="s">
        <v>481</v>
      </c>
      <c r="D64" s="72" t="s">
        <v>461</v>
      </c>
      <c r="E64" s="72"/>
      <c r="AA64" s="67">
        <v>0</v>
      </c>
      <c r="AB64" s="67">
        <v>1</v>
      </c>
      <c r="AC64" s="67">
        <v>1</v>
      </c>
      <c r="AD64" s="67">
        <v>0</v>
      </c>
      <c r="AE64" s="67">
        <v>0</v>
      </c>
      <c r="AF64" s="67">
        <v>0</v>
      </c>
      <c r="AG64" s="67">
        <v>1</v>
      </c>
      <c r="AH64" s="67">
        <v>1</v>
      </c>
      <c r="AI64" s="67">
        <v>0</v>
      </c>
      <c r="AJ64" s="67">
        <v>0</v>
      </c>
      <c r="AK64" s="67">
        <v>0</v>
      </c>
      <c r="AL64" s="67">
        <v>1</v>
      </c>
      <c r="AM64" s="67">
        <v>1</v>
      </c>
      <c r="AN64" s="67">
        <v>0</v>
      </c>
      <c r="AO64" s="67">
        <v>0</v>
      </c>
      <c r="AP64" s="67">
        <v>0</v>
      </c>
      <c r="AQ64" s="67">
        <v>1</v>
      </c>
      <c r="AR64" s="67">
        <v>1</v>
      </c>
      <c r="AS64" s="67">
        <v>0</v>
      </c>
      <c r="AT64" s="67">
        <v>0</v>
      </c>
      <c r="AU64" s="67">
        <v>0</v>
      </c>
    </row>
    <row r="65" spans="1:47" ht="16" thickBot="1" x14ac:dyDescent="0.4">
      <c r="A65" s="70" t="s">
        <v>398</v>
      </c>
      <c r="B65" s="71" t="s">
        <v>627</v>
      </c>
      <c r="C65" s="72" t="s">
        <v>481</v>
      </c>
      <c r="D65" s="72" t="s">
        <v>90</v>
      </c>
      <c r="E65" s="72"/>
      <c r="AA65" s="67">
        <v>0</v>
      </c>
      <c r="AB65" s="67">
        <v>1</v>
      </c>
      <c r="AC65" s="67">
        <v>1</v>
      </c>
      <c r="AD65" s="67">
        <v>0</v>
      </c>
      <c r="AE65" s="67">
        <v>0</v>
      </c>
      <c r="AF65" s="67">
        <v>0</v>
      </c>
      <c r="AG65" s="67">
        <v>1</v>
      </c>
      <c r="AH65" s="67">
        <v>1</v>
      </c>
      <c r="AI65" s="67">
        <v>0</v>
      </c>
      <c r="AJ65" s="67">
        <v>0</v>
      </c>
      <c r="AK65" s="67">
        <v>0</v>
      </c>
      <c r="AL65" s="67">
        <v>1</v>
      </c>
      <c r="AM65" s="67">
        <v>1</v>
      </c>
      <c r="AN65" s="67">
        <v>0</v>
      </c>
      <c r="AO65" s="67">
        <v>0</v>
      </c>
      <c r="AP65" s="67">
        <v>0</v>
      </c>
      <c r="AQ65" s="67">
        <v>1</v>
      </c>
      <c r="AR65" s="67">
        <v>1</v>
      </c>
      <c r="AS65" s="67">
        <v>0</v>
      </c>
      <c r="AT65" s="67">
        <v>0</v>
      </c>
      <c r="AU65" s="67">
        <v>0</v>
      </c>
    </row>
    <row r="66" spans="1:47" ht="16" thickBot="1" x14ac:dyDescent="0.4">
      <c r="A66" s="70" t="s">
        <v>424</v>
      </c>
      <c r="B66" s="71" t="s">
        <v>627</v>
      </c>
      <c r="C66" s="72" t="s">
        <v>481</v>
      </c>
      <c r="D66" s="72" t="s">
        <v>90</v>
      </c>
      <c r="E66" s="72"/>
      <c r="AA66" s="67">
        <v>0</v>
      </c>
      <c r="AB66" s="67">
        <v>1</v>
      </c>
      <c r="AC66" s="67">
        <v>1</v>
      </c>
      <c r="AD66" s="67">
        <v>0</v>
      </c>
      <c r="AE66" s="67">
        <v>0</v>
      </c>
      <c r="AF66" s="67">
        <v>0</v>
      </c>
      <c r="AG66" s="67">
        <v>1</v>
      </c>
      <c r="AH66" s="67">
        <v>1</v>
      </c>
      <c r="AI66" s="67">
        <v>0</v>
      </c>
      <c r="AJ66" s="67">
        <v>0</v>
      </c>
      <c r="AK66" s="67">
        <v>0</v>
      </c>
      <c r="AL66" s="67">
        <v>1</v>
      </c>
      <c r="AM66" s="67">
        <v>1</v>
      </c>
      <c r="AN66" s="67">
        <v>0</v>
      </c>
      <c r="AO66" s="67">
        <v>0</v>
      </c>
      <c r="AP66" s="67">
        <v>0</v>
      </c>
      <c r="AQ66" s="67">
        <v>1</v>
      </c>
      <c r="AR66" s="67">
        <v>1</v>
      </c>
      <c r="AS66" s="67">
        <v>0</v>
      </c>
      <c r="AT66" s="67">
        <v>0</v>
      </c>
      <c r="AU66" s="67">
        <v>0</v>
      </c>
    </row>
    <row r="67" spans="1:47" ht="16" thickBot="1" x14ac:dyDescent="0.4">
      <c r="A67" s="70" t="s">
        <v>381</v>
      </c>
      <c r="B67" s="71" t="s">
        <v>627</v>
      </c>
      <c r="C67" s="72" t="s">
        <v>189</v>
      </c>
      <c r="D67" s="72" t="s">
        <v>23</v>
      </c>
      <c r="E67" s="72"/>
      <c r="AA67" s="67">
        <v>0</v>
      </c>
      <c r="AB67" s="67">
        <v>1</v>
      </c>
      <c r="AC67" s="67">
        <v>1</v>
      </c>
      <c r="AD67" s="67">
        <v>0</v>
      </c>
      <c r="AE67" s="67">
        <v>0</v>
      </c>
      <c r="AF67" s="67">
        <v>0</v>
      </c>
      <c r="AG67" s="67">
        <v>1</v>
      </c>
      <c r="AH67" s="67">
        <v>1</v>
      </c>
      <c r="AI67" s="67">
        <v>0</v>
      </c>
      <c r="AJ67" s="67">
        <v>0</v>
      </c>
      <c r="AK67" s="67">
        <v>0</v>
      </c>
      <c r="AL67" s="67">
        <v>1</v>
      </c>
      <c r="AM67" s="67">
        <v>1</v>
      </c>
      <c r="AN67" s="67">
        <v>0</v>
      </c>
      <c r="AO67" s="67">
        <v>0</v>
      </c>
      <c r="AP67" s="67">
        <v>0</v>
      </c>
      <c r="AQ67" s="67">
        <v>1</v>
      </c>
      <c r="AR67" s="67">
        <v>1</v>
      </c>
      <c r="AS67" s="67">
        <v>0</v>
      </c>
      <c r="AT67" s="67">
        <v>0</v>
      </c>
      <c r="AU67" s="67">
        <v>0</v>
      </c>
    </row>
    <row r="68" spans="1:47" ht="16" thickBot="1" x14ac:dyDescent="0.4">
      <c r="A68" s="74" t="s">
        <v>339</v>
      </c>
      <c r="B68" s="75" t="s">
        <v>627</v>
      </c>
      <c r="C68" s="76" t="s">
        <v>481</v>
      </c>
      <c r="D68" s="76" t="s">
        <v>42</v>
      </c>
      <c r="E68" s="76"/>
      <c r="AA68" s="67">
        <v>0</v>
      </c>
      <c r="AB68" s="67">
        <v>1</v>
      </c>
      <c r="AC68" s="67">
        <v>0</v>
      </c>
      <c r="AD68" s="67">
        <v>0</v>
      </c>
      <c r="AE68" s="67">
        <v>0</v>
      </c>
      <c r="AF68" s="67">
        <v>1</v>
      </c>
      <c r="AG68" s="67">
        <v>1</v>
      </c>
      <c r="AH68" s="67">
        <v>0</v>
      </c>
      <c r="AI68" s="67">
        <v>0</v>
      </c>
      <c r="AJ68" s="67">
        <v>0</v>
      </c>
      <c r="AK68" s="67">
        <v>1</v>
      </c>
      <c r="AL68" s="67">
        <v>1</v>
      </c>
      <c r="AM68" s="67">
        <v>0</v>
      </c>
      <c r="AN68" s="67">
        <v>0</v>
      </c>
      <c r="AO68" s="67">
        <v>0</v>
      </c>
      <c r="AP68" s="67">
        <v>1</v>
      </c>
      <c r="AQ68" s="67">
        <v>1</v>
      </c>
      <c r="AR68" s="67">
        <v>0</v>
      </c>
      <c r="AS68" s="67">
        <v>0</v>
      </c>
      <c r="AT68" s="67">
        <v>0</v>
      </c>
      <c r="AU68" s="67">
        <v>1</v>
      </c>
    </row>
    <row r="69" spans="1:47" ht="16" thickBot="1" x14ac:dyDescent="0.4">
      <c r="A69" s="79" t="s">
        <v>680</v>
      </c>
      <c r="B69" s="75" t="s">
        <v>627</v>
      </c>
      <c r="C69" s="76" t="s">
        <v>481</v>
      </c>
      <c r="D69" s="76" t="s">
        <v>42</v>
      </c>
      <c r="E69" s="76"/>
      <c r="AA69" s="67">
        <v>0</v>
      </c>
      <c r="AB69" s="67">
        <v>1</v>
      </c>
      <c r="AC69" s="67">
        <v>0</v>
      </c>
      <c r="AD69" s="67">
        <v>0</v>
      </c>
      <c r="AE69" s="67">
        <v>0</v>
      </c>
      <c r="AF69" s="67">
        <v>1</v>
      </c>
      <c r="AG69" s="67">
        <v>1</v>
      </c>
      <c r="AH69" s="67">
        <v>0</v>
      </c>
      <c r="AI69" s="67">
        <v>0</v>
      </c>
      <c r="AJ69" s="67">
        <v>0</v>
      </c>
      <c r="AK69" s="67">
        <v>1</v>
      </c>
      <c r="AL69" s="67">
        <v>1</v>
      </c>
      <c r="AM69" s="67">
        <v>0</v>
      </c>
      <c r="AN69" s="67">
        <v>0</v>
      </c>
      <c r="AO69" s="67">
        <v>0</v>
      </c>
      <c r="AP69" s="67">
        <v>1</v>
      </c>
      <c r="AQ69" s="67">
        <v>1</v>
      </c>
      <c r="AR69" s="67">
        <v>0</v>
      </c>
      <c r="AS69" s="67">
        <v>0</v>
      </c>
      <c r="AT69" s="67">
        <v>0</v>
      </c>
      <c r="AU69" s="67">
        <v>1</v>
      </c>
    </row>
    <row r="70" spans="1:47" ht="16" thickBot="1" x14ac:dyDescent="0.4">
      <c r="A70" s="74" t="s">
        <v>416</v>
      </c>
      <c r="B70" s="75" t="s">
        <v>627</v>
      </c>
      <c r="C70" s="76" t="s">
        <v>481</v>
      </c>
      <c r="D70" s="76" t="s">
        <v>42</v>
      </c>
      <c r="E70" s="77"/>
      <c r="AA70" s="67">
        <v>0</v>
      </c>
      <c r="AB70" s="67">
        <v>1</v>
      </c>
      <c r="AC70" s="67">
        <v>0</v>
      </c>
      <c r="AD70" s="67">
        <v>0</v>
      </c>
      <c r="AE70" s="67">
        <v>0</v>
      </c>
      <c r="AF70" s="67">
        <v>1</v>
      </c>
      <c r="AG70" s="67">
        <v>1</v>
      </c>
      <c r="AH70" s="67">
        <v>0</v>
      </c>
      <c r="AI70" s="67">
        <v>0</v>
      </c>
      <c r="AJ70" s="67">
        <v>0</v>
      </c>
      <c r="AK70" s="67">
        <v>1</v>
      </c>
      <c r="AL70" s="67">
        <v>1</v>
      </c>
      <c r="AM70" s="67">
        <v>0</v>
      </c>
      <c r="AN70" s="67">
        <v>0</v>
      </c>
      <c r="AO70" s="67">
        <v>0</v>
      </c>
      <c r="AP70" s="67">
        <v>1</v>
      </c>
      <c r="AQ70" s="67">
        <v>1</v>
      </c>
      <c r="AR70" s="67">
        <v>0</v>
      </c>
      <c r="AS70" s="67">
        <v>0</v>
      </c>
      <c r="AT70" s="67">
        <v>0</v>
      </c>
      <c r="AU70" s="67">
        <v>1</v>
      </c>
    </row>
    <row r="71" spans="1:47" ht="16" thickBot="1" x14ac:dyDescent="0.4">
      <c r="A71" s="74" t="s">
        <v>411</v>
      </c>
      <c r="B71" s="75" t="s">
        <v>627</v>
      </c>
      <c r="C71" s="76" t="s">
        <v>481</v>
      </c>
      <c r="D71" s="76" t="s">
        <v>42</v>
      </c>
      <c r="E71" s="76"/>
      <c r="AA71" s="67">
        <v>0</v>
      </c>
      <c r="AB71" s="67">
        <v>1</v>
      </c>
      <c r="AC71" s="67">
        <v>0</v>
      </c>
      <c r="AD71" s="67">
        <v>0</v>
      </c>
      <c r="AE71" s="67">
        <v>0</v>
      </c>
      <c r="AF71" s="67">
        <v>1</v>
      </c>
      <c r="AG71" s="67">
        <v>1</v>
      </c>
      <c r="AH71" s="67">
        <v>0</v>
      </c>
      <c r="AI71" s="67">
        <v>0</v>
      </c>
      <c r="AJ71" s="67">
        <v>0</v>
      </c>
      <c r="AK71" s="67">
        <v>1</v>
      </c>
      <c r="AL71" s="67">
        <v>1</v>
      </c>
      <c r="AM71" s="67">
        <v>0</v>
      </c>
      <c r="AN71" s="67">
        <v>0</v>
      </c>
      <c r="AO71" s="67">
        <v>0</v>
      </c>
      <c r="AP71" s="67">
        <v>1</v>
      </c>
      <c r="AQ71" s="67">
        <v>1</v>
      </c>
      <c r="AR71" s="67">
        <v>0</v>
      </c>
      <c r="AS71" s="67">
        <v>0</v>
      </c>
      <c r="AT71" s="67">
        <v>0</v>
      </c>
      <c r="AU71" s="67">
        <v>1</v>
      </c>
    </row>
    <row r="72" spans="1:47" ht="16" thickBot="1" x14ac:dyDescent="0.4">
      <c r="A72" s="74" t="s">
        <v>357</v>
      </c>
      <c r="B72" s="75" t="s">
        <v>627</v>
      </c>
      <c r="C72" s="76" t="s">
        <v>481</v>
      </c>
      <c r="D72" s="76" t="s">
        <v>42</v>
      </c>
      <c r="E72" s="76"/>
      <c r="AA72" s="67">
        <v>0</v>
      </c>
      <c r="AB72" s="67">
        <v>1</v>
      </c>
      <c r="AC72" s="67">
        <v>0</v>
      </c>
      <c r="AD72" s="67">
        <v>0</v>
      </c>
      <c r="AE72" s="67">
        <v>0</v>
      </c>
      <c r="AF72" s="67">
        <v>1</v>
      </c>
      <c r="AG72" s="67">
        <v>1</v>
      </c>
      <c r="AH72" s="67">
        <v>0</v>
      </c>
      <c r="AI72" s="67">
        <v>0</v>
      </c>
      <c r="AJ72" s="67">
        <v>0</v>
      </c>
      <c r="AK72" s="67">
        <v>1</v>
      </c>
      <c r="AL72" s="67">
        <v>1</v>
      </c>
      <c r="AM72" s="67">
        <v>0</v>
      </c>
      <c r="AN72" s="67">
        <v>0</v>
      </c>
      <c r="AO72" s="67">
        <v>0</v>
      </c>
      <c r="AP72" s="67">
        <v>1</v>
      </c>
      <c r="AQ72" s="67">
        <v>1</v>
      </c>
      <c r="AR72" s="67">
        <v>0</v>
      </c>
      <c r="AS72" s="67">
        <v>0</v>
      </c>
      <c r="AT72" s="67">
        <v>0</v>
      </c>
      <c r="AU72" s="67">
        <v>1</v>
      </c>
    </row>
    <row r="73" spans="1:47" ht="16" thickBot="1" x14ac:dyDescent="0.4">
      <c r="A73" s="74" t="s">
        <v>417</v>
      </c>
      <c r="B73" s="75" t="s">
        <v>627</v>
      </c>
      <c r="C73" s="76" t="s">
        <v>481</v>
      </c>
      <c r="D73" s="76" t="s">
        <v>42</v>
      </c>
      <c r="E73" s="76"/>
      <c r="AA73" s="67">
        <v>0</v>
      </c>
      <c r="AB73" s="67">
        <v>1</v>
      </c>
      <c r="AC73" s="67">
        <v>0</v>
      </c>
      <c r="AD73" s="67">
        <v>0</v>
      </c>
      <c r="AE73" s="67">
        <v>0</v>
      </c>
      <c r="AF73" s="67">
        <v>1</v>
      </c>
      <c r="AG73" s="67">
        <v>1</v>
      </c>
      <c r="AH73" s="67">
        <v>0</v>
      </c>
      <c r="AI73" s="67">
        <v>0</v>
      </c>
      <c r="AJ73" s="67">
        <v>0</v>
      </c>
      <c r="AK73" s="67">
        <v>1</v>
      </c>
      <c r="AL73" s="67">
        <v>1</v>
      </c>
      <c r="AM73" s="67">
        <v>0</v>
      </c>
      <c r="AN73" s="67">
        <v>0</v>
      </c>
      <c r="AO73" s="67">
        <v>0</v>
      </c>
      <c r="AP73" s="67">
        <v>1</v>
      </c>
      <c r="AQ73" s="67">
        <v>1</v>
      </c>
      <c r="AR73" s="67">
        <v>0</v>
      </c>
      <c r="AS73" s="67">
        <v>0</v>
      </c>
      <c r="AT73" s="67">
        <v>0</v>
      </c>
      <c r="AU73" s="67">
        <v>1</v>
      </c>
    </row>
    <row r="74" spans="1:47" ht="16" thickBot="1" x14ac:dyDescent="0.4">
      <c r="A74" s="74" t="s">
        <v>380</v>
      </c>
      <c r="B74" s="75" t="s">
        <v>627</v>
      </c>
      <c r="C74" s="76" t="s">
        <v>72</v>
      </c>
      <c r="D74" s="76" t="s">
        <v>491</v>
      </c>
      <c r="E74" s="76"/>
      <c r="AA74" s="67">
        <v>0</v>
      </c>
      <c r="AB74" s="67">
        <v>1</v>
      </c>
      <c r="AC74" s="67">
        <v>0</v>
      </c>
      <c r="AD74" s="67">
        <v>0</v>
      </c>
      <c r="AE74" s="67">
        <v>0</v>
      </c>
      <c r="AF74" s="67">
        <v>1</v>
      </c>
      <c r="AG74" s="67">
        <v>1</v>
      </c>
      <c r="AH74" s="67">
        <v>0</v>
      </c>
      <c r="AI74" s="67">
        <v>0</v>
      </c>
      <c r="AJ74" s="67">
        <v>0</v>
      </c>
      <c r="AK74" s="67">
        <v>1</v>
      </c>
      <c r="AL74" s="67">
        <v>1</v>
      </c>
      <c r="AM74" s="67">
        <v>0</v>
      </c>
      <c r="AN74" s="67">
        <v>0</v>
      </c>
      <c r="AO74" s="67">
        <v>0</v>
      </c>
      <c r="AP74" s="67">
        <v>1</v>
      </c>
      <c r="AQ74" s="67">
        <v>1</v>
      </c>
      <c r="AR74" s="67">
        <v>0</v>
      </c>
      <c r="AS74" s="67">
        <v>0</v>
      </c>
      <c r="AT74" s="67">
        <v>0</v>
      </c>
      <c r="AU74" s="67">
        <v>1</v>
      </c>
    </row>
    <row r="75" spans="1:47" ht="16" thickBot="1" x14ac:dyDescent="0.4">
      <c r="A75" s="74" t="s">
        <v>388</v>
      </c>
      <c r="B75" s="75" t="s">
        <v>627</v>
      </c>
      <c r="C75" s="76" t="s">
        <v>72</v>
      </c>
      <c r="D75" s="76" t="s">
        <v>469</v>
      </c>
      <c r="E75" s="76"/>
      <c r="AA75" s="67">
        <v>0</v>
      </c>
      <c r="AB75" s="67">
        <v>1</v>
      </c>
      <c r="AC75" s="67">
        <v>0</v>
      </c>
      <c r="AD75" s="67">
        <v>0</v>
      </c>
      <c r="AE75" s="67">
        <v>0</v>
      </c>
      <c r="AF75" s="67">
        <v>1</v>
      </c>
      <c r="AG75" s="67">
        <v>1</v>
      </c>
      <c r="AH75" s="67">
        <v>0</v>
      </c>
      <c r="AI75" s="67">
        <v>0</v>
      </c>
      <c r="AJ75" s="67">
        <v>0</v>
      </c>
      <c r="AK75" s="67">
        <v>1</v>
      </c>
      <c r="AL75" s="67">
        <v>1</v>
      </c>
      <c r="AM75" s="67">
        <v>0</v>
      </c>
      <c r="AN75" s="67">
        <v>0</v>
      </c>
      <c r="AO75" s="67">
        <v>0</v>
      </c>
      <c r="AP75" s="67">
        <v>1</v>
      </c>
      <c r="AQ75" s="67">
        <v>1</v>
      </c>
      <c r="AR75" s="67">
        <v>0</v>
      </c>
      <c r="AS75" s="67">
        <v>0</v>
      </c>
      <c r="AT75" s="67">
        <v>0</v>
      </c>
      <c r="AU75" s="67">
        <v>1</v>
      </c>
    </row>
    <row r="76" spans="1:47" ht="16" thickBot="1" x14ac:dyDescent="0.4">
      <c r="A76" s="74" t="s">
        <v>386</v>
      </c>
      <c r="B76" s="75" t="s">
        <v>627</v>
      </c>
      <c r="C76" s="76" t="s">
        <v>72</v>
      </c>
      <c r="D76" s="76" t="s">
        <v>469</v>
      </c>
      <c r="E76" s="76"/>
      <c r="AA76" s="67">
        <v>0</v>
      </c>
      <c r="AB76" s="67">
        <v>1</v>
      </c>
      <c r="AC76" s="67">
        <v>0</v>
      </c>
      <c r="AD76" s="67">
        <v>0</v>
      </c>
      <c r="AE76" s="67">
        <v>0</v>
      </c>
      <c r="AF76" s="67">
        <v>1</v>
      </c>
      <c r="AG76" s="67">
        <v>1</v>
      </c>
      <c r="AH76" s="67">
        <v>0</v>
      </c>
      <c r="AI76" s="67">
        <v>0</v>
      </c>
      <c r="AJ76" s="67">
        <v>0</v>
      </c>
      <c r="AK76" s="67">
        <v>1</v>
      </c>
      <c r="AL76" s="67">
        <v>1</v>
      </c>
      <c r="AM76" s="67">
        <v>0</v>
      </c>
      <c r="AN76" s="67">
        <v>0</v>
      </c>
      <c r="AO76" s="67">
        <v>0</v>
      </c>
      <c r="AP76" s="67">
        <v>1</v>
      </c>
      <c r="AQ76" s="67">
        <v>1</v>
      </c>
      <c r="AR76" s="67">
        <v>0</v>
      </c>
      <c r="AS76" s="67">
        <v>0</v>
      </c>
      <c r="AT76" s="67">
        <v>0</v>
      </c>
      <c r="AU76" s="67">
        <v>1</v>
      </c>
    </row>
    <row r="77" spans="1:47" ht="16" thickBot="1" x14ac:dyDescent="0.4">
      <c r="A77" s="74" t="s">
        <v>391</v>
      </c>
      <c r="B77" s="75" t="s">
        <v>627</v>
      </c>
      <c r="C77" s="76" t="s">
        <v>72</v>
      </c>
      <c r="D77" s="76" t="s">
        <v>469</v>
      </c>
      <c r="E77" s="76"/>
      <c r="AA77" s="67">
        <v>0</v>
      </c>
      <c r="AB77" s="67">
        <v>1</v>
      </c>
      <c r="AC77" s="67">
        <v>0</v>
      </c>
      <c r="AD77" s="67">
        <v>0</v>
      </c>
      <c r="AE77" s="67">
        <v>0</v>
      </c>
      <c r="AF77" s="67">
        <v>1</v>
      </c>
      <c r="AG77" s="67">
        <v>1</v>
      </c>
      <c r="AH77" s="67">
        <v>0</v>
      </c>
      <c r="AI77" s="67">
        <v>0</v>
      </c>
      <c r="AJ77" s="67">
        <v>0</v>
      </c>
      <c r="AK77" s="67">
        <v>1</v>
      </c>
      <c r="AL77" s="67">
        <v>1</v>
      </c>
      <c r="AM77" s="67">
        <v>0</v>
      </c>
      <c r="AN77" s="67">
        <v>0</v>
      </c>
      <c r="AO77" s="67">
        <v>0</v>
      </c>
      <c r="AP77" s="67">
        <v>1</v>
      </c>
      <c r="AQ77" s="67">
        <v>1</v>
      </c>
      <c r="AR77" s="67">
        <v>0</v>
      </c>
      <c r="AS77" s="67">
        <v>0</v>
      </c>
      <c r="AT77" s="67">
        <v>0</v>
      </c>
      <c r="AU77" s="67">
        <v>1</v>
      </c>
    </row>
    <row r="78" spans="1:47" ht="16" thickBot="1" x14ac:dyDescent="0.4">
      <c r="A78" s="74" t="s">
        <v>346</v>
      </c>
      <c r="B78" s="75" t="s">
        <v>627</v>
      </c>
      <c r="C78" s="76" t="s">
        <v>72</v>
      </c>
      <c r="D78" s="76" t="s">
        <v>469</v>
      </c>
      <c r="E78" s="77"/>
      <c r="AA78" s="67">
        <v>0</v>
      </c>
      <c r="AB78" s="67">
        <v>1</v>
      </c>
      <c r="AC78" s="67">
        <v>0</v>
      </c>
      <c r="AD78" s="67">
        <v>0</v>
      </c>
      <c r="AE78" s="67">
        <v>0</v>
      </c>
      <c r="AF78" s="67">
        <v>1</v>
      </c>
      <c r="AG78" s="67">
        <v>1</v>
      </c>
      <c r="AH78" s="67">
        <v>0</v>
      </c>
      <c r="AI78" s="67">
        <v>0</v>
      </c>
      <c r="AJ78" s="67">
        <v>0</v>
      </c>
      <c r="AK78" s="67">
        <v>1</v>
      </c>
      <c r="AL78" s="67">
        <v>1</v>
      </c>
      <c r="AM78" s="67">
        <v>0</v>
      </c>
      <c r="AN78" s="67">
        <v>0</v>
      </c>
      <c r="AO78" s="67">
        <v>0</v>
      </c>
      <c r="AP78" s="67">
        <v>1</v>
      </c>
      <c r="AQ78" s="67">
        <v>1</v>
      </c>
      <c r="AR78" s="67">
        <v>0</v>
      </c>
      <c r="AS78" s="67">
        <v>0</v>
      </c>
      <c r="AT78" s="67">
        <v>0</v>
      </c>
      <c r="AU78" s="67">
        <v>1</v>
      </c>
    </row>
    <row r="79" spans="1:47" ht="16" thickBot="1" x14ac:dyDescent="0.4">
      <c r="A79" s="74" t="s">
        <v>387</v>
      </c>
      <c r="B79" s="75" t="s">
        <v>627</v>
      </c>
      <c r="C79" s="76" t="s">
        <v>72</v>
      </c>
      <c r="D79" s="76" t="s">
        <v>469</v>
      </c>
      <c r="E79" s="76"/>
      <c r="AA79" s="67">
        <v>0</v>
      </c>
      <c r="AB79" s="67">
        <v>1</v>
      </c>
      <c r="AC79" s="67">
        <v>0</v>
      </c>
      <c r="AD79" s="67">
        <v>0</v>
      </c>
      <c r="AE79" s="67">
        <v>0</v>
      </c>
      <c r="AF79" s="67">
        <v>1</v>
      </c>
      <c r="AG79" s="67">
        <v>1</v>
      </c>
      <c r="AH79" s="67">
        <v>0</v>
      </c>
      <c r="AI79" s="67">
        <v>0</v>
      </c>
      <c r="AJ79" s="67">
        <v>0</v>
      </c>
      <c r="AK79" s="67">
        <v>1</v>
      </c>
      <c r="AL79" s="67">
        <v>1</v>
      </c>
      <c r="AM79" s="67">
        <v>0</v>
      </c>
      <c r="AN79" s="67">
        <v>0</v>
      </c>
      <c r="AO79" s="67">
        <v>0</v>
      </c>
      <c r="AP79" s="67">
        <v>1</v>
      </c>
      <c r="AQ79" s="67">
        <v>1</v>
      </c>
      <c r="AR79" s="67">
        <v>0</v>
      </c>
      <c r="AS79" s="67">
        <v>0</v>
      </c>
      <c r="AT79" s="67">
        <v>0</v>
      </c>
      <c r="AU79" s="67">
        <v>1</v>
      </c>
    </row>
    <row r="80" spans="1:47" ht="16" thickBot="1" x14ac:dyDescent="0.4">
      <c r="A80" s="74" t="s">
        <v>389</v>
      </c>
      <c r="B80" s="75" t="s">
        <v>627</v>
      </c>
      <c r="C80" s="76" t="s">
        <v>72</v>
      </c>
      <c r="D80" s="76" t="s">
        <v>469</v>
      </c>
      <c r="E80" s="76"/>
      <c r="AA80" s="67">
        <v>0</v>
      </c>
      <c r="AB80" s="67">
        <v>1</v>
      </c>
      <c r="AC80" s="67">
        <v>0</v>
      </c>
      <c r="AD80" s="67">
        <v>0</v>
      </c>
      <c r="AE80" s="67">
        <v>0</v>
      </c>
      <c r="AF80" s="67">
        <v>1</v>
      </c>
      <c r="AG80" s="67">
        <v>1</v>
      </c>
      <c r="AH80" s="67">
        <v>0</v>
      </c>
      <c r="AI80" s="67">
        <v>0</v>
      </c>
      <c r="AJ80" s="67">
        <v>0</v>
      </c>
      <c r="AK80" s="67">
        <v>1</v>
      </c>
      <c r="AL80" s="67">
        <v>1</v>
      </c>
      <c r="AM80" s="67">
        <v>0</v>
      </c>
      <c r="AN80" s="67">
        <v>0</v>
      </c>
      <c r="AO80" s="67">
        <v>0</v>
      </c>
      <c r="AP80" s="67">
        <v>1</v>
      </c>
      <c r="AQ80" s="67">
        <v>1</v>
      </c>
      <c r="AR80" s="67">
        <v>0</v>
      </c>
      <c r="AS80" s="67">
        <v>0</v>
      </c>
      <c r="AT80" s="67">
        <v>0</v>
      </c>
      <c r="AU80" s="67">
        <v>1</v>
      </c>
    </row>
    <row r="81" spans="1:47" ht="16" thickBot="1" x14ac:dyDescent="0.4">
      <c r="A81" s="74" t="s">
        <v>390</v>
      </c>
      <c r="B81" s="75" t="s">
        <v>627</v>
      </c>
      <c r="C81" s="76" t="s">
        <v>72</v>
      </c>
      <c r="D81" s="76" t="s">
        <v>469</v>
      </c>
      <c r="E81" s="76"/>
      <c r="AA81" s="67">
        <v>0</v>
      </c>
      <c r="AB81" s="67">
        <v>1</v>
      </c>
      <c r="AC81" s="67">
        <v>0</v>
      </c>
      <c r="AD81" s="67">
        <v>0</v>
      </c>
      <c r="AE81" s="67">
        <v>0</v>
      </c>
      <c r="AF81" s="67">
        <v>1</v>
      </c>
      <c r="AG81" s="67">
        <v>1</v>
      </c>
      <c r="AH81" s="67">
        <v>0</v>
      </c>
      <c r="AI81" s="67">
        <v>0</v>
      </c>
      <c r="AJ81" s="67">
        <v>0</v>
      </c>
      <c r="AK81" s="67">
        <v>1</v>
      </c>
      <c r="AL81" s="67">
        <v>1</v>
      </c>
      <c r="AM81" s="67">
        <v>0</v>
      </c>
      <c r="AN81" s="67">
        <v>0</v>
      </c>
      <c r="AO81" s="67">
        <v>0</v>
      </c>
      <c r="AP81" s="67">
        <v>1</v>
      </c>
      <c r="AQ81" s="67">
        <v>1</v>
      </c>
      <c r="AR81" s="67">
        <v>0</v>
      </c>
      <c r="AS81" s="67">
        <v>0</v>
      </c>
      <c r="AT81" s="67">
        <v>0</v>
      </c>
      <c r="AU81" s="67">
        <v>1</v>
      </c>
    </row>
    <row r="82" spans="1:47" ht="16" thickBot="1" x14ac:dyDescent="0.4">
      <c r="A82" s="74" t="s">
        <v>356</v>
      </c>
      <c r="B82" s="75" t="s">
        <v>627</v>
      </c>
      <c r="C82" s="76" t="s">
        <v>72</v>
      </c>
      <c r="D82" s="76" t="s">
        <v>469</v>
      </c>
      <c r="E82" s="76"/>
      <c r="AA82" s="67">
        <v>0</v>
      </c>
      <c r="AB82" s="67">
        <v>1</v>
      </c>
      <c r="AC82" s="67">
        <v>0</v>
      </c>
      <c r="AD82" s="67">
        <v>0</v>
      </c>
      <c r="AE82" s="67">
        <v>0</v>
      </c>
      <c r="AF82" s="67">
        <v>1</v>
      </c>
      <c r="AG82" s="67">
        <v>1</v>
      </c>
      <c r="AH82" s="67">
        <v>0</v>
      </c>
      <c r="AI82" s="67">
        <v>0</v>
      </c>
      <c r="AJ82" s="67">
        <v>0</v>
      </c>
      <c r="AK82" s="67">
        <v>1</v>
      </c>
      <c r="AL82" s="67">
        <v>1</v>
      </c>
      <c r="AM82" s="67">
        <v>0</v>
      </c>
      <c r="AN82" s="67">
        <v>0</v>
      </c>
      <c r="AO82" s="67">
        <v>0</v>
      </c>
      <c r="AP82" s="67">
        <v>1</v>
      </c>
      <c r="AQ82" s="67">
        <v>1</v>
      </c>
      <c r="AR82" s="67">
        <v>0</v>
      </c>
      <c r="AS82" s="67">
        <v>0</v>
      </c>
      <c r="AT82" s="67">
        <v>0</v>
      </c>
      <c r="AU82" s="67">
        <v>1</v>
      </c>
    </row>
    <row r="83" spans="1:47" ht="16" thickBot="1" x14ac:dyDescent="0.4">
      <c r="A83" s="74" t="s">
        <v>425</v>
      </c>
      <c r="B83" s="75" t="s">
        <v>627</v>
      </c>
      <c r="C83" s="76" t="s">
        <v>72</v>
      </c>
      <c r="D83" s="76" t="s">
        <v>649</v>
      </c>
      <c r="E83" s="77"/>
      <c r="AA83" s="67">
        <v>0</v>
      </c>
      <c r="AB83" s="67">
        <v>1</v>
      </c>
      <c r="AC83" s="67">
        <v>0</v>
      </c>
      <c r="AD83" s="67">
        <v>0</v>
      </c>
      <c r="AE83" s="67">
        <v>0</v>
      </c>
      <c r="AF83" s="67">
        <v>1</v>
      </c>
      <c r="AG83" s="67">
        <v>1</v>
      </c>
      <c r="AH83" s="67">
        <v>0</v>
      </c>
      <c r="AI83" s="67">
        <v>0</v>
      </c>
      <c r="AJ83" s="67">
        <v>0</v>
      </c>
      <c r="AK83" s="67">
        <v>1</v>
      </c>
      <c r="AL83" s="67">
        <v>1</v>
      </c>
      <c r="AM83" s="67">
        <v>0</v>
      </c>
      <c r="AN83" s="67">
        <v>0</v>
      </c>
      <c r="AO83" s="67">
        <v>0</v>
      </c>
      <c r="AP83" s="67">
        <v>1</v>
      </c>
      <c r="AQ83" s="67">
        <v>1</v>
      </c>
      <c r="AR83" s="67">
        <v>0</v>
      </c>
      <c r="AS83" s="67">
        <v>0</v>
      </c>
      <c r="AT83" s="67">
        <v>0</v>
      </c>
      <c r="AU83" s="67">
        <v>1</v>
      </c>
    </row>
    <row r="84" spans="1:47" ht="16" thickBot="1" x14ac:dyDescent="0.4">
      <c r="A84" s="74" t="s">
        <v>382</v>
      </c>
      <c r="B84" s="75" t="s">
        <v>627</v>
      </c>
      <c r="C84" s="76" t="s">
        <v>189</v>
      </c>
      <c r="D84" s="76" t="s">
        <v>23</v>
      </c>
      <c r="E84" s="76"/>
      <c r="AA84" s="67">
        <v>0</v>
      </c>
      <c r="AB84" s="67">
        <v>1</v>
      </c>
      <c r="AC84" s="67">
        <v>0</v>
      </c>
      <c r="AD84" s="67">
        <v>0</v>
      </c>
      <c r="AE84" s="67">
        <v>0</v>
      </c>
      <c r="AF84" s="67">
        <v>1</v>
      </c>
      <c r="AG84" s="67">
        <v>1</v>
      </c>
      <c r="AH84" s="67">
        <v>0</v>
      </c>
      <c r="AI84" s="67">
        <v>0</v>
      </c>
      <c r="AJ84" s="67">
        <v>0</v>
      </c>
      <c r="AK84" s="67">
        <v>1</v>
      </c>
      <c r="AL84" s="67">
        <v>1</v>
      </c>
      <c r="AM84" s="67">
        <v>0</v>
      </c>
      <c r="AN84" s="67">
        <v>0</v>
      </c>
      <c r="AO84" s="67">
        <v>0</v>
      </c>
      <c r="AP84" s="67">
        <v>1</v>
      </c>
      <c r="AQ84" s="67">
        <v>1</v>
      </c>
      <c r="AR84" s="67">
        <v>0</v>
      </c>
      <c r="AS84" s="67">
        <v>0</v>
      </c>
      <c r="AT84" s="67">
        <v>0</v>
      </c>
      <c r="AU84" s="67">
        <v>1</v>
      </c>
    </row>
    <row r="85" spans="1:47" ht="16" thickBot="1" x14ac:dyDescent="0.4">
      <c r="A85" s="70" t="s">
        <v>341</v>
      </c>
      <c r="B85" s="71" t="s">
        <v>627</v>
      </c>
      <c r="C85" s="72" t="s">
        <v>448</v>
      </c>
      <c r="D85" s="72" t="s">
        <v>43</v>
      </c>
      <c r="E85" s="72"/>
      <c r="AA85" s="67">
        <v>0</v>
      </c>
      <c r="AB85" s="67">
        <v>0</v>
      </c>
      <c r="AC85" s="67">
        <v>0</v>
      </c>
      <c r="AD85" s="67">
        <v>0</v>
      </c>
      <c r="AE85" s="67">
        <v>1</v>
      </c>
      <c r="AF85" s="67">
        <v>1</v>
      </c>
      <c r="AG85" s="67">
        <v>0</v>
      </c>
      <c r="AH85" s="67">
        <v>0</v>
      </c>
      <c r="AI85" s="67">
        <v>0</v>
      </c>
      <c r="AJ85" s="67">
        <v>1</v>
      </c>
      <c r="AK85" s="67">
        <v>1</v>
      </c>
      <c r="AL85" s="67">
        <v>0</v>
      </c>
      <c r="AM85" s="67">
        <v>0</v>
      </c>
      <c r="AN85" s="67">
        <v>0</v>
      </c>
      <c r="AO85" s="67">
        <v>1</v>
      </c>
      <c r="AP85" s="67">
        <v>1</v>
      </c>
      <c r="AQ85" s="67">
        <v>0</v>
      </c>
      <c r="AR85" s="67">
        <v>0</v>
      </c>
      <c r="AS85" s="67">
        <v>0</v>
      </c>
      <c r="AT85" s="67">
        <v>1</v>
      </c>
      <c r="AU85" s="67">
        <v>1</v>
      </c>
    </row>
    <row r="86" spans="1:47" ht="16" thickBot="1" x14ac:dyDescent="0.4">
      <c r="A86" s="70" t="s">
        <v>408</v>
      </c>
      <c r="B86" s="71" t="s">
        <v>627</v>
      </c>
      <c r="C86" s="72" t="s">
        <v>448</v>
      </c>
      <c r="D86" s="72" t="s">
        <v>43</v>
      </c>
      <c r="E86" s="72"/>
      <c r="AA86" s="67">
        <v>0</v>
      </c>
      <c r="AB86" s="67">
        <v>0</v>
      </c>
      <c r="AC86" s="67">
        <v>0</v>
      </c>
      <c r="AD86" s="67">
        <v>0</v>
      </c>
      <c r="AE86" s="67">
        <v>1</v>
      </c>
      <c r="AF86" s="67">
        <v>1</v>
      </c>
      <c r="AG86" s="67">
        <v>0</v>
      </c>
      <c r="AH86" s="67">
        <v>0</v>
      </c>
      <c r="AI86" s="67">
        <v>0</v>
      </c>
      <c r="AJ86" s="67">
        <v>1</v>
      </c>
      <c r="AK86" s="67">
        <v>1</v>
      </c>
      <c r="AL86" s="67">
        <v>0</v>
      </c>
      <c r="AM86" s="67">
        <v>0</v>
      </c>
      <c r="AN86" s="67">
        <v>0</v>
      </c>
      <c r="AO86" s="67">
        <v>1</v>
      </c>
      <c r="AP86" s="67">
        <v>1</v>
      </c>
      <c r="AQ86" s="67">
        <v>0</v>
      </c>
      <c r="AR86" s="67">
        <v>0</v>
      </c>
      <c r="AS86" s="67">
        <v>0</v>
      </c>
      <c r="AT86" s="67">
        <v>1</v>
      </c>
      <c r="AU86" s="67">
        <v>1</v>
      </c>
    </row>
    <row r="87" spans="1:47" ht="16" thickBot="1" x14ac:dyDescent="0.4">
      <c r="A87" s="70" t="s">
        <v>420</v>
      </c>
      <c r="B87" s="71" t="s">
        <v>627</v>
      </c>
      <c r="C87" s="72" t="s">
        <v>448</v>
      </c>
      <c r="D87" s="72" t="s">
        <v>43</v>
      </c>
      <c r="E87" s="72"/>
      <c r="AA87" s="67">
        <v>0</v>
      </c>
      <c r="AB87" s="67">
        <v>0</v>
      </c>
      <c r="AC87" s="67">
        <v>0</v>
      </c>
      <c r="AD87" s="67">
        <v>0</v>
      </c>
      <c r="AE87" s="67">
        <v>1</v>
      </c>
      <c r="AF87" s="67">
        <v>1</v>
      </c>
      <c r="AG87" s="67">
        <v>0</v>
      </c>
      <c r="AH87" s="67">
        <v>0</v>
      </c>
      <c r="AI87" s="67">
        <v>0</v>
      </c>
      <c r="AJ87" s="67">
        <v>1</v>
      </c>
      <c r="AK87" s="67">
        <v>1</v>
      </c>
      <c r="AL87" s="67">
        <v>0</v>
      </c>
      <c r="AM87" s="67">
        <v>0</v>
      </c>
      <c r="AN87" s="67">
        <v>0</v>
      </c>
      <c r="AO87" s="67">
        <v>1</v>
      </c>
      <c r="AP87" s="67">
        <v>1</v>
      </c>
      <c r="AQ87" s="67">
        <v>0</v>
      </c>
      <c r="AR87" s="67">
        <v>0</v>
      </c>
      <c r="AS87" s="67">
        <v>0</v>
      </c>
      <c r="AT87" s="67">
        <v>1</v>
      </c>
      <c r="AU87" s="67">
        <v>1</v>
      </c>
    </row>
    <row r="88" spans="1:47" ht="16" thickBot="1" x14ac:dyDescent="0.4">
      <c r="A88" s="70" t="s">
        <v>371</v>
      </c>
      <c r="B88" s="71" t="s">
        <v>627</v>
      </c>
      <c r="C88" s="72" t="s">
        <v>448</v>
      </c>
      <c r="D88" s="72" t="s">
        <v>91</v>
      </c>
      <c r="E88" s="72"/>
      <c r="AA88" s="67">
        <v>0</v>
      </c>
      <c r="AB88" s="67">
        <v>0</v>
      </c>
      <c r="AC88" s="67">
        <v>0</v>
      </c>
      <c r="AD88" s="67">
        <v>0</v>
      </c>
      <c r="AE88" s="67">
        <v>1</v>
      </c>
      <c r="AF88" s="67">
        <v>1</v>
      </c>
      <c r="AG88" s="67">
        <v>0</v>
      </c>
      <c r="AH88" s="67">
        <v>0</v>
      </c>
      <c r="AI88" s="67">
        <v>0</v>
      </c>
      <c r="AJ88" s="67">
        <v>1</v>
      </c>
      <c r="AK88" s="67">
        <v>1</v>
      </c>
      <c r="AL88" s="67">
        <v>0</v>
      </c>
      <c r="AM88" s="67">
        <v>0</v>
      </c>
      <c r="AN88" s="67">
        <v>0</v>
      </c>
      <c r="AO88" s="67">
        <v>1</v>
      </c>
      <c r="AP88" s="67">
        <v>1</v>
      </c>
      <c r="AQ88" s="67">
        <v>0</v>
      </c>
      <c r="AR88" s="67">
        <v>0</v>
      </c>
      <c r="AS88" s="67">
        <v>0</v>
      </c>
      <c r="AT88" s="67">
        <v>1</v>
      </c>
      <c r="AU88" s="67">
        <v>1</v>
      </c>
    </row>
    <row r="89" spans="1:47" ht="16" thickBot="1" x14ac:dyDescent="0.4">
      <c r="A89" s="70" t="s">
        <v>666</v>
      </c>
      <c r="B89" s="71" t="s">
        <v>627</v>
      </c>
      <c r="C89" s="72" t="s">
        <v>448</v>
      </c>
      <c r="D89" s="72" t="s">
        <v>91</v>
      </c>
      <c r="E89" s="72"/>
      <c r="AA89" s="67">
        <v>0</v>
      </c>
      <c r="AB89" s="67">
        <v>0</v>
      </c>
      <c r="AC89" s="67">
        <v>0</v>
      </c>
      <c r="AD89" s="67">
        <v>0</v>
      </c>
      <c r="AE89" s="67">
        <v>1</v>
      </c>
      <c r="AF89" s="67">
        <v>1</v>
      </c>
      <c r="AG89" s="67">
        <v>0</v>
      </c>
      <c r="AH89" s="67">
        <v>0</v>
      </c>
      <c r="AI89" s="67">
        <v>0</v>
      </c>
      <c r="AJ89" s="67">
        <v>1</v>
      </c>
      <c r="AK89" s="67">
        <v>1</v>
      </c>
      <c r="AL89" s="67">
        <v>0</v>
      </c>
      <c r="AM89" s="67">
        <v>0</v>
      </c>
      <c r="AN89" s="67">
        <v>0</v>
      </c>
      <c r="AO89" s="67">
        <v>1</v>
      </c>
      <c r="AP89" s="67">
        <v>1</v>
      </c>
      <c r="AQ89" s="67">
        <v>0</v>
      </c>
      <c r="AR89" s="67">
        <v>0</v>
      </c>
      <c r="AS89" s="67">
        <v>0</v>
      </c>
      <c r="AT89" s="67">
        <v>1</v>
      </c>
      <c r="AU89" s="67">
        <v>1</v>
      </c>
    </row>
    <row r="90" spans="1:47" ht="16" thickBot="1" x14ac:dyDescent="0.4">
      <c r="A90" s="70" t="s">
        <v>376</v>
      </c>
      <c r="B90" s="71" t="s">
        <v>627</v>
      </c>
      <c r="C90" s="72" t="s">
        <v>189</v>
      </c>
      <c r="D90" s="72" t="s">
        <v>467</v>
      </c>
      <c r="E90" s="72"/>
      <c r="AA90" s="67">
        <v>0</v>
      </c>
      <c r="AB90" s="67">
        <v>0</v>
      </c>
      <c r="AC90" s="67">
        <v>0</v>
      </c>
      <c r="AD90" s="67">
        <v>0</v>
      </c>
      <c r="AE90" s="67">
        <v>1</v>
      </c>
      <c r="AF90" s="67">
        <v>1</v>
      </c>
      <c r="AG90" s="67">
        <v>0</v>
      </c>
      <c r="AH90" s="67">
        <v>0</v>
      </c>
      <c r="AI90" s="67">
        <v>0</v>
      </c>
      <c r="AJ90" s="67">
        <v>1</v>
      </c>
      <c r="AK90" s="67">
        <v>1</v>
      </c>
      <c r="AL90" s="67">
        <v>0</v>
      </c>
      <c r="AM90" s="67">
        <v>0</v>
      </c>
      <c r="AN90" s="67">
        <v>0</v>
      </c>
      <c r="AO90" s="67">
        <v>1</v>
      </c>
      <c r="AP90" s="67">
        <v>1</v>
      </c>
      <c r="AQ90" s="67">
        <v>0</v>
      </c>
      <c r="AR90" s="67">
        <v>0</v>
      </c>
      <c r="AS90" s="67">
        <v>0</v>
      </c>
      <c r="AT90" s="67">
        <v>1</v>
      </c>
      <c r="AU90" s="67">
        <v>1</v>
      </c>
    </row>
    <row r="91" spans="1:47" ht="16" thickBot="1" x14ac:dyDescent="0.4">
      <c r="A91" s="70" t="s">
        <v>355</v>
      </c>
      <c r="B91" s="71" t="s">
        <v>627</v>
      </c>
      <c r="C91" s="72" t="s">
        <v>189</v>
      </c>
      <c r="D91" s="72" t="s">
        <v>114</v>
      </c>
      <c r="E91" s="72"/>
      <c r="AA91" s="67">
        <v>0</v>
      </c>
      <c r="AB91" s="67">
        <v>0</v>
      </c>
      <c r="AC91" s="67">
        <v>0</v>
      </c>
      <c r="AD91" s="67">
        <v>0</v>
      </c>
      <c r="AE91" s="67">
        <v>1</v>
      </c>
      <c r="AF91" s="67">
        <v>1</v>
      </c>
      <c r="AG91" s="67">
        <v>0</v>
      </c>
      <c r="AH91" s="67">
        <v>0</v>
      </c>
      <c r="AI91" s="67">
        <v>0</v>
      </c>
      <c r="AJ91" s="67">
        <v>1</v>
      </c>
      <c r="AK91" s="67">
        <v>1</v>
      </c>
      <c r="AL91" s="67">
        <v>0</v>
      </c>
      <c r="AM91" s="67">
        <v>0</v>
      </c>
      <c r="AN91" s="67">
        <v>0</v>
      </c>
      <c r="AO91" s="67">
        <v>1</v>
      </c>
      <c r="AP91" s="67">
        <v>1</v>
      </c>
      <c r="AQ91" s="67">
        <v>0</v>
      </c>
      <c r="AR91" s="67">
        <v>0</v>
      </c>
      <c r="AS91" s="67">
        <v>0</v>
      </c>
      <c r="AT91" s="67">
        <v>1</v>
      </c>
      <c r="AU91" s="67">
        <v>1</v>
      </c>
    </row>
    <row r="92" spans="1:47" ht="16" thickBot="1" x14ac:dyDescent="0.4">
      <c r="A92" s="70" t="s">
        <v>435</v>
      </c>
      <c r="B92" s="71" t="s">
        <v>627</v>
      </c>
      <c r="C92" s="72" t="s">
        <v>189</v>
      </c>
      <c r="D92" s="72" t="s">
        <v>114</v>
      </c>
      <c r="E92" s="72"/>
      <c r="AA92" s="67">
        <v>0</v>
      </c>
      <c r="AB92" s="67">
        <v>0</v>
      </c>
      <c r="AC92" s="67">
        <v>0</v>
      </c>
      <c r="AD92" s="67">
        <v>0</v>
      </c>
      <c r="AE92" s="67">
        <v>1</v>
      </c>
      <c r="AF92" s="67">
        <v>1</v>
      </c>
      <c r="AG92" s="67">
        <v>0</v>
      </c>
      <c r="AH92" s="67">
        <v>0</v>
      </c>
      <c r="AI92" s="67">
        <v>0</v>
      </c>
      <c r="AJ92" s="67">
        <v>1</v>
      </c>
      <c r="AK92" s="67">
        <v>1</v>
      </c>
      <c r="AL92" s="67">
        <v>0</v>
      </c>
      <c r="AM92" s="67">
        <v>0</v>
      </c>
      <c r="AN92" s="67">
        <v>0</v>
      </c>
      <c r="AO92" s="67">
        <v>1</v>
      </c>
      <c r="AP92" s="67">
        <v>1</v>
      </c>
      <c r="AQ92" s="67">
        <v>0</v>
      </c>
      <c r="AR92" s="67">
        <v>0</v>
      </c>
      <c r="AS92" s="67">
        <v>0</v>
      </c>
      <c r="AT92" s="67">
        <v>1</v>
      </c>
      <c r="AU92" s="67">
        <v>1</v>
      </c>
    </row>
    <row r="93" spans="1:47" ht="16" thickBot="1" x14ac:dyDescent="0.4">
      <c r="A93" s="70" t="s">
        <v>348</v>
      </c>
      <c r="B93" s="71" t="s">
        <v>627</v>
      </c>
      <c r="C93" s="72" t="s">
        <v>189</v>
      </c>
      <c r="D93" s="72" t="s">
        <v>114</v>
      </c>
      <c r="E93" s="72"/>
      <c r="AA93" s="67">
        <v>0</v>
      </c>
      <c r="AB93" s="67">
        <v>0</v>
      </c>
      <c r="AC93" s="67">
        <v>0</v>
      </c>
      <c r="AD93" s="67">
        <v>0</v>
      </c>
      <c r="AE93" s="67">
        <v>1</v>
      </c>
      <c r="AF93" s="67">
        <v>1</v>
      </c>
      <c r="AG93" s="67">
        <v>0</v>
      </c>
      <c r="AH93" s="67">
        <v>0</v>
      </c>
      <c r="AI93" s="67">
        <v>0</v>
      </c>
      <c r="AJ93" s="67">
        <v>1</v>
      </c>
      <c r="AK93" s="67">
        <v>1</v>
      </c>
      <c r="AL93" s="67">
        <v>0</v>
      </c>
      <c r="AM93" s="67">
        <v>0</v>
      </c>
      <c r="AN93" s="67">
        <v>0</v>
      </c>
      <c r="AO93" s="67">
        <v>1</v>
      </c>
      <c r="AP93" s="67">
        <v>1</v>
      </c>
      <c r="AQ93" s="67">
        <v>0</v>
      </c>
      <c r="AR93" s="67">
        <v>0</v>
      </c>
      <c r="AS93" s="67">
        <v>0</v>
      </c>
      <c r="AT93" s="67">
        <v>1</v>
      </c>
      <c r="AU93" s="67">
        <v>1</v>
      </c>
    </row>
    <row r="94" spans="1:47" ht="16" thickBot="1" x14ac:dyDescent="0.4">
      <c r="A94" s="70" t="s">
        <v>428</v>
      </c>
      <c r="B94" s="71" t="s">
        <v>627</v>
      </c>
      <c r="C94" s="72" t="s">
        <v>189</v>
      </c>
      <c r="D94" s="72" t="s">
        <v>114</v>
      </c>
      <c r="E94" s="72"/>
      <c r="AA94" s="67">
        <v>0</v>
      </c>
      <c r="AB94" s="67">
        <v>0</v>
      </c>
      <c r="AC94" s="67">
        <v>0</v>
      </c>
      <c r="AD94" s="67">
        <v>0</v>
      </c>
      <c r="AE94" s="67">
        <v>1</v>
      </c>
      <c r="AF94" s="67">
        <v>1</v>
      </c>
      <c r="AG94" s="67">
        <v>0</v>
      </c>
      <c r="AH94" s="67">
        <v>0</v>
      </c>
      <c r="AI94" s="67">
        <v>0</v>
      </c>
      <c r="AJ94" s="67">
        <v>1</v>
      </c>
      <c r="AK94" s="67">
        <v>1</v>
      </c>
      <c r="AL94" s="67">
        <v>0</v>
      </c>
      <c r="AM94" s="67">
        <v>0</v>
      </c>
      <c r="AN94" s="67">
        <v>0</v>
      </c>
      <c r="AO94" s="67">
        <v>1</v>
      </c>
      <c r="AP94" s="67">
        <v>1</v>
      </c>
      <c r="AQ94" s="67">
        <v>0</v>
      </c>
      <c r="AR94" s="67">
        <v>0</v>
      </c>
      <c r="AS94" s="67">
        <v>0</v>
      </c>
      <c r="AT94" s="67">
        <v>1</v>
      </c>
      <c r="AU94" s="67">
        <v>1</v>
      </c>
    </row>
    <row r="95" spans="1:47" ht="16" thickBot="1" x14ac:dyDescent="0.4">
      <c r="A95" s="70" t="s">
        <v>358</v>
      </c>
      <c r="B95" s="71" t="s">
        <v>627</v>
      </c>
      <c r="C95" s="72" t="s">
        <v>189</v>
      </c>
      <c r="D95" s="72" t="s">
        <v>114</v>
      </c>
      <c r="E95" s="72"/>
      <c r="AA95" s="67">
        <v>0</v>
      </c>
      <c r="AB95" s="67">
        <v>0</v>
      </c>
      <c r="AC95" s="67">
        <v>0</v>
      </c>
      <c r="AD95" s="67">
        <v>0</v>
      </c>
      <c r="AE95" s="67">
        <v>1</v>
      </c>
      <c r="AF95" s="67">
        <v>1</v>
      </c>
      <c r="AG95" s="67">
        <v>0</v>
      </c>
      <c r="AH95" s="67">
        <v>0</v>
      </c>
      <c r="AI95" s="67">
        <v>0</v>
      </c>
      <c r="AJ95" s="67">
        <v>1</v>
      </c>
      <c r="AK95" s="67">
        <v>1</v>
      </c>
      <c r="AL95" s="67">
        <v>0</v>
      </c>
      <c r="AM95" s="67">
        <v>0</v>
      </c>
      <c r="AN95" s="67">
        <v>0</v>
      </c>
      <c r="AO95" s="67">
        <v>1</v>
      </c>
      <c r="AP95" s="67">
        <v>1</v>
      </c>
      <c r="AQ95" s="67">
        <v>0</v>
      </c>
      <c r="AR95" s="67">
        <v>0</v>
      </c>
      <c r="AS95" s="67">
        <v>0</v>
      </c>
      <c r="AT95" s="67">
        <v>1</v>
      </c>
      <c r="AU95" s="67">
        <v>1</v>
      </c>
    </row>
    <row r="96" spans="1:47" ht="16" thickBot="1" x14ac:dyDescent="0.4">
      <c r="A96" s="70" t="s">
        <v>429</v>
      </c>
      <c r="B96" s="71" t="s">
        <v>627</v>
      </c>
      <c r="C96" s="72" t="s">
        <v>189</v>
      </c>
      <c r="D96" s="72" t="s">
        <v>114</v>
      </c>
      <c r="E96" s="72"/>
      <c r="AA96" s="67">
        <v>0</v>
      </c>
      <c r="AB96" s="67">
        <v>0</v>
      </c>
      <c r="AC96" s="67">
        <v>0</v>
      </c>
      <c r="AD96" s="67">
        <v>0</v>
      </c>
      <c r="AE96" s="67">
        <v>1</v>
      </c>
      <c r="AF96" s="67">
        <v>1</v>
      </c>
      <c r="AG96" s="67">
        <v>0</v>
      </c>
      <c r="AH96" s="67">
        <v>0</v>
      </c>
      <c r="AI96" s="67">
        <v>0</v>
      </c>
      <c r="AJ96" s="67">
        <v>1</v>
      </c>
      <c r="AK96" s="67">
        <v>1</v>
      </c>
      <c r="AL96" s="67">
        <v>0</v>
      </c>
      <c r="AM96" s="67">
        <v>0</v>
      </c>
      <c r="AN96" s="67">
        <v>0</v>
      </c>
      <c r="AO96" s="67">
        <v>1</v>
      </c>
      <c r="AP96" s="67">
        <v>1</v>
      </c>
      <c r="AQ96" s="67">
        <v>0</v>
      </c>
      <c r="AR96" s="67">
        <v>0</v>
      </c>
      <c r="AS96" s="67">
        <v>0</v>
      </c>
      <c r="AT96" s="67">
        <v>1</v>
      </c>
      <c r="AU96" s="67">
        <v>1</v>
      </c>
    </row>
    <row r="97" spans="1:244" ht="16" thickBot="1" x14ac:dyDescent="0.4">
      <c r="A97" s="70" t="s">
        <v>349</v>
      </c>
      <c r="B97" s="71" t="s">
        <v>627</v>
      </c>
      <c r="C97" s="72" t="s">
        <v>189</v>
      </c>
      <c r="D97" s="72" t="s">
        <v>114</v>
      </c>
      <c r="E97" s="72"/>
      <c r="AA97" s="67">
        <v>0</v>
      </c>
      <c r="AB97" s="67">
        <v>0</v>
      </c>
      <c r="AC97" s="67">
        <v>0</v>
      </c>
      <c r="AD97" s="67">
        <v>0</v>
      </c>
      <c r="AE97" s="67">
        <v>1</v>
      </c>
      <c r="AF97" s="67">
        <v>1</v>
      </c>
      <c r="AG97" s="67">
        <v>0</v>
      </c>
      <c r="AH97" s="67">
        <v>0</v>
      </c>
      <c r="AI97" s="67">
        <v>0</v>
      </c>
      <c r="AJ97" s="67">
        <v>1</v>
      </c>
      <c r="AK97" s="67">
        <v>1</v>
      </c>
      <c r="AL97" s="67">
        <v>0</v>
      </c>
      <c r="AM97" s="67">
        <v>0</v>
      </c>
      <c r="AN97" s="67">
        <v>0</v>
      </c>
      <c r="AO97" s="67">
        <v>1</v>
      </c>
      <c r="AP97" s="67">
        <v>1</v>
      </c>
      <c r="AQ97" s="67">
        <v>0</v>
      </c>
      <c r="AR97" s="67">
        <v>0</v>
      </c>
      <c r="AS97" s="67">
        <v>0</v>
      </c>
      <c r="AT97" s="67">
        <v>1</v>
      </c>
      <c r="AU97" s="67">
        <v>1</v>
      </c>
    </row>
    <row r="98" spans="1:244" ht="16" thickBot="1" x14ac:dyDescent="0.4">
      <c r="A98" s="70" t="s">
        <v>347</v>
      </c>
      <c r="B98" s="71" t="s">
        <v>627</v>
      </c>
      <c r="C98" s="72" t="s">
        <v>189</v>
      </c>
      <c r="D98" s="72" t="s">
        <v>114</v>
      </c>
      <c r="E98" s="72"/>
      <c r="AA98" s="67">
        <v>0</v>
      </c>
      <c r="AB98" s="67">
        <v>0</v>
      </c>
      <c r="AC98" s="67">
        <v>0</v>
      </c>
      <c r="AD98" s="67">
        <v>0</v>
      </c>
      <c r="AE98" s="67">
        <v>1</v>
      </c>
      <c r="AF98" s="67">
        <v>1</v>
      </c>
      <c r="AG98" s="67">
        <v>0</v>
      </c>
      <c r="AH98" s="67">
        <v>0</v>
      </c>
      <c r="AI98" s="67">
        <v>0</v>
      </c>
      <c r="AJ98" s="67">
        <v>1</v>
      </c>
      <c r="AK98" s="67">
        <v>1</v>
      </c>
      <c r="AL98" s="67">
        <v>0</v>
      </c>
      <c r="AM98" s="67">
        <v>0</v>
      </c>
      <c r="AN98" s="67">
        <v>0</v>
      </c>
      <c r="AO98" s="67">
        <v>1</v>
      </c>
      <c r="AP98" s="67">
        <v>1</v>
      </c>
      <c r="AQ98" s="67">
        <v>0</v>
      </c>
      <c r="AR98" s="67">
        <v>0</v>
      </c>
      <c r="AS98" s="67">
        <v>0</v>
      </c>
      <c r="AT98" s="67">
        <v>1</v>
      </c>
      <c r="AU98" s="67">
        <v>1</v>
      </c>
    </row>
    <row r="99" spans="1:244" ht="16" thickBot="1" x14ac:dyDescent="0.4">
      <c r="A99" s="70" t="s">
        <v>433</v>
      </c>
      <c r="B99" s="71" t="s">
        <v>627</v>
      </c>
      <c r="C99" s="72" t="s">
        <v>189</v>
      </c>
      <c r="D99" s="72" t="s">
        <v>114</v>
      </c>
      <c r="E99" s="72"/>
      <c r="AA99" s="67">
        <v>0</v>
      </c>
      <c r="AB99" s="67">
        <v>0</v>
      </c>
      <c r="AC99" s="67">
        <v>0</v>
      </c>
      <c r="AD99" s="67">
        <v>0</v>
      </c>
      <c r="AE99" s="67">
        <v>1</v>
      </c>
      <c r="AF99" s="67">
        <v>1</v>
      </c>
      <c r="AG99" s="67">
        <v>0</v>
      </c>
      <c r="AH99" s="67">
        <v>0</v>
      </c>
      <c r="AI99" s="67">
        <v>0</v>
      </c>
      <c r="AJ99" s="67">
        <v>1</v>
      </c>
      <c r="AK99" s="67">
        <v>1</v>
      </c>
      <c r="AL99" s="67">
        <v>0</v>
      </c>
      <c r="AM99" s="67">
        <v>0</v>
      </c>
      <c r="AN99" s="67">
        <v>0</v>
      </c>
      <c r="AO99" s="67">
        <v>1</v>
      </c>
      <c r="AP99" s="67">
        <v>1</v>
      </c>
      <c r="AQ99" s="67">
        <v>0</v>
      </c>
      <c r="AR99" s="67">
        <v>0</v>
      </c>
      <c r="AS99" s="67">
        <v>0</v>
      </c>
      <c r="AT99" s="67">
        <v>1</v>
      </c>
      <c r="AU99" s="67">
        <v>1</v>
      </c>
    </row>
    <row r="100" spans="1:244" ht="16" thickBot="1" x14ac:dyDescent="0.4">
      <c r="A100" s="70" t="s">
        <v>350</v>
      </c>
      <c r="B100" s="71" t="s">
        <v>627</v>
      </c>
      <c r="C100" s="72" t="s">
        <v>189</v>
      </c>
      <c r="D100" s="72" t="s">
        <v>20</v>
      </c>
      <c r="E100" s="72"/>
      <c r="AA100" s="67">
        <v>0</v>
      </c>
      <c r="AB100" s="67">
        <v>0</v>
      </c>
      <c r="AC100" s="67">
        <v>0</v>
      </c>
      <c r="AD100" s="67">
        <v>0</v>
      </c>
      <c r="AE100" s="67">
        <v>1</v>
      </c>
      <c r="AF100" s="67">
        <v>1</v>
      </c>
      <c r="AG100" s="67">
        <v>0</v>
      </c>
      <c r="AH100" s="67">
        <v>0</v>
      </c>
      <c r="AI100" s="67">
        <v>0</v>
      </c>
      <c r="AJ100" s="67">
        <v>1</v>
      </c>
      <c r="AK100" s="67">
        <v>1</v>
      </c>
      <c r="AL100" s="67">
        <v>0</v>
      </c>
      <c r="AM100" s="67">
        <v>0</v>
      </c>
      <c r="AN100" s="67">
        <v>0</v>
      </c>
      <c r="AO100" s="67">
        <v>1</v>
      </c>
      <c r="AP100" s="67">
        <v>1</v>
      </c>
      <c r="AQ100" s="67">
        <v>0</v>
      </c>
      <c r="AR100" s="67">
        <v>0</v>
      </c>
      <c r="AS100" s="67">
        <v>0</v>
      </c>
      <c r="AT100" s="67">
        <v>1</v>
      </c>
      <c r="AU100" s="67">
        <v>1</v>
      </c>
    </row>
    <row r="101" spans="1:244" ht="16" thickBot="1" x14ac:dyDescent="0.4">
      <c r="A101" s="70" t="s">
        <v>430</v>
      </c>
      <c r="B101" s="71" t="s">
        <v>627</v>
      </c>
      <c r="C101" s="72" t="s">
        <v>189</v>
      </c>
      <c r="D101" s="72" t="s">
        <v>20</v>
      </c>
      <c r="E101" s="72"/>
      <c r="AA101" s="67">
        <v>0</v>
      </c>
      <c r="AB101" s="67">
        <v>0</v>
      </c>
      <c r="AC101" s="67">
        <v>0</v>
      </c>
      <c r="AD101" s="67">
        <v>0</v>
      </c>
      <c r="AE101" s="67">
        <v>1</v>
      </c>
      <c r="AF101" s="67">
        <v>1</v>
      </c>
      <c r="AG101" s="67">
        <v>0</v>
      </c>
      <c r="AH101" s="67">
        <v>0</v>
      </c>
      <c r="AI101" s="67">
        <v>0</v>
      </c>
      <c r="AJ101" s="67">
        <v>1</v>
      </c>
      <c r="AK101" s="67">
        <v>1</v>
      </c>
      <c r="AL101" s="67">
        <v>0</v>
      </c>
      <c r="AM101" s="67">
        <v>0</v>
      </c>
      <c r="AN101" s="67">
        <v>0</v>
      </c>
      <c r="AO101" s="67">
        <v>1</v>
      </c>
      <c r="AP101" s="67">
        <v>1</v>
      </c>
      <c r="AQ101" s="67">
        <v>0</v>
      </c>
      <c r="AR101" s="67">
        <v>0</v>
      </c>
      <c r="AS101" s="67">
        <v>0</v>
      </c>
      <c r="AT101" s="67">
        <v>1</v>
      </c>
      <c r="AU101" s="67">
        <v>1</v>
      </c>
    </row>
    <row r="102" spans="1:244" ht="16" thickBot="1" x14ac:dyDescent="0.4">
      <c r="A102" s="70" t="s">
        <v>383</v>
      </c>
      <c r="B102" s="71" t="s">
        <v>627</v>
      </c>
      <c r="C102" s="72" t="s">
        <v>189</v>
      </c>
      <c r="D102" s="72" t="s">
        <v>23</v>
      </c>
      <c r="E102" s="72"/>
      <c r="AA102" s="67">
        <v>0</v>
      </c>
      <c r="AB102" s="67">
        <v>0</v>
      </c>
      <c r="AC102" s="67">
        <v>0</v>
      </c>
      <c r="AD102" s="67">
        <v>0</v>
      </c>
      <c r="AE102" s="67">
        <v>1</v>
      </c>
      <c r="AF102" s="67">
        <v>1</v>
      </c>
      <c r="AG102" s="67">
        <v>0</v>
      </c>
      <c r="AH102" s="67">
        <v>0</v>
      </c>
      <c r="AI102" s="67">
        <v>0</v>
      </c>
      <c r="AJ102" s="67">
        <v>1</v>
      </c>
      <c r="AK102" s="67">
        <v>1</v>
      </c>
      <c r="AL102" s="67">
        <v>0</v>
      </c>
      <c r="AM102" s="67">
        <v>0</v>
      </c>
      <c r="AN102" s="67">
        <v>0</v>
      </c>
      <c r="AO102" s="67">
        <v>1</v>
      </c>
      <c r="AP102" s="67">
        <v>1</v>
      </c>
      <c r="AQ102" s="67">
        <v>0</v>
      </c>
      <c r="AR102" s="67">
        <v>0</v>
      </c>
      <c r="AS102" s="67">
        <v>0</v>
      </c>
      <c r="AT102" s="67">
        <v>1</v>
      </c>
      <c r="AU102" s="67">
        <v>1</v>
      </c>
    </row>
    <row r="103" spans="1:244" ht="16" thickBot="1" x14ac:dyDescent="0.4">
      <c r="A103" s="74" t="s">
        <v>415</v>
      </c>
      <c r="B103" s="80" t="s">
        <v>627</v>
      </c>
      <c r="C103" s="76" t="s">
        <v>189</v>
      </c>
      <c r="D103" s="76" t="s">
        <v>23</v>
      </c>
      <c r="E103" s="76"/>
      <c r="AA103" s="67">
        <v>0</v>
      </c>
      <c r="AB103" s="67">
        <v>0</v>
      </c>
      <c r="AC103" s="67">
        <v>1</v>
      </c>
      <c r="AD103" s="67">
        <v>1</v>
      </c>
      <c r="AE103" s="67">
        <v>0</v>
      </c>
      <c r="AF103" s="67">
        <v>0</v>
      </c>
      <c r="AG103" s="67">
        <v>1</v>
      </c>
      <c r="AH103" s="67">
        <v>1</v>
      </c>
      <c r="AI103" s="67">
        <v>0</v>
      </c>
      <c r="AJ103" s="67">
        <v>0</v>
      </c>
      <c r="AK103" s="67">
        <v>0</v>
      </c>
      <c r="AL103" s="67">
        <v>0</v>
      </c>
      <c r="AM103" s="67">
        <v>0</v>
      </c>
      <c r="AN103" s="67">
        <v>0</v>
      </c>
      <c r="AO103" s="67">
        <v>1</v>
      </c>
      <c r="AP103" s="67">
        <v>1</v>
      </c>
      <c r="AQ103" s="67">
        <v>1</v>
      </c>
      <c r="AR103" s="67">
        <v>0</v>
      </c>
      <c r="AS103" s="67">
        <v>1</v>
      </c>
      <c r="AT103" s="67">
        <v>0</v>
      </c>
      <c r="AU103" s="67">
        <v>0</v>
      </c>
    </row>
    <row r="104" spans="1:244" ht="16" thickBot="1" x14ac:dyDescent="0.4">
      <c r="A104" s="81" t="s">
        <v>684</v>
      </c>
      <c r="B104" s="75" t="s">
        <v>627</v>
      </c>
      <c r="C104" s="76" t="s">
        <v>694</v>
      </c>
      <c r="D104" s="76"/>
      <c r="E104" s="76"/>
      <c r="AA104" s="67">
        <v>1</v>
      </c>
      <c r="AB104" s="67">
        <v>1</v>
      </c>
      <c r="AC104" s="67">
        <v>1</v>
      </c>
      <c r="AD104" s="67">
        <v>1</v>
      </c>
      <c r="AE104" s="67">
        <v>1</v>
      </c>
      <c r="AF104" s="67">
        <v>1</v>
      </c>
      <c r="AG104" s="67">
        <v>1</v>
      </c>
      <c r="AH104" s="67">
        <v>1</v>
      </c>
      <c r="AI104" s="67">
        <v>1</v>
      </c>
      <c r="AJ104" s="67">
        <v>1</v>
      </c>
      <c r="AK104" s="67">
        <v>1</v>
      </c>
      <c r="AL104" s="67">
        <v>1</v>
      </c>
      <c r="AM104" s="67">
        <v>1</v>
      </c>
      <c r="AN104" s="67">
        <v>1</v>
      </c>
      <c r="AO104" s="67">
        <v>1</v>
      </c>
      <c r="AP104" s="67">
        <v>1</v>
      </c>
      <c r="AQ104" s="67">
        <v>1</v>
      </c>
      <c r="AR104" s="67">
        <v>1</v>
      </c>
      <c r="AS104" s="67">
        <v>1</v>
      </c>
      <c r="AT104" s="67">
        <v>1</v>
      </c>
      <c r="AU104" s="67">
        <v>1</v>
      </c>
    </row>
    <row r="105" spans="1:244" ht="16" thickBot="1" x14ac:dyDescent="0.4">
      <c r="A105" s="81" t="s">
        <v>685</v>
      </c>
      <c r="B105" s="75" t="s">
        <v>627</v>
      </c>
      <c r="C105" s="76" t="s">
        <v>694</v>
      </c>
      <c r="D105" s="76"/>
      <c r="E105" s="76"/>
      <c r="AA105" s="67">
        <v>1</v>
      </c>
      <c r="AB105" s="67">
        <v>1</v>
      </c>
      <c r="AC105" s="67">
        <v>1</v>
      </c>
      <c r="AD105" s="67">
        <v>1</v>
      </c>
      <c r="AE105" s="67">
        <v>1</v>
      </c>
      <c r="AF105" s="67">
        <v>1</v>
      </c>
      <c r="AG105" s="67">
        <v>1</v>
      </c>
      <c r="AH105" s="67">
        <v>1</v>
      </c>
      <c r="AI105" s="67">
        <v>1</v>
      </c>
      <c r="AJ105" s="67">
        <v>1</v>
      </c>
      <c r="AK105" s="67">
        <v>1</v>
      </c>
      <c r="AL105" s="67">
        <v>1</v>
      </c>
      <c r="AM105" s="67">
        <v>1</v>
      </c>
      <c r="AN105" s="67">
        <v>1</v>
      </c>
      <c r="AO105" s="67">
        <v>1</v>
      </c>
      <c r="AP105" s="67">
        <v>1</v>
      </c>
      <c r="AQ105" s="67">
        <v>1</v>
      </c>
      <c r="AR105" s="67">
        <v>1</v>
      </c>
      <c r="AS105" s="67">
        <v>1</v>
      </c>
      <c r="AT105" s="67">
        <v>1</v>
      </c>
      <c r="AU105" s="67">
        <v>1</v>
      </c>
    </row>
    <row r="106" spans="1:244" ht="16" thickBot="1" x14ac:dyDescent="0.4">
      <c r="A106" s="81" t="s">
        <v>681</v>
      </c>
      <c r="B106" s="75" t="s">
        <v>627</v>
      </c>
      <c r="C106" s="76" t="s">
        <v>694</v>
      </c>
      <c r="D106" s="76"/>
      <c r="E106" s="76"/>
      <c r="AA106" s="67">
        <v>1</v>
      </c>
      <c r="AB106" s="67">
        <v>1</v>
      </c>
      <c r="AC106" s="67">
        <v>1</v>
      </c>
      <c r="AD106" s="67">
        <v>1</v>
      </c>
      <c r="AE106" s="67">
        <v>1</v>
      </c>
      <c r="AF106" s="67">
        <v>1</v>
      </c>
      <c r="AG106" s="67">
        <v>1</v>
      </c>
      <c r="AH106" s="67">
        <v>1</v>
      </c>
      <c r="AI106" s="67">
        <v>1</v>
      </c>
      <c r="AJ106" s="67">
        <v>1</v>
      </c>
      <c r="AK106" s="67">
        <v>1</v>
      </c>
      <c r="AL106" s="67">
        <v>1</v>
      </c>
      <c r="AM106" s="67">
        <v>1</v>
      </c>
      <c r="AN106" s="67">
        <v>1</v>
      </c>
      <c r="AO106" s="67">
        <v>1</v>
      </c>
      <c r="AP106" s="67">
        <v>1</v>
      </c>
      <c r="AQ106" s="67">
        <v>1</v>
      </c>
      <c r="AR106" s="67">
        <v>1</v>
      </c>
      <c r="AS106" s="67">
        <v>1</v>
      </c>
      <c r="AT106" s="67">
        <v>1</v>
      </c>
      <c r="AU106" s="67">
        <v>1</v>
      </c>
    </row>
    <row r="107" spans="1:244" ht="16" thickBot="1" x14ac:dyDescent="0.4">
      <c r="A107" s="81" t="s">
        <v>682</v>
      </c>
      <c r="B107" s="75" t="s">
        <v>627</v>
      </c>
      <c r="C107" s="76" t="s">
        <v>694</v>
      </c>
      <c r="D107" s="76"/>
      <c r="E107" s="76"/>
      <c r="AA107" s="67">
        <v>1</v>
      </c>
      <c r="AB107" s="67">
        <v>1</v>
      </c>
      <c r="AC107" s="67">
        <v>1</v>
      </c>
      <c r="AD107" s="67">
        <v>1</v>
      </c>
      <c r="AE107" s="67">
        <v>1</v>
      </c>
      <c r="AF107" s="67">
        <v>1</v>
      </c>
      <c r="AG107" s="67">
        <v>1</v>
      </c>
      <c r="AH107" s="67">
        <v>1</v>
      </c>
      <c r="AI107" s="67">
        <v>1</v>
      </c>
      <c r="AJ107" s="67">
        <v>1</v>
      </c>
      <c r="AK107" s="67">
        <v>1</v>
      </c>
      <c r="AL107" s="67">
        <v>1</v>
      </c>
      <c r="AM107" s="67">
        <v>1</v>
      </c>
      <c r="AN107" s="67">
        <v>1</v>
      </c>
      <c r="AO107" s="67">
        <v>1</v>
      </c>
      <c r="AP107" s="67">
        <v>1</v>
      </c>
      <c r="AQ107" s="67">
        <v>1</v>
      </c>
      <c r="AR107" s="67">
        <v>1</v>
      </c>
      <c r="AS107" s="67">
        <v>1</v>
      </c>
      <c r="AT107" s="67">
        <v>1</v>
      </c>
      <c r="AU107" s="67">
        <v>1</v>
      </c>
    </row>
    <row r="108" spans="1:244" ht="16" thickBot="1" x14ac:dyDescent="0.4">
      <c r="A108" s="81" t="s">
        <v>683</v>
      </c>
      <c r="B108" s="75" t="s">
        <v>627</v>
      </c>
      <c r="C108" s="76" t="s">
        <v>694</v>
      </c>
      <c r="D108" s="76"/>
      <c r="E108" s="76"/>
      <c r="AA108" s="67">
        <v>1</v>
      </c>
      <c r="AB108" s="67">
        <v>1</v>
      </c>
      <c r="AC108" s="67">
        <v>1</v>
      </c>
      <c r="AD108" s="67">
        <v>1</v>
      </c>
      <c r="AE108" s="67">
        <v>1</v>
      </c>
      <c r="AF108" s="67">
        <v>1</v>
      </c>
      <c r="AG108" s="67">
        <v>1</v>
      </c>
      <c r="AH108" s="67">
        <v>1</v>
      </c>
      <c r="AI108" s="67">
        <v>1</v>
      </c>
      <c r="AJ108" s="67">
        <v>1</v>
      </c>
      <c r="AK108" s="67">
        <v>1</v>
      </c>
      <c r="AL108" s="67">
        <v>1</v>
      </c>
      <c r="AM108" s="67">
        <v>1</v>
      </c>
      <c r="AN108" s="67">
        <v>1</v>
      </c>
      <c r="AO108" s="67">
        <v>1</v>
      </c>
      <c r="AP108" s="67">
        <v>1</v>
      </c>
      <c r="AQ108" s="67">
        <v>1</v>
      </c>
      <c r="AR108" s="67">
        <v>1</v>
      </c>
      <c r="AS108" s="67">
        <v>1</v>
      </c>
      <c r="AT108" s="67">
        <v>1</v>
      </c>
      <c r="AU108" s="67">
        <v>1</v>
      </c>
    </row>
    <row r="109" spans="1:244" ht="16" thickBot="1" x14ac:dyDescent="0.4">
      <c r="A109" s="81" t="s">
        <v>690</v>
      </c>
      <c r="B109" s="75" t="s">
        <v>627</v>
      </c>
      <c r="C109" s="76" t="s">
        <v>694</v>
      </c>
      <c r="D109" s="76"/>
      <c r="E109" s="76"/>
      <c r="AA109" s="67">
        <v>0</v>
      </c>
      <c r="AB109" s="67">
        <v>1</v>
      </c>
      <c r="AC109" s="67">
        <v>1</v>
      </c>
      <c r="AD109" s="67">
        <v>1</v>
      </c>
      <c r="AE109" s="67">
        <v>1</v>
      </c>
      <c r="AF109" s="67">
        <v>1</v>
      </c>
      <c r="AG109" s="67">
        <v>1</v>
      </c>
      <c r="AH109" s="67">
        <v>1</v>
      </c>
      <c r="AI109" s="67">
        <v>1</v>
      </c>
      <c r="AJ109" s="67">
        <v>1</v>
      </c>
      <c r="AK109" s="67">
        <v>1</v>
      </c>
      <c r="AL109" s="67">
        <v>1</v>
      </c>
      <c r="AM109" s="67">
        <v>1</v>
      </c>
      <c r="AN109" s="67">
        <v>1</v>
      </c>
      <c r="AO109" s="67">
        <v>1</v>
      </c>
      <c r="AP109" s="67">
        <v>1</v>
      </c>
      <c r="AQ109" s="67">
        <v>1</v>
      </c>
      <c r="AR109" s="67">
        <v>1</v>
      </c>
      <c r="AS109" s="67">
        <v>1</v>
      </c>
      <c r="AT109" s="67">
        <v>1</v>
      </c>
      <c r="AU109" s="67">
        <v>1</v>
      </c>
    </row>
    <row r="110" spans="1:244" ht="16" thickBot="1" x14ac:dyDescent="0.4">
      <c r="A110" s="81" t="s">
        <v>689</v>
      </c>
      <c r="B110" s="75" t="s">
        <v>627</v>
      </c>
      <c r="C110" s="76" t="s">
        <v>694</v>
      </c>
      <c r="D110" s="76"/>
      <c r="E110" s="76"/>
      <c r="AA110" s="67">
        <v>0</v>
      </c>
      <c r="AB110" s="67">
        <v>1</v>
      </c>
      <c r="AC110" s="67">
        <v>1</v>
      </c>
      <c r="AD110" s="67">
        <v>1</v>
      </c>
      <c r="AE110" s="67">
        <v>1</v>
      </c>
      <c r="AF110" s="67">
        <v>1</v>
      </c>
      <c r="AG110" s="67">
        <v>1</v>
      </c>
      <c r="AH110" s="67">
        <v>1</v>
      </c>
      <c r="AI110" s="67">
        <v>1</v>
      </c>
      <c r="AJ110" s="67">
        <v>1</v>
      </c>
      <c r="AK110" s="67">
        <v>1</v>
      </c>
      <c r="AL110" s="67">
        <v>1</v>
      </c>
      <c r="AM110" s="67">
        <v>1</v>
      </c>
      <c r="AN110" s="67">
        <v>1</v>
      </c>
      <c r="AO110" s="67">
        <v>1</v>
      </c>
      <c r="AP110" s="67">
        <v>1</v>
      </c>
      <c r="AQ110" s="67">
        <v>1</v>
      </c>
      <c r="AR110" s="67">
        <v>1</v>
      </c>
      <c r="AS110" s="67">
        <v>1</v>
      </c>
      <c r="AT110" s="67">
        <v>1</v>
      </c>
      <c r="AU110" s="67">
        <v>1</v>
      </c>
    </row>
    <row r="111" spans="1:244" ht="16" thickBot="1" x14ac:dyDescent="0.4">
      <c r="A111" s="81" t="s">
        <v>688</v>
      </c>
      <c r="B111" s="75" t="s">
        <v>627</v>
      </c>
      <c r="C111" s="76" t="s">
        <v>694</v>
      </c>
      <c r="D111" s="76"/>
      <c r="E111" s="76"/>
      <c r="AA111" s="67">
        <v>0</v>
      </c>
      <c r="AB111" s="67">
        <v>1</v>
      </c>
      <c r="AC111" s="67">
        <v>1</v>
      </c>
      <c r="AD111" s="67">
        <v>1</v>
      </c>
      <c r="AE111" s="67">
        <v>1</v>
      </c>
      <c r="AF111" s="67">
        <v>1</v>
      </c>
      <c r="AG111" s="67">
        <v>1</v>
      </c>
      <c r="AH111" s="67">
        <v>1</v>
      </c>
      <c r="AI111" s="67">
        <v>1</v>
      </c>
      <c r="AJ111" s="67">
        <v>1</v>
      </c>
      <c r="AK111" s="67">
        <v>1</v>
      </c>
      <c r="AL111" s="67">
        <v>1</v>
      </c>
      <c r="AM111" s="67">
        <v>1</v>
      </c>
      <c r="AN111" s="67">
        <v>1</v>
      </c>
      <c r="AO111" s="67">
        <v>1</v>
      </c>
      <c r="AP111" s="67">
        <v>1</v>
      </c>
      <c r="AQ111" s="67">
        <v>1</v>
      </c>
      <c r="AR111" s="67">
        <v>1</v>
      </c>
      <c r="AS111" s="67">
        <v>1</v>
      </c>
      <c r="AT111" s="67">
        <v>1</v>
      </c>
      <c r="AU111" s="67">
        <v>1</v>
      </c>
    </row>
    <row r="112" spans="1:244" x14ac:dyDescent="0.35">
      <c r="AB112">
        <f t="shared" ref="AB112:BG112" si="0">SUM(AB5:AB111)</f>
        <v>45</v>
      </c>
      <c r="AC112">
        <f t="shared" si="0"/>
        <v>51</v>
      </c>
      <c r="AD112">
        <f t="shared" si="0"/>
        <v>51</v>
      </c>
      <c r="AE112">
        <f t="shared" si="0"/>
        <v>46</v>
      </c>
      <c r="AF112">
        <f t="shared" si="0"/>
        <v>43</v>
      </c>
      <c r="AG112">
        <f t="shared" si="0"/>
        <v>46</v>
      </c>
      <c r="AH112">
        <f t="shared" si="0"/>
        <v>51</v>
      </c>
      <c r="AI112">
        <f t="shared" si="0"/>
        <v>50</v>
      </c>
      <c r="AJ112">
        <f t="shared" si="0"/>
        <v>46</v>
      </c>
      <c r="AK112">
        <f t="shared" si="0"/>
        <v>43</v>
      </c>
      <c r="AL112">
        <f t="shared" si="0"/>
        <v>45</v>
      </c>
      <c r="AM112">
        <f t="shared" si="0"/>
        <v>50</v>
      </c>
      <c r="AN112">
        <f t="shared" si="0"/>
        <v>50</v>
      </c>
      <c r="AO112">
        <f t="shared" si="0"/>
        <v>47</v>
      </c>
      <c r="AP112">
        <f t="shared" si="0"/>
        <v>44</v>
      </c>
      <c r="AQ112">
        <f t="shared" si="0"/>
        <v>46</v>
      </c>
      <c r="AR112">
        <f t="shared" si="0"/>
        <v>50</v>
      </c>
      <c r="AS112">
        <f t="shared" si="0"/>
        <v>51</v>
      </c>
      <c r="AT112">
        <f t="shared" si="0"/>
        <v>46</v>
      </c>
      <c r="AU112">
        <f t="shared" si="0"/>
        <v>43</v>
      </c>
      <c r="AV112">
        <f t="shared" si="0"/>
        <v>0</v>
      </c>
      <c r="AW112">
        <f t="shared" si="0"/>
        <v>0</v>
      </c>
      <c r="AX112">
        <f t="shared" si="0"/>
        <v>1</v>
      </c>
      <c r="AY112">
        <f t="shared" si="0"/>
        <v>1</v>
      </c>
      <c r="AZ112">
        <f t="shared" si="0"/>
        <v>0</v>
      </c>
      <c r="BA112">
        <f t="shared" si="0"/>
        <v>1</v>
      </c>
      <c r="BB112">
        <f t="shared" si="0"/>
        <v>1</v>
      </c>
      <c r="BC112">
        <f t="shared" si="0"/>
        <v>0</v>
      </c>
      <c r="BD112">
        <f t="shared" si="0"/>
        <v>1</v>
      </c>
      <c r="BE112">
        <f t="shared" si="0"/>
        <v>1</v>
      </c>
      <c r="BF112">
        <f t="shared" si="0"/>
        <v>1</v>
      </c>
      <c r="BG112">
        <f t="shared" si="0"/>
        <v>1</v>
      </c>
      <c r="BH112">
        <f t="shared" ref="BH112:CM112" si="1">SUM(BH5:BH111)</f>
        <v>1</v>
      </c>
      <c r="BI112">
        <f t="shared" si="1"/>
        <v>1</v>
      </c>
      <c r="BJ112">
        <f t="shared" si="1"/>
        <v>1</v>
      </c>
      <c r="BK112">
        <f t="shared" si="1"/>
        <v>1</v>
      </c>
      <c r="BL112">
        <f t="shared" si="1"/>
        <v>1</v>
      </c>
      <c r="BM112">
        <f t="shared" si="1"/>
        <v>1</v>
      </c>
      <c r="BN112">
        <f t="shared" si="1"/>
        <v>1</v>
      </c>
      <c r="BO112">
        <f t="shared" si="1"/>
        <v>1</v>
      </c>
      <c r="BP112">
        <f t="shared" si="1"/>
        <v>1</v>
      </c>
      <c r="BQ112">
        <f t="shared" si="1"/>
        <v>1</v>
      </c>
      <c r="BR112">
        <f t="shared" si="1"/>
        <v>0</v>
      </c>
      <c r="BS112">
        <f t="shared" si="1"/>
        <v>1</v>
      </c>
      <c r="BT112">
        <f t="shared" si="1"/>
        <v>1</v>
      </c>
      <c r="BU112">
        <f t="shared" si="1"/>
        <v>1</v>
      </c>
      <c r="BV112">
        <f t="shared" si="1"/>
        <v>1</v>
      </c>
      <c r="BW112">
        <f t="shared" si="1"/>
        <v>1</v>
      </c>
      <c r="BX112">
        <f t="shared" si="1"/>
        <v>1</v>
      </c>
      <c r="BY112">
        <f t="shared" si="1"/>
        <v>1</v>
      </c>
      <c r="BZ112">
        <f t="shared" si="1"/>
        <v>1</v>
      </c>
      <c r="CA112">
        <f t="shared" si="1"/>
        <v>1</v>
      </c>
      <c r="CB112">
        <f t="shared" si="1"/>
        <v>1</v>
      </c>
      <c r="CC112">
        <f t="shared" si="1"/>
        <v>1</v>
      </c>
      <c r="CD112">
        <f t="shared" si="1"/>
        <v>1</v>
      </c>
      <c r="CE112">
        <f t="shared" si="1"/>
        <v>1</v>
      </c>
      <c r="CF112">
        <f t="shared" si="1"/>
        <v>1</v>
      </c>
      <c r="CG112">
        <f t="shared" si="1"/>
        <v>1</v>
      </c>
      <c r="CH112">
        <f t="shared" si="1"/>
        <v>1</v>
      </c>
      <c r="CI112">
        <f t="shared" si="1"/>
        <v>1</v>
      </c>
      <c r="CJ112">
        <f t="shared" si="1"/>
        <v>1</v>
      </c>
      <c r="CK112">
        <f t="shared" si="1"/>
        <v>1</v>
      </c>
      <c r="CL112">
        <f t="shared" si="1"/>
        <v>1</v>
      </c>
      <c r="CM112">
        <f t="shared" si="1"/>
        <v>1</v>
      </c>
      <c r="CN112">
        <f t="shared" ref="CN112:DS112" si="2">SUM(CN5:CN111)</f>
        <v>1</v>
      </c>
      <c r="CO112">
        <f t="shared" si="2"/>
        <v>1</v>
      </c>
      <c r="CP112">
        <f t="shared" si="2"/>
        <v>1</v>
      </c>
      <c r="CQ112">
        <f t="shared" si="2"/>
        <v>1</v>
      </c>
      <c r="CR112">
        <f t="shared" si="2"/>
        <v>1</v>
      </c>
      <c r="CS112">
        <f t="shared" si="2"/>
        <v>1</v>
      </c>
      <c r="CT112">
        <f t="shared" si="2"/>
        <v>1</v>
      </c>
      <c r="CU112">
        <f t="shared" si="2"/>
        <v>1</v>
      </c>
      <c r="CV112">
        <f t="shared" si="2"/>
        <v>1</v>
      </c>
      <c r="CW112">
        <f t="shared" si="2"/>
        <v>1</v>
      </c>
      <c r="CX112">
        <f t="shared" si="2"/>
        <v>1</v>
      </c>
      <c r="CY112">
        <f t="shared" si="2"/>
        <v>0</v>
      </c>
      <c r="CZ112">
        <f t="shared" si="2"/>
        <v>0</v>
      </c>
      <c r="DA112">
        <f t="shared" si="2"/>
        <v>1</v>
      </c>
      <c r="DB112">
        <f t="shared" si="2"/>
        <v>1</v>
      </c>
      <c r="DC112">
        <f t="shared" si="2"/>
        <v>1</v>
      </c>
      <c r="DD112">
        <f t="shared" si="2"/>
        <v>1</v>
      </c>
      <c r="DE112">
        <f t="shared" si="2"/>
        <v>1</v>
      </c>
      <c r="DF112">
        <f t="shared" si="2"/>
        <v>1</v>
      </c>
      <c r="DG112">
        <f t="shared" si="2"/>
        <v>1</v>
      </c>
      <c r="DH112">
        <f t="shared" si="2"/>
        <v>1</v>
      </c>
      <c r="DI112">
        <f t="shared" si="2"/>
        <v>1</v>
      </c>
      <c r="DJ112">
        <f t="shared" si="2"/>
        <v>1</v>
      </c>
      <c r="DK112">
        <f t="shared" si="2"/>
        <v>1</v>
      </c>
      <c r="DL112">
        <f t="shared" si="2"/>
        <v>1</v>
      </c>
      <c r="DM112">
        <f t="shared" si="2"/>
        <v>1</v>
      </c>
      <c r="DN112">
        <f t="shared" si="2"/>
        <v>0</v>
      </c>
      <c r="DO112">
        <f t="shared" si="2"/>
        <v>1</v>
      </c>
      <c r="DP112">
        <f t="shared" si="2"/>
        <v>1</v>
      </c>
      <c r="DQ112">
        <f t="shared" si="2"/>
        <v>1</v>
      </c>
      <c r="DR112">
        <f t="shared" si="2"/>
        <v>1</v>
      </c>
      <c r="DS112">
        <f t="shared" si="2"/>
        <v>1</v>
      </c>
      <c r="DT112">
        <f t="shared" ref="DT112:EY112" si="3">SUM(DT5:DT111)</f>
        <v>1</v>
      </c>
      <c r="DU112">
        <f t="shared" si="3"/>
        <v>1</v>
      </c>
      <c r="DV112">
        <f t="shared" si="3"/>
        <v>1</v>
      </c>
      <c r="DW112">
        <f t="shared" si="3"/>
        <v>1</v>
      </c>
      <c r="DX112">
        <f t="shared" si="3"/>
        <v>1</v>
      </c>
      <c r="DY112">
        <f t="shared" si="3"/>
        <v>1</v>
      </c>
      <c r="DZ112">
        <f t="shared" si="3"/>
        <v>1</v>
      </c>
      <c r="EA112">
        <f t="shared" si="3"/>
        <v>1</v>
      </c>
      <c r="EB112">
        <f t="shared" si="3"/>
        <v>1</v>
      </c>
      <c r="EC112">
        <f t="shared" si="3"/>
        <v>1</v>
      </c>
      <c r="ED112">
        <f t="shared" si="3"/>
        <v>0</v>
      </c>
      <c r="EE112">
        <f t="shared" si="3"/>
        <v>1</v>
      </c>
      <c r="EF112">
        <f t="shared" si="3"/>
        <v>1</v>
      </c>
      <c r="EG112">
        <f t="shared" si="3"/>
        <v>1</v>
      </c>
      <c r="EH112">
        <f t="shared" si="3"/>
        <v>1</v>
      </c>
      <c r="EI112">
        <f t="shared" si="3"/>
        <v>1</v>
      </c>
      <c r="EJ112">
        <f t="shared" si="3"/>
        <v>1</v>
      </c>
      <c r="EK112">
        <f t="shared" si="3"/>
        <v>1</v>
      </c>
      <c r="EL112">
        <f t="shared" si="3"/>
        <v>1</v>
      </c>
      <c r="EM112">
        <f t="shared" si="3"/>
        <v>1</v>
      </c>
      <c r="EN112">
        <f t="shared" si="3"/>
        <v>1</v>
      </c>
      <c r="EO112">
        <f t="shared" si="3"/>
        <v>0</v>
      </c>
      <c r="EP112">
        <f t="shared" si="3"/>
        <v>1</v>
      </c>
      <c r="EQ112">
        <f t="shared" si="3"/>
        <v>1</v>
      </c>
      <c r="ER112">
        <f t="shared" si="3"/>
        <v>1</v>
      </c>
      <c r="ES112">
        <f t="shared" si="3"/>
        <v>0</v>
      </c>
      <c r="ET112">
        <f t="shared" si="3"/>
        <v>0</v>
      </c>
      <c r="EU112">
        <f t="shared" si="3"/>
        <v>1</v>
      </c>
      <c r="EV112">
        <f t="shared" si="3"/>
        <v>1</v>
      </c>
      <c r="EW112">
        <f t="shared" si="3"/>
        <v>1</v>
      </c>
      <c r="EX112">
        <f t="shared" si="3"/>
        <v>1</v>
      </c>
      <c r="EY112">
        <f t="shared" si="3"/>
        <v>1</v>
      </c>
      <c r="EZ112">
        <f t="shared" ref="EZ112:GE112" si="4">SUM(EZ5:EZ111)</f>
        <v>1</v>
      </c>
      <c r="FA112">
        <f t="shared" si="4"/>
        <v>1</v>
      </c>
      <c r="FB112">
        <f t="shared" si="4"/>
        <v>1</v>
      </c>
      <c r="FC112">
        <f t="shared" si="4"/>
        <v>1</v>
      </c>
      <c r="FD112">
        <f t="shared" si="4"/>
        <v>1</v>
      </c>
      <c r="FE112">
        <f t="shared" si="4"/>
        <v>1</v>
      </c>
      <c r="FF112">
        <f t="shared" si="4"/>
        <v>1</v>
      </c>
      <c r="FG112">
        <f t="shared" si="4"/>
        <v>1</v>
      </c>
      <c r="FH112">
        <f t="shared" si="4"/>
        <v>1</v>
      </c>
      <c r="FI112">
        <f t="shared" si="4"/>
        <v>1</v>
      </c>
      <c r="FJ112">
        <f t="shared" si="4"/>
        <v>1</v>
      </c>
      <c r="FK112">
        <f t="shared" si="4"/>
        <v>1</v>
      </c>
      <c r="FL112">
        <f t="shared" si="4"/>
        <v>0</v>
      </c>
      <c r="FM112">
        <f t="shared" si="4"/>
        <v>1</v>
      </c>
      <c r="FN112">
        <f t="shared" si="4"/>
        <v>1</v>
      </c>
      <c r="FO112">
        <f t="shared" si="4"/>
        <v>1</v>
      </c>
      <c r="FP112">
        <f t="shared" si="4"/>
        <v>1</v>
      </c>
      <c r="FQ112">
        <f t="shared" si="4"/>
        <v>1</v>
      </c>
      <c r="FR112">
        <f t="shared" si="4"/>
        <v>1</v>
      </c>
      <c r="FS112">
        <f t="shared" si="4"/>
        <v>1</v>
      </c>
      <c r="FT112">
        <f t="shared" si="4"/>
        <v>1</v>
      </c>
      <c r="FU112">
        <f t="shared" si="4"/>
        <v>1</v>
      </c>
      <c r="FV112">
        <f t="shared" si="4"/>
        <v>1</v>
      </c>
      <c r="FW112">
        <f t="shared" si="4"/>
        <v>1</v>
      </c>
      <c r="FX112">
        <f t="shared" si="4"/>
        <v>1</v>
      </c>
      <c r="FY112">
        <f t="shared" si="4"/>
        <v>1</v>
      </c>
      <c r="FZ112">
        <f t="shared" si="4"/>
        <v>1</v>
      </c>
      <c r="GA112">
        <f t="shared" si="4"/>
        <v>1</v>
      </c>
      <c r="GB112">
        <f t="shared" si="4"/>
        <v>1</v>
      </c>
      <c r="GC112">
        <f t="shared" si="4"/>
        <v>1</v>
      </c>
      <c r="GD112">
        <f t="shared" si="4"/>
        <v>1</v>
      </c>
      <c r="GE112">
        <f t="shared" si="4"/>
        <v>1</v>
      </c>
      <c r="GF112">
        <f t="shared" ref="GF112:HK112" si="5">SUM(GF5:GF111)</f>
        <v>1</v>
      </c>
      <c r="GG112">
        <f t="shared" si="5"/>
        <v>1</v>
      </c>
      <c r="GH112">
        <f t="shared" si="5"/>
        <v>1</v>
      </c>
      <c r="GI112">
        <f t="shared" si="5"/>
        <v>1</v>
      </c>
      <c r="GJ112">
        <f t="shared" si="5"/>
        <v>1</v>
      </c>
      <c r="GK112">
        <f t="shared" si="5"/>
        <v>1</v>
      </c>
      <c r="GL112">
        <f t="shared" si="5"/>
        <v>1</v>
      </c>
      <c r="GM112">
        <f t="shared" si="5"/>
        <v>1</v>
      </c>
      <c r="GN112">
        <f t="shared" si="5"/>
        <v>1</v>
      </c>
      <c r="GO112">
        <f t="shared" si="5"/>
        <v>1</v>
      </c>
      <c r="GP112">
        <f t="shared" si="5"/>
        <v>1</v>
      </c>
      <c r="GQ112">
        <f t="shared" si="5"/>
        <v>1</v>
      </c>
      <c r="GR112">
        <f t="shared" si="5"/>
        <v>1</v>
      </c>
      <c r="GS112">
        <f t="shared" si="5"/>
        <v>1</v>
      </c>
      <c r="GT112">
        <f t="shared" si="5"/>
        <v>1</v>
      </c>
      <c r="GU112">
        <f t="shared" si="5"/>
        <v>1</v>
      </c>
      <c r="GV112">
        <f t="shared" si="5"/>
        <v>1</v>
      </c>
      <c r="GW112">
        <f t="shared" si="5"/>
        <v>0</v>
      </c>
      <c r="GX112">
        <f t="shared" si="5"/>
        <v>1</v>
      </c>
      <c r="GY112">
        <f t="shared" si="5"/>
        <v>1</v>
      </c>
      <c r="GZ112">
        <f t="shared" si="5"/>
        <v>1</v>
      </c>
      <c r="HA112">
        <f t="shared" si="5"/>
        <v>1</v>
      </c>
      <c r="HB112">
        <f t="shared" si="5"/>
        <v>1</v>
      </c>
      <c r="HC112">
        <f t="shared" si="5"/>
        <v>1</v>
      </c>
      <c r="HD112">
        <f t="shared" si="5"/>
        <v>1</v>
      </c>
      <c r="HE112">
        <f t="shared" si="5"/>
        <v>0</v>
      </c>
      <c r="HF112">
        <f t="shared" si="5"/>
        <v>1</v>
      </c>
      <c r="HG112">
        <f t="shared" si="5"/>
        <v>1</v>
      </c>
      <c r="HH112">
        <f t="shared" si="5"/>
        <v>1</v>
      </c>
      <c r="HI112">
        <f t="shared" si="5"/>
        <v>1</v>
      </c>
      <c r="HJ112">
        <f t="shared" si="5"/>
        <v>1</v>
      </c>
      <c r="HK112">
        <f t="shared" si="5"/>
        <v>1</v>
      </c>
      <c r="HL112">
        <f t="shared" ref="HL112" si="6">SUM(HL5:HL111)</f>
        <v>1</v>
      </c>
      <c r="HM112">
        <f t="shared" ref="HM112:IJ112" si="7">SUM(HM5:HM111)</f>
        <v>1</v>
      </c>
      <c r="HN112">
        <f t="shared" si="7"/>
        <v>1</v>
      </c>
      <c r="HO112">
        <f t="shared" si="7"/>
        <v>1</v>
      </c>
      <c r="HP112">
        <f t="shared" si="7"/>
        <v>1</v>
      </c>
      <c r="HQ112">
        <f t="shared" si="7"/>
        <v>1</v>
      </c>
      <c r="HR112">
        <f t="shared" si="7"/>
        <v>1</v>
      </c>
      <c r="HS112">
        <f t="shared" si="7"/>
        <v>1</v>
      </c>
      <c r="HT112">
        <f t="shared" si="7"/>
        <v>1</v>
      </c>
      <c r="HU112">
        <f t="shared" si="7"/>
        <v>1</v>
      </c>
      <c r="HV112">
        <f t="shared" si="7"/>
        <v>1</v>
      </c>
      <c r="HW112">
        <f t="shared" si="7"/>
        <v>1</v>
      </c>
      <c r="HX112">
        <f t="shared" si="7"/>
        <v>1</v>
      </c>
      <c r="HY112">
        <f t="shared" si="7"/>
        <v>1</v>
      </c>
      <c r="HZ112">
        <f t="shared" si="7"/>
        <v>1</v>
      </c>
      <c r="IA112">
        <f t="shared" si="7"/>
        <v>1</v>
      </c>
      <c r="IB112">
        <f t="shared" si="7"/>
        <v>1</v>
      </c>
      <c r="IC112">
        <f t="shared" si="7"/>
        <v>1</v>
      </c>
      <c r="ID112">
        <f t="shared" si="7"/>
        <v>1</v>
      </c>
      <c r="IE112">
        <f t="shared" si="7"/>
        <v>1</v>
      </c>
      <c r="IF112">
        <f t="shared" si="7"/>
        <v>1</v>
      </c>
      <c r="IG112">
        <f t="shared" si="7"/>
        <v>1</v>
      </c>
      <c r="IH112">
        <f t="shared" si="7"/>
        <v>1</v>
      </c>
      <c r="II112">
        <f t="shared" si="7"/>
        <v>1</v>
      </c>
      <c r="IJ112">
        <f t="shared" si="7"/>
        <v>1</v>
      </c>
    </row>
    <row r="113" spans="1:1" x14ac:dyDescent="0.35">
      <c r="A113" s="53"/>
    </row>
    <row r="114" spans="1:1" x14ac:dyDescent="0.35">
      <c r="A114" s="54"/>
    </row>
  </sheetData>
  <autoFilter ref="A3:JP3" xr:uid="{00000000-0001-0000-0200-000000000000}"/>
  <dataConsolidate/>
  <mergeCells count="60">
    <mergeCell ref="HO2:HS2"/>
    <mergeCell ref="HT2:HX2"/>
    <mergeCell ref="HY2:IC2"/>
    <mergeCell ref="ID2:IH2"/>
    <mergeCell ref="II2:IJ2"/>
    <mergeCell ref="HJ2:HN2"/>
    <mergeCell ref="FG2:FK2"/>
    <mergeCell ref="FL2:FP2"/>
    <mergeCell ref="FQ2:FU2"/>
    <mergeCell ref="FV2:FZ2"/>
    <mergeCell ref="GA2:GE2"/>
    <mergeCell ref="GF2:GJ2"/>
    <mergeCell ref="GK2:GO2"/>
    <mergeCell ref="GP2:GT2"/>
    <mergeCell ref="GU2:GY2"/>
    <mergeCell ref="GZ2:HD2"/>
    <mergeCell ref="HE2:HI2"/>
    <mergeCell ref="CO2:CS2"/>
    <mergeCell ref="FB2:FF2"/>
    <mergeCell ref="CY2:DC2"/>
    <mergeCell ref="DD2:DH2"/>
    <mergeCell ref="DI2:DM2"/>
    <mergeCell ref="DN2:DR2"/>
    <mergeCell ref="DS2:DW2"/>
    <mergeCell ref="DX2:EB2"/>
    <mergeCell ref="EC2:EG2"/>
    <mergeCell ref="EH2:EL2"/>
    <mergeCell ref="EM2:EQ2"/>
    <mergeCell ref="ER2:EV2"/>
    <mergeCell ref="EW2:FA2"/>
    <mergeCell ref="BP2:BT2"/>
    <mergeCell ref="BU2:BY2"/>
    <mergeCell ref="BZ2:CD2"/>
    <mergeCell ref="CE2:CI2"/>
    <mergeCell ref="CJ2:CN2"/>
    <mergeCell ref="AL2:AP2"/>
    <mergeCell ref="F2:G2"/>
    <mergeCell ref="H2:L2"/>
    <mergeCell ref="DI1:EE1"/>
    <mergeCell ref="EF1:FA1"/>
    <mergeCell ref="M2:Q2"/>
    <mergeCell ref="R2:V2"/>
    <mergeCell ref="W2:AA2"/>
    <mergeCell ref="AB2:AF2"/>
    <mergeCell ref="AG2:AK2"/>
    <mergeCell ref="CT2:CX2"/>
    <mergeCell ref="AQ2:AU2"/>
    <mergeCell ref="AV2:AZ2"/>
    <mergeCell ref="BA2:BE2"/>
    <mergeCell ref="BF2:BJ2"/>
    <mergeCell ref="BK2:BO2"/>
    <mergeCell ref="FB1:FV1"/>
    <mergeCell ref="FW1:GS1"/>
    <mergeCell ref="GT1:HN1"/>
    <mergeCell ref="HO1:IJ1"/>
    <mergeCell ref="F1:Z1"/>
    <mergeCell ref="AA1:AU1"/>
    <mergeCell ref="AV1:BQ1"/>
    <mergeCell ref="BR1:CN1"/>
    <mergeCell ref="CO1:DH1"/>
  </mergeCells>
  <phoneticPr fontId="24" type="noConversion"/>
  <conditionalFormatting sqref="A4:B10 B11 B33:B39 A12:B32 A40:B111 E4:E104">
    <cfRule type="expression" dxfId="8" priority="173">
      <formula>_xlfn.ISFORMULA(A4)</formula>
    </cfRule>
  </conditionalFormatting>
  <conditionalFormatting sqref="A11 A33:A39">
    <cfRule type="expression" dxfId="7" priority="627">
      <formula>_xlfn.ISFORMULA(A11)</formula>
    </cfRule>
    <cfRule type="expression" dxfId="6" priority="628" stopIfTrue="1">
      <formula>AND(#REF!&lt;&gt;"",#REF!&lt;#REF!)</formula>
    </cfRule>
  </conditionalFormatting>
  <conditionalFormatting sqref="A4:B10 B11 B33:B39 A12:B32 A40:B111 E4:E104">
    <cfRule type="expression" dxfId="5" priority="629" stopIfTrue="1">
      <formula>AND(#REF!&lt;&gt;"",#REF!&lt;#REF!)</formula>
    </cfRule>
  </conditionalFormatting>
  <conditionalFormatting sqref="AA5:AU111">
    <cfRule type="cellIs" dxfId="0" priority="1" operator="equal">
      <formula>1</formula>
    </cfRule>
  </conditionalFormatting>
  <dataValidations count="2">
    <dataValidation type="list" allowBlank="1" showInputMessage="1" showErrorMessage="1" sqref="C5:C111" xr:uid="{6F6700A8-6BBB-4777-9A0F-E12C93E7A192}">
      <formula1>LTribe2023</formula1>
    </dataValidation>
    <dataValidation type="list" allowBlank="1" showInputMessage="1" showErrorMessage="1" sqref="D5:D111" xr:uid="{A42D9A42-932E-4D1E-977B-E2DA0188C956}">
      <formula1>INDIRECT(SUBSTITUTE(C5," ","_"))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802A-4B3A-4E2A-BFEF-B22270A6E807}">
  <sheetPr codeName="Sheet1">
    <tabColor theme="1"/>
  </sheetPr>
  <dimension ref="A1:EC432"/>
  <sheetViews>
    <sheetView showGridLines="0" topLeftCell="CP1" zoomScaleNormal="100" workbookViewId="0">
      <selection activeCell="CY3" sqref="CY3"/>
    </sheetView>
  </sheetViews>
  <sheetFormatPr baseColWidth="10" defaultColWidth="11.453125" defaultRowHeight="14.5" x14ac:dyDescent="0.35"/>
  <cols>
    <col min="1" max="1" width="1.54296875" style="3" customWidth="1"/>
    <col min="3" max="3" width="29.453125" style="3" customWidth="1"/>
    <col min="4" max="4" width="1.54296875" style="3" customWidth="1"/>
    <col min="5" max="5" width="16.453125" style="3" bestFit="1" customWidth="1"/>
    <col min="6" max="6" width="1.54296875" style="3" customWidth="1"/>
    <col min="7" max="7" width="25.54296875" style="5" bestFit="1" customWidth="1"/>
    <col min="8" max="8" width="11.453125" style="4" bestFit="1" customWidth="1"/>
    <col min="9" max="9" width="1.54296875" style="3" customWidth="1"/>
    <col min="10" max="10" width="21.453125" style="3" bestFit="1" customWidth="1"/>
    <col min="11" max="11" width="7.453125" style="4" bestFit="1" customWidth="1"/>
    <col min="12" max="12" width="1.54296875" style="3" customWidth="1"/>
    <col min="13" max="13" width="26.54296875" style="3" bestFit="1" customWidth="1"/>
    <col min="14" max="14" width="7.453125" style="4" bestFit="1" customWidth="1"/>
    <col min="15" max="16" width="1.54296875" style="3" customWidth="1"/>
    <col min="17" max="17" width="18.453125" style="3" bestFit="1" customWidth="1"/>
    <col min="18" max="18" width="1.54296875" style="3" customWidth="1"/>
    <col min="19" max="19" width="15.54296875" style="3" bestFit="1" customWidth="1"/>
    <col min="20" max="22" width="1.54296875" style="3" customWidth="1"/>
    <col min="23" max="23" width="29.453125" style="3" bestFit="1" customWidth="1"/>
    <col min="24" max="24" width="1.54296875" style="3" customWidth="1"/>
    <col min="25" max="25" width="13.453125" style="3" bestFit="1" customWidth="1"/>
    <col min="26" max="26" width="1.54296875" style="3" customWidth="1"/>
    <col min="27" max="27" width="23.453125" style="3" bestFit="1" customWidth="1"/>
    <col min="28" max="28" width="1.54296875" style="3" customWidth="1"/>
    <col min="29" max="29" width="28.453125" style="3" bestFit="1" customWidth="1"/>
    <col min="30" max="30" width="1.54296875" style="3" customWidth="1"/>
    <col min="31" max="31" width="29.453125" style="3" bestFit="1" customWidth="1"/>
    <col min="32" max="32" width="1.54296875" style="3" customWidth="1"/>
    <col min="33" max="33" width="28.453125" style="3" bestFit="1" customWidth="1"/>
    <col min="34" max="34" width="1.54296875" style="3" customWidth="1"/>
    <col min="35" max="35" width="20" style="3" bestFit="1" customWidth="1"/>
    <col min="36" max="36" width="1.54296875" style="3" customWidth="1"/>
    <col min="37" max="37" width="16.54296875" style="3" bestFit="1" customWidth="1"/>
    <col min="38" max="38" width="1.54296875" style="3" customWidth="1"/>
    <col min="39" max="39" width="31.453125" style="3" bestFit="1" customWidth="1"/>
    <col min="40" max="40" width="1.54296875" style="3" customWidth="1"/>
    <col min="41" max="41" width="31.453125" style="3" bestFit="1" customWidth="1"/>
    <col min="42" max="42" width="1.54296875" style="3" customWidth="1"/>
    <col min="43" max="43" width="15.54296875" style="3" bestFit="1" customWidth="1"/>
    <col min="44" max="44" width="1.54296875" style="3" customWidth="1"/>
    <col min="45" max="45" width="11.54296875" style="3" bestFit="1" customWidth="1"/>
    <col min="46" max="46" width="1.54296875" style="3" customWidth="1"/>
    <col min="47" max="47" width="10.54296875" style="3" bestFit="1" customWidth="1"/>
    <col min="48" max="48" width="1.54296875" style="3" customWidth="1"/>
    <col min="49" max="49" width="6.54296875" style="3" bestFit="1" customWidth="1"/>
    <col min="50" max="50" width="1.54296875" style="3" customWidth="1"/>
    <col min="51" max="51" width="16.54296875" style="3" bestFit="1" customWidth="1"/>
    <col min="52" max="53" width="1.54296875" style="3" customWidth="1"/>
    <col min="54" max="54" width="7.453125" style="3" bestFit="1" customWidth="1"/>
    <col min="55" max="55" width="1.54296875" style="3" customWidth="1"/>
    <col min="56" max="56" width="13.453125" style="3" bestFit="1" customWidth="1"/>
    <col min="57" max="57" width="1.54296875" style="3" customWidth="1"/>
    <col min="58" max="58" width="11.81640625" style="3" bestFit="1" customWidth="1"/>
    <col min="59" max="59" width="12.54296875" style="3" bestFit="1" customWidth="1"/>
    <col min="60" max="60" width="1.54296875" style="3" customWidth="1"/>
    <col min="61" max="61" width="22.54296875" style="3" bestFit="1" customWidth="1"/>
    <col min="62" max="62" width="45.54296875" style="3" bestFit="1" customWidth="1"/>
    <col min="63" max="63" width="1.54296875" style="3" customWidth="1"/>
    <col min="64" max="64" width="20.453125" style="3" bestFit="1" customWidth="1"/>
    <col min="65" max="65" width="1.54296875" style="3" customWidth="1"/>
    <col min="66" max="66" width="20.453125" style="3" bestFit="1" customWidth="1"/>
    <col min="67" max="68" width="1.54296875" style="3" customWidth="1"/>
    <col min="69" max="69" width="17" style="3" bestFit="1" customWidth="1"/>
    <col min="70" max="70" width="11.453125" style="3"/>
    <col min="71" max="71" width="13.453125" style="3" bestFit="1" customWidth="1"/>
    <col min="72" max="73" width="1.54296875" style="3" customWidth="1"/>
    <col min="74" max="74" width="42.54296875" style="3" bestFit="1" customWidth="1"/>
    <col min="75" max="75" width="1.54296875" style="3" customWidth="1"/>
    <col min="76" max="76" width="40.453125" style="3" bestFit="1" customWidth="1"/>
    <col min="77" max="77" width="1.54296875" style="3" customWidth="1"/>
    <col min="78" max="78" width="38" style="3" bestFit="1" customWidth="1"/>
    <col min="79" max="79" width="11.453125" style="3"/>
    <col min="80" max="80" width="1.54296875" style="3" customWidth="1"/>
    <col min="81" max="81" width="36.453125" style="3" bestFit="1" customWidth="1"/>
    <col min="82" max="83" width="1.54296875" style="3" customWidth="1"/>
    <col min="84" max="84" width="29.453125" style="3" bestFit="1" customWidth="1"/>
    <col min="85" max="86" width="1.54296875" style="3" customWidth="1"/>
    <col min="87" max="87" width="48.453125" style="3" customWidth="1"/>
    <col min="88" max="88" width="1.54296875" style="3" customWidth="1"/>
    <col min="89" max="89" width="28.453125" style="3" bestFit="1" customWidth="1"/>
    <col min="90" max="90" width="1.54296875" style="3" customWidth="1"/>
    <col min="91" max="91" width="29.453125" style="3" bestFit="1" customWidth="1"/>
    <col min="92" max="92" width="1.54296875" style="3" customWidth="1"/>
    <col min="93" max="93" width="29.453125" style="3" bestFit="1" customWidth="1"/>
    <col min="94" max="94" width="1.54296875" style="3" customWidth="1"/>
    <col min="95" max="95" width="28.453125" style="3" bestFit="1" customWidth="1"/>
    <col min="96" max="96" width="1.54296875" style="3" customWidth="1"/>
    <col min="97" max="97" width="20" style="3" bestFit="1" customWidth="1"/>
    <col min="98" max="98" width="1.54296875" style="3" customWidth="1"/>
    <col min="99" max="99" width="16.54296875" style="3" bestFit="1" customWidth="1"/>
    <col min="100" max="100" width="1.54296875" style="3" customWidth="1"/>
    <col min="101" max="101" width="31.453125" style="3" bestFit="1" customWidth="1"/>
    <col min="102" max="102" width="1.54296875" style="3" customWidth="1"/>
    <col min="103" max="103" width="31.453125" style="3" bestFit="1" customWidth="1"/>
    <col min="104" max="104" width="1.54296875" style="3" customWidth="1"/>
    <col min="105" max="105" width="15.54296875" style="3" bestFit="1" customWidth="1"/>
    <col min="106" max="106" width="1.54296875" style="3" customWidth="1"/>
    <col min="107" max="107" width="14.54296875" style="3" bestFit="1" customWidth="1"/>
    <col min="108" max="108" width="1.54296875" style="3" customWidth="1"/>
    <col min="109" max="109" width="16.54296875" style="3" bestFit="1" customWidth="1"/>
    <col min="110" max="110" width="1.54296875" style="3" customWidth="1"/>
    <col min="111" max="111" width="16.54296875" style="3" bestFit="1" customWidth="1"/>
    <col min="112" max="116" width="11.453125" style="3"/>
    <col min="117" max="117" width="24" style="3" bestFit="1" customWidth="1"/>
    <col min="118" max="118" width="15" style="3" bestFit="1" customWidth="1"/>
    <col min="119" max="119" width="28.453125" style="3" bestFit="1" customWidth="1"/>
    <col min="120" max="121" width="27.453125" style="3" bestFit="1" customWidth="1"/>
    <col min="122" max="122" width="41.54296875" style="3" bestFit="1" customWidth="1"/>
    <col min="123" max="123" width="26.453125" style="3" customWidth="1"/>
    <col min="124" max="124" width="41.54296875" style="3" bestFit="1" customWidth="1"/>
    <col min="125" max="125" width="19.453125" style="3" bestFit="1" customWidth="1"/>
    <col min="126" max="126" width="21.54296875" style="3" bestFit="1" customWidth="1"/>
    <col min="127" max="127" width="19.453125" style="3" bestFit="1" customWidth="1"/>
    <col min="128" max="133" width="11.453125" style="3"/>
  </cols>
  <sheetData>
    <row r="1" spans="1:133" ht="28.5" x14ac:dyDescent="0.35">
      <c r="A1" s="6"/>
      <c r="B1" s="7" t="s">
        <v>645</v>
      </c>
      <c r="D1" s="6"/>
      <c r="E1" s="7" t="s">
        <v>646</v>
      </c>
      <c r="P1" s="6"/>
      <c r="Q1" s="7" t="s">
        <v>0</v>
      </c>
      <c r="BA1" s="6"/>
      <c r="BB1" s="7" t="s">
        <v>1</v>
      </c>
      <c r="BP1" s="6"/>
      <c r="BQ1" s="7" t="s">
        <v>2</v>
      </c>
      <c r="BU1" s="6"/>
      <c r="BV1" s="7" t="s">
        <v>3</v>
      </c>
      <c r="CB1" s="6"/>
      <c r="CC1" s="7" t="s">
        <v>466</v>
      </c>
    </row>
    <row r="2" spans="1:133" x14ac:dyDescent="0.35">
      <c r="A2" s="6"/>
      <c r="B2" s="3"/>
      <c r="D2" s="6"/>
      <c r="P2" s="6"/>
      <c r="BA2" s="6"/>
      <c r="BP2" s="6"/>
      <c r="BU2" s="6"/>
      <c r="CB2" s="6"/>
    </row>
    <row r="3" spans="1:133" x14ac:dyDescent="0.35">
      <c r="A3" s="5"/>
      <c r="B3" s="46" t="s">
        <v>637</v>
      </c>
      <c r="C3" s="46" t="s">
        <v>638</v>
      </c>
      <c r="D3" s="5"/>
      <c r="E3" s="5" t="s">
        <v>4</v>
      </c>
      <c r="F3" s="5"/>
      <c r="G3" s="5" t="s">
        <v>5</v>
      </c>
      <c r="H3" s="5" t="s">
        <v>6</v>
      </c>
      <c r="I3" s="5"/>
      <c r="J3" s="5" t="s">
        <v>7</v>
      </c>
      <c r="K3" s="5" t="s">
        <v>8</v>
      </c>
      <c r="L3" s="5"/>
      <c r="M3" s="5" t="s">
        <v>9</v>
      </c>
      <c r="N3" s="5" t="s">
        <v>8</v>
      </c>
      <c r="O3" s="5"/>
      <c r="P3" s="5"/>
      <c r="Q3" s="5" t="s">
        <v>10</v>
      </c>
      <c r="R3" s="5"/>
      <c r="S3" s="5" t="s">
        <v>11</v>
      </c>
      <c r="T3" s="5"/>
      <c r="U3" s="5"/>
      <c r="V3" s="5"/>
      <c r="W3" s="5" t="s">
        <v>13</v>
      </c>
      <c r="X3" s="5"/>
      <c r="Y3" s="5" t="s">
        <v>14</v>
      </c>
      <c r="Z3" s="5"/>
      <c r="AA3" s="5" t="s">
        <v>15</v>
      </c>
      <c r="AB3" s="5"/>
      <c r="AC3" s="5" t="s">
        <v>448</v>
      </c>
      <c r="AD3" s="5"/>
      <c r="AE3" s="5" t="s">
        <v>444</v>
      </c>
      <c r="AF3" s="5"/>
      <c r="AG3" s="5" t="s">
        <v>16</v>
      </c>
      <c r="AH3" s="5"/>
      <c r="AI3" s="5" t="s">
        <v>17</v>
      </c>
      <c r="AJ3" s="5"/>
      <c r="AK3" s="5" t="s">
        <v>18</v>
      </c>
      <c r="AL3" s="5"/>
      <c r="AM3" s="3" t="s">
        <v>178</v>
      </c>
      <c r="AN3" s="5"/>
      <c r="AO3" s="3" t="s">
        <v>692</v>
      </c>
      <c r="AP3" s="5"/>
      <c r="AQ3" s="5" t="s">
        <v>19</v>
      </c>
      <c r="AR3" s="5"/>
      <c r="AS3" s="5" t="s">
        <v>20</v>
      </c>
      <c r="AT3" s="5"/>
      <c r="AU3" s="5" t="s">
        <v>21</v>
      </c>
      <c r="AV3" s="5"/>
      <c r="AW3" s="8" t="s">
        <v>22</v>
      </c>
      <c r="AX3" s="5"/>
      <c r="AY3" s="8" t="s">
        <v>23</v>
      </c>
      <c r="AZ3" s="5"/>
      <c r="BA3" s="5"/>
      <c r="BB3" s="5" t="s">
        <v>24</v>
      </c>
      <c r="BC3" s="5"/>
      <c r="BD3" s="5" t="s">
        <v>25</v>
      </c>
      <c r="BE3" s="5"/>
      <c r="BF3" s="3" t="s">
        <v>647</v>
      </c>
      <c r="BG3" s="3" t="s">
        <v>633</v>
      </c>
      <c r="BH3" s="5"/>
      <c r="BI3" s="5" t="s">
        <v>26</v>
      </c>
      <c r="BJ3" s="5" t="s">
        <v>27</v>
      </c>
      <c r="BK3" s="5"/>
      <c r="BL3" s="5" t="s">
        <v>28</v>
      </c>
      <c r="BM3" s="5"/>
      <c r="BN3" s="5" t="s">
        <v>29</v>
      </c>
      <c r="BO3" s="5"/>
      <c r="BP3" s="5"/>
      <c r="BQ3" s="5" t="s">
        <v>30</v>
      </c>
      <c r="BR3" s="5" t="s">
        <v>31</v>
      </c>
      <c r="BS3" s="51" t="s">
        <v>661</v>
      </c>
      <c r="BT3" s="5"/>
      <c r="BU3" s="5"/>
      <c r="BV3" s="5" t="s">
        <v>32</v>
      </c>
      <c r="BW3" s="5"/>
      <c r="BX3" s="5" t="s">
        <v>33</v>
      </c>
      <c r="BY3" s="5"/>
      <c r="BZ3" s="5" t="s">
        <v>34</v>
      </c>
      <c r="CA3" s="5"/>
      <c r="CB3" s="5"/>
      <c r="CC3" s="5" t="s">
        <v>12</v>
      </c>
      <c r="CD3" s="5"/>
      <c r="CE3" s="5"/>
      <c r="CF3" s="5" t="s">
        <v>453</v>
      </c>
      <c r="CG3" s="5"/>
      <c r="CH3" s="5"/>
      <c r="CI3" s="5" t="s">
        <v>88</v>
      </c>
      <c r="CJ3" s="5"/>
      <c r="CK3" s="5" t="s">
        <v>448</v>
      </c>
      <c r="CL3" s="5"/>
      <c r="CM3" s="5" t="s">
        <v>444</v>
      </c>
      <c r="CN3" s="5"/>
      <c r="CO3" s="5" t="s">
        <v>72</v>
      </c>
      <c r="CP3" s="5"/>
      <c r="CQ3" s="5" t="s">
        <v>167</v>
      </c>
      <c r="CR3" s="5"/>
      <c r="CS3" s="5" t="s">
        <v>158</v>
      </c>
      <c r="CT3" s="5"/>
      <c r="CU3" s="5" t="s">
        <v>18</v>
      </c>
      <c r="CV3" s="5"/>
      <c r="CW3" s="3" t="s">
        <v>178</v>
      </c>
      <c r="CX3" s="5"/>
      <c r="CY3" s="3" t="s">
        <v>695</v>
      </c>
      <c r="CZ3" s="5"/>
      <c r="DA3" s="5" t="s">
        <v>19</v>
      </c>
      <c r="DB3" s="5"/>
      <c r="DC3" s="3" t="s">
        <v>189</v>
      </c>
      <c r="DD3" s="5"/>
      <c r="DE3" s="8" t="s">
        <v>485</v>
      </c>
      <c r="DF3" s="5"/>
      <c r="DG3" s="8" t="s">
        <v>484</v>
      </c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</row>
    <row r="4" spans="1:133" x14ac:dyDescent="0.35">
      <c r="B4" s="46" t="s">
        <v>639</v>
      </c>
      <c r="C4" s="45" t="s">
        <v>640</v>
      </c>
      <c r="E4" s="51" t="s">
        <v>144</v>
      </c>
      <c r="G4" s="5" t="s">
        <v>35</v>
      </c>
      <c r="H4" s="4" t="s">
        <v>7</v>
      </c>
      <c r="J4" s="3" t="s">
        <v>36</v>
      </c>
      <c r="K4" s="4">
        <v>1</v>
      </c>
      <c r="M4" s="3" t="s">
        <v>37</v>
      </c>
      <c r="N4" s="4">
        <v>1</v>
      </c>
      <c r="Q4" s="3" t="s">
        <v>38</v>
      </c>
      <c r="S4" s="3" t="s">
        <v>39</v>
      </c>
      <c r="W4" s="3" t="s">
        <v>40</v>
      </c>
      <c r="Y4" s="3" t="s">
        <v>41</v>
      </c>
      <c r="AA4" s="3" t="s">
        <v>42</v>
      </c>
      <c r="AC4" s="3" t="s">
        <v>43</v>
      </c>
      <c r="AE4" s="3" t="s">
        <v>449</v>
      </c>
      <c r="AG4" s="3" t="s">
        <v>44</v>
      </c>
      <c r="AI4" s="3" t="s">
        <v>45</v>
      </c>
      <c r="AK4" s="3" t="s">
        <v>22</v>
      </c>
      <c r="AM4" s="3" t="s">
        <v>46</v>
      </c>
      <c r="AO4" s="3" t="s">
        <v>693</v>
      </c>
      <c r="AQ4" s="3" t="s">
        <v>47</v>
      </c>
      <c r="AS4" s="3" t="s">
        <v>48</v>
      </c>
      <c r="AU4" s="3" t="s">
        <v>49</v>
      </c>
      <c r="AW4" s="3" t="s">
        <v>22</v>
      </c>
      <c r="AY4" s="3" t="s">
        <v>50</v>
      </c>
      <c r="BB4" s="3" t="s">
        <v>32</v>
      </c>
      <c r="BD4" s="3" t="s">
        <v>51</v>
      </c>
      <c r="BF4" s="48" t="s">
        <v>52</v>
      </c>
      <c r="BG4" s="48" t="s">
        <v>635</v>
      </c>
      <c r="BI4" s="3" t="s">
        <v>650</v>
      </c>
      <c r="BJ4" s="50" t="s">
        <v>660</v>
      </c>
      <c r="BL4" s="3" t="s">
        <v>54</v>
      </c>
      <c r="BN4" s="3" t="s">
        <v>55</v>
      </c>
      <c r="BQ4" s="3" t="s">
        <v>576</v>
      </c>
      <c r="BR4" s="3" t="s">
        <v>215</v>
      </c>
      <c r="BS4" s="12"/>
      <c r="BV4" s="9" t="s">
        <v>58</v>
      </c>
      <c r="BX4" s="9" t="s">
        <v>59</v>
      </c>
      <c r="BZ4" s="9" t="s">
        <v>60</v>
      </c>
      <c r="CC4" s="3" t="s">
        <v>453</v>
      </c>
      <c r="CF4" s="3" t="s">
        <v>40</v>
      </c>
      <c r="CI4" s="3" t="s">
        <v>42</v>
      </c>
      <c r="CK4" s="3" t="s">
        <v>43</v>
      </c>
      <c r="CM4" s="3" t="s">
        <v>449</v>
      </c>
      <c r="CO4" s="3" t="s">
        <v>469</v>
      </c>
      <c r="CQ4" s="3" t="s">
        <v>462</v>
      </c>
      <c r="CS4" s="3" t="s">
        <v>464</v>
      </c>
      <c r="CU4" s="3" t="s">
        <v>22</v>
      </c>
      <c r="CW4" s="3" t="s">
        <v>46</v>
      </c>
      <c r="CY4" s="3" t="s">
        <v>693</v>
      </c>
      <c r="DA4" s="3" t="s">
        <v>47</v>
      </c>
      <c r="DC4" s="3" t="s">
        <v>48</v>
      </c>
      <c r="DE4" s="3" t="s">
        <v>487</v>
      </c>
      <c r="DG4" s="3" t="s">
        <v>443</v>
      </c>
      <c r="DM4" s="3" t="s">
        <v>439</v>
      </c>
      <c r="DN4" s="3" t="s">
        <v>479</v>
      </c>
      <c r="DO4" s="3" t="s">
        <v>470</v>
      </c>
      <c r="DP4" s="3" t="s">
        <v>471</v>
      </c>
      <c r="DQ4" s="3" t="s">
        <v>472</v>
      </c>
      <c r="DR4" s="3" t="s">
        <v>473</v>
      </c>
      <c r="DS4" s="3" t="s">
        <v>474</v>
      </c>
      <c r="DT4" s="3" t="s">
        <v>475</v>
      </c>
      <c r="DU4" s="3" t="s">
        <v>476</v>
      </c>
      <c r="DV4" s="3" t="s">
        <v>477</v>
      </c>
      <c r="DW4" s="3" t="s">
        <v>478</v>
      </c>
    </row>
    <row r="5" spans="1:133" x14ac:dyDescent="0.35">
      <c r="B5" s="46" t="s">
        <v>641</v>
      </c>
      <c r="C5" s="45" t="s">
        <v>642</v>
      </c>
      <c r="E5" s="51" t="s">
        <v>199</v>
      </c>
      <c r="G5" s="5" t="s">
        <v>62</v>
      </c>
      <c r="H5" s="4" t="s">
        <v>9</v>
      </c>
      <c r="J5" s="3" t="s">
        <v>63</v>
      </c>
      <c r="K5" s="4">
        <v>2</v>
      </c>
      <c r="M5" s="3" t="s">
        <v>64</v>
      </c>
      <c r="N5" s="4">
        <v>2</v>
      </c>
      <c r="Q5" s="3" t="s">
        <v>65</v>
      </c>
      <c r="S5" s="3" t="s">
        <v>66</v>
      </c>
      <c r="V5" s="3" t="s">
        <v>67</v>
      </c>
      <c r="W5" s="3" t="s">
        <v>68</v>
      </c>
      <c r="Y5" s="3" t="s">
        <v>69</v>
      </c>
      <c r="AA5" s="3" t="s">
        <v>70</v>
      </c>
      <c r="AC5" s="3" t="s">
        <v>71</v>
      </c>
      <c r="AE5" s="3" t="s">
        <v>451</v>
      </c>
      <c r="AG5" s="3" t="s">
        <v>73</v>
      </c>
      <c r="AM5" s="3" t="s">
        <v>74</v>
      </c>
      <c r="AO5" s="3" t="s">
        <v>219</v>
      </c>
      <c r="AQ5" s="3" t="s">
        <v>75</v>
      </c>
      <c r="AS5" s="3" t="s">
        <v>76</v>
      </c>
      <c r="BB5" s="3" t="s">
        <v>33</v>
      </c>
      <c r="BD5" s="3" t="s">
        <v>96</v>
      </c>
      <c r="BF5" s="48" t="s">
        <v>77</v>
      </c>
      <c r="BG5" s="48" t="s">
        <v>635</v>
      </c>
      <c r="BI5" s="12" t="s">
        <v>651</v>
      </c>
      <c r="BJ5" s="50" t="s">
        <v>660</v>
      </c>
      <c r="BL5" s="3" t="s">
        <v>79</v>
      </c>
      <c r="BN5" s="3" t="s">
        <v>80</v>
      </c>
      <c r="BQ5" s="3" t="s">
        <v>577</v>
      </c>
      <c r="BR5" s="3" t="s">
        <v>260</v>
      </c>
      <c r="BS5" s="12"/>
      <c r="BV5" s="9" t="s">
        <v>83</v>
      </c>
      <c r="BX5" s="9" t="s">
        <v>84</v>
      </c>
      <c r="BZ5" s="9" t="s">
        <v>85</v>
      </c>
      <c r="CC5" s="3" t="s">
        <v>480</v>
      </c>
      <c r="CF5" s="3" t="s">
        <v>458</v>
      </c>
      <c r="CI5" s="3" t="s">
        <v>70</v>
      </c>
      <c r="CK5" s="3" t="s">
        <v>71</v>
      </c>
      <c r="CM5" s="3" t="s">
        <v>451</v>
      </c>
      <c r="CO5" s="3" t="s">
        <v>649</v>
      </c>
      <c r="CQ5" s="3" t="s">
        <v>463</v>
      </c>
      <c r="CS5" s="3" t="s">
        <v>465</v>
      </c>
      <c r="CW5" s="3" t="s">
        <v>74</v>
      </c>
      <c r="CY5" s="3" t="s">
        <v>219</v>
      </c>
      <c r="DA5" s="3" t="s">
        <v>75</v>
      </c>
      <c r="DC5" s="3" t="s">
        <v>76</v>
      </c>
      <c r="DE5" s="3" t="s">
        <v>488</v>
      </c>
      <c r="DG5" s="11" t="s">
        <v>491</v>
      </c>
      <c r="DM5" s="3" t="s">
        <v>453</v>
      </c>
      <c r="DN5" s="3" t="str">
        <f ca="1">_xlfn.TEXTAFTER(CELL("filename",E1),"]")&amp;"!"&amp;ADDRESS(ROW(tbTribe2023[[#This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Liste!DO5:DS5</v>
      </c>
      <c r="DO5" s="3" t="s">
        <v>40</v>
      </c>
      <c r="DP5" s="3" t="s">
        <v>458</v>
      </c>
      <c r="DQ5" s="3" t="s">
        <v>455</v>
      </c>
      <c r="DR5" s="3" t="s">
        <v>457</v>
      </c>
      <c r="DS5" s="3" t="s">
        <v>126</v>
      </c>
      <c r="DT5" s="3" t="s">
        <v>456</v>
      </c>
      <c r="DU5" s="3" t="s">
        <v>458</v>
      </c>
      <c r="DV5" s="3" t="s">
        <v>459</v>
      </c>
      <c r="DW5" s="3" t="s">
        <v>460</v>
      </c>
    </row>
    <row r="6" spans="1:133" x14ac:dyDescent="0.35">
      <c r="B6" s="46" t="s">
        <v>643</v>
      </c>
      <c r="C6" s="47" t="s">
        <v>644</v>
      </c>
      <c r="E6" s="51" t="s">
        <v>132</v>
      </c>
      <c r="J6" s="3" t="s">
        <v>86</v>
      </c>
      <c r="K6" s="4">
        <v>3</v>
      </c>
      <c r="M6" s="3" t="s">
        <v>62</v>
      </c>
      <c r="N6" s="4">
        <v>3</v>
      </c>
      <c r="Q6" s="3" t="s">
        <v>23</v>
      </c>
      <c r="S6" s="3" t="s">
        <v>87</v>
      </c>
      <c r="W6" s="3" t="s">
        <v>89</v>
      </c>
      <c r="AA6" s="3" t="s">
        <v>90</v>
      </c>
      <c r="AC6" s="3" t="s">
        <v>91</v>
      </c>
      <c r="AE6" s="3" t="s">
        <v>452</v>
      </c>
      <c r="AG6" s="3" t="s">
        <v>92</v>
      </c>
      <c r="AM6" s="3" t="s">
        <v>93</v>
      </c>
      <c r="AQ6" s="3" t="s">
        <v>94</v>
      </c>
      <c r="AS6" s="3" t="s">
        <v>95</v>
      </c>
      <c r="BB6" s="3" t="s">
        <v>34</v>
      </c>
      <c r="BD6" s="3" t="s">
        <v>148</v>
      </c>
      <c r="BF6" s="48" t="s">
        <v>97</v>
      </c>
      <c r="BG6" s="48" t="s">
        <v>635</v>
      </c>
      <c r="BI6" s="12" t="s">
        <v>652</v>
      </c>
      <c r="BJ6" s="50" t="s">
        <v>660</v>
      </c>
      <c r="BL6" s="3" t="s">
        <v>99</v>
      </c>
      <c r="BN6" s="3" t="s">
        <v>100</v>
      </c>
      <c r="BQ6" s="3" t="s">
        <v>579</v>
      </c>
      <c r="BR6" s="3" t="s">
        <v>233</v>
      </c>
      <c r="BS6" s="12"/>
      <c r="BV6" s="9" t="s">
        <v>103</v>
      </c>
      <c r="BX6" s="9" t="s">
        <v>104</v>
      </c>
      <c r="BZ6" s="3" t="s">
        <v>105</v>
      </c>
      <c r="CC6" s="3" t="s">
        <v>481</v>
      </c>
      <c r="CF6" s="3" t="s">
        <v>457</v>
      </c>
      <c r="CI6" s="3" t="s">
        <v>90</v>
      </c>
      <c r="CK6" s="3" t="s">
        <v>91</v>
      </c>
      <c r="CM6" s="3" t="s">
        <v>452</v>
      </c>
      <c r="CO6" s="12" t="s">
        <v>491</v>
      </c>
      <c r="CQ6" s="3" t="s">
        <v>92</v>
      </c>
      <c r="CS6" s="3" t="s">
        <v>491</v>
      </c>
      <c r="CW6" s="3" t="s">
        <v>93</v>
      </c>
      <c r="DA6" s="3" t="s">
        <v>94</v>
      </c>
      <c r="DC6" s="3" t="s">
        <v>95</v>
      </c>
      <c r="DM6" s="3" t="s">
        <v>88</v>
      </c>
      <c r="DN6" s="3" t="str">
        <f ca="1">_xlfn.TEXTAFTER(CELL("filename",E2),"]")&amp;"!"&amp;ADDRESS(ROW(tbTribe2023[[#This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Liste!DO6:DN6</v>
      </c>
      <c r="DO6" s="3" t="s">
        <v>42</v>
      </c>
      <c r="DP6" s="3" t="s">
        <v>70</v>
      </c>
      <c r="DQ6" s="3" t="s">
        <v>90</v>
      </c>
      <c r="DR6" s="3" t="s">
        <v>461</v>
      </c>
    </row>
    <row r="7" spans="1:133" x14ac:dyDescent="0.35">
      <c r="B7" s="46"/>
      <c r="C7" s="46"/>
      <c r="E7" s="51" t="s">
        <v>106</v>
      </c>
      <c r="J7" s="3" t="s">
        <v>107</v>
      </c>
      <c r="K7" s="4">
        <v>3</v>
      </c>
      <c r="M7" s="3" t="s">
        <v>108</v>
      </c>
      <c r="N7" s="4">
        <v>4</v>
      </c>
      <c r="Q7" s="3" t="s">
        <v>109</v>
      </c>
      <c r="S7" s="3" t="s">
        <v>110</v>
      </c>
      <c r="W7" s="3" t="s">
        <v>112</v>
      </c>
      <c r="AC7" s="3" t="s">
        <v>113</v>
      </c>
      <c r="AE7" s="3" t="s">
        <v>676</v>
      </c>
      <c r="AS7" s="3" t="s">
        <v>114</v>
      </c>
      <c r="BD7" s="3" t="s">
        <v>26</v>
      </c>
      <c r="BF7" s="48" t="s">
        <v>115</v>
      </c>
      <c r="BG7" s="48" t="s">
        <v>635</v>
      </c>
      <c r="BI7" s="12" t="s">
        <v>653</v>
      </c>
      <c r="BJ7" s="50" t="s">
        <v>660</v>
      </c>
      <c r="BL7" s="3" t="s">
        <v>116</v>
      </c>
      <c r="BN7" s="3" t="s">
        <v>117</v>
      </c>
      <c r="BQ7" s="3" t="s">
        <v>578</v>
      </c>
      <c r="BR7" s="3" t="s">
        <v>224</v>
      </c>
      <c r="BS7" s="12"/>
      <c r="BV7" s="9" t="s">
        <v>119</v>
      </c>
      <c r="BX7" s="9" t="s">
        <v>120</v>
      </c>
      <c r="BZ7" s="3" t="s">
        <v>121</v>
      </c>
      <c r="CC7" s="3" t="s">
        <v>111</v>
      </c>
      <c r="CF7" s="3" t="s">
        <v>126</v>
      </c>
      <c r="CI7" s="10" t="s">
        <v>461</v>
      </c>
      <c r="CK7" s="3" t="s">
        <v>113</v>
      </c>
      <c r="CM7" s="3" t="s">
        <v>676</v>
      </c>
      <c r="CQ7" s="3" t="s">
        <v>491</v>
      </c>
      <c r="CW7" s="3" t="s">
        <v>491</v>
      </c>
      <c r="DA7" s="3" t="s">
        <v>491</v>
      </c>
      <c r="DC7" s="3" t="s">
        <v>114</v>
      </c>
      <c r="DM7" s="3" t="s">
        <v>448</v>
      </c>
      <c r="DN7" s="3" t="str">
        <f ca="1">_xlfn.TEXTAFTER(CELL("filename",E3),"]")&amp;"!"&amp;ADDRESS(ROW(tbTribe2023[[#This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Liste!DO7:DO7</v>
      </c>
      <c r="DO7" s="3" t="s">
        <v>43</v>
      </c>
      <c r="DP7" s="3" t="s">
        <v>71</v>
      </c>
      <c r="DQ7" s="3" t="s">
        <v>91</v>
      </c>
      <c r="DR7" s="3" t="s">
        <v>113</v>
      </c>
      <c r="DS7" s="3" t="s">
        <v>454</v>
      </c>
    </row>
    <row r="8" spans="1:133" x14ac:dyDescent="0.35">
      <c r="E8" s="51" t="s">
        <v>171</v>
      </c>
      <c r="J8" s="3" t="s">
        <v>122</v>
      </c>
      <c r="K8" s="4">
        <v>4</v>
      </c>
      <c r="M8" s="3" t="s">
        <v>123</v>
      </c>
      <c r="N8" s="4">
        <v>4</v>
      </c>
      <c r="Q8" s="3" t="s">
        <v>124</v>
      </c>
      <c r="S8" s="3" t="s">
        <v>125</v>
      </c>
      <c r="W8" s="3" t="s">
        <v>126</v>
      </c>
      <c r="AC8" s="3" t="s">
        <v>454</v>
      </c>
      <c r="BF8" s="48" t="s">
        <v>127</v>
      </c>
      <c r="BG8" s="48" t="s">
        <v>636</v>
      </c>
      <c r="BI8" s="12" t="s">
        <v>98</v>
      </c>
      <c r="BJ8" s="50" t="s">
        <v>660</v>
      </c>
      <c r="BQ8" s="3" t="s">
        <v>580</v>
      </c>
      <c r="BR8" s="3" t="s">
        <v>233</v>
      </c>
      <c r="BS8" s="12"/>
      <c r="BV8" s="9" t="s">
        <v>130</v>
      </c>
      <c r="BX8" s="9" t="s">
        <v>131</v>
      </c>
      <c r="BZ8" s="3" t="s">
        <v>362</v>
      </c>
      <c r="CC8" s="3" t="s">
        <v>18</v>
      </c>
      <c r="CF8" s="3" t="s">
        <v>456</v>
      </c>
      <c r="CI8" s="3" t="s">
        <v>491</v>
      </c>
      <c r="CK8" s="3" t="s">
        <v>454</v>
      </c>
      <c r="DC8" s="3" t="s">
        <v>687</v>
      </c>
      <c r="DM8" s="3" t="s">
        <v>444</v>
      </c>
      <c r="DN8" s="3" t="str">
        <f ca="1">_xlfn.TEXTAFTER(CELL("filename",E17),"]")&amp;"!"&amp;ADDRESS(ROW(tbTribe2023[[#This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Liste!DO8:DO8</v>
      </c>
      <c r="DO8" s="3" t="s">
        <v>449</v>
      </c>
      <c r="DP8" s="3" t="s">
        <v>451</v>
      </c>
      <c r="DQ8" s="3" t="s">
        <v>452</v>
      </c>
      <c r="DR8" s="3" t="s">
        <v>450</v>
      </c>
      <c r="DS8" s="3" t="s">
        <v>468</v>
      </c>
    </row>
    <row r="9" spans="1:133" x14ac:dyDescent="0.35">
      <c r="E9" s="51"/>
      <c r="J9" s="3" t="s">
        <v>133</v>
      </c>
      <c r="K9" s="4">
        <v>4</v>
      </c>
      <c r="M9" s="3" t="s">
        <v>134</v>
      </c>
      <c r="N9" s="4">
        <v>5</v>
      </c>
      <c r="Q9" s="3" t="s">
        <v>135</v>
      </c>
      <c r="S9" s="3" t="s">
        <v>136</v>
      </c>
      <c r="W9" s="3" t="s">
        <v>138</v>
      </c>
      <c r="BF9" s="48" t="s">
        <v>619</v>
      </c>
      <c r="BG9" s="48" t="s">
        <v>635</v>
      </c>
      <c r="BI9" s="12" t="s">
        <v>654</v>
      </c>
      <c r="BJ9" s="50" t="s">
        <v>660</v>
      </c>
      <c r="BQ9" s="49"/>
      <c r="BR9" s="49"/>
      <c r="BS9" s="49"/>
      <c r="BV9" s="9" t="s">
        <v>142</v>
      </c>
      <c r="BX9" s="9" t="s">
        <v>143</v>
      </c>
      <c r="BZ9" s="3" t="s">
        <v>369</v>
      </c>
      <c r="CC9" s="3" t="s">
        <v>137</v>
      </c>
      <c r="CF9" s="3" t="s">
        <v>458</v>
      </c>
      <c r="CK9" s="3" t="s">
        <v>491</v>
      </c>
      <c r="CM9" s="3" t="s">
        <v>670</v>
      </c>
      <c r="DC9" s="3" t="s">
        <v>486</v>
      </c>
      <c r="DM9" s="3" t="s">
        <v>72</v>
      </c>
      <c r="DN9" s="3" t="str">
        <f ca="1">_xlfn.TEXTAFTER(CELL("filename",E18),"]")&amp;"!"&amp;ADDRESS(ROW(tbTribe2023[[#This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Liste!DO9:DN9</v>
      </c>
      <c r="DO9" s="3" t="s">
        <v>469</v>
      </c>
    </row>
    <row r="10" spans="1:133" x14ac:dyDescent="0.35">
      <c r="E10" s="51" t="s">
        <v>163</v>
      </c>
      <c r="J10" s="3" t="s">
        <v>145</v>
      </c>
      <c r="K10" s="4">
        <v>5</v>
      </c>
      <c r="M10" s="3" t="s">
        <v>146</v>
      </c>
      <c r="N10" s="4">
        <v>5</v>
      </c>
      <c r="Q10" s="3" t="s">
        <v>7</v>
      </c>
      <c r="S10" s="3" t="s">
        <v>19</v>
      </c>
      <c r="W10" s="3" t="s">
        <v>147</v>
      </c>
      <c r="BF10" s="48" t="s">
        <v>445</v>
      </c>
      <c r="BG10" s="48" t="s">
        <v>636</v>
      </c>
      <c r="BI10" s="12" t="s">
        <v>655</v>
      </c>
      <c r="BJ10" s="50" t="s">
        <v>660</v>
      </c>
      <c r="BQ10" s="3" t="s">
        <v>56</v>
      </c>
      <c r="BR10" s="3" t="s">
        <v>57</v>
      </c>
      <c r="BS10" s="12" t="s">
        <v>662</v>
      </c>
      <c r="BV10" s="9" t="s">
        <v>151</v>
      </c>
      <c r="BX10" s="9" t="s">
        <v>152</v>
      </c>
      <c r="BZ10" s="12" t="s">
        <v>370</v>
      </c>
      <c r="CC10" s="3" t="s">
        <v>448</v>
      </c>
      <c r="CF10" s="3" t="s">
        <v>459</v>
      </c>
      <c r="CM10" s="3" t="s">
        <v>671</v>
      </c>
      <c r="DC10" s="3" t="s">
        <v>23</v>
      </c>
      <c r="DM10" s="3" t="s">
        <v>167</v>
      </c>
      <c r="DN10" s="3" t="str">
        <f ca="1">_xlfn.TEXTAFTER(CELL("filename",E24),"]")&amp;"!"&amp;ADDRESS(ROW(tbTribe2023[[#This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Liste!DO10:DN10</v>
      </c>
      <c r="DO10" s="3" t="s">
        <v>462</v>
      </c>
      <c r="DP10" s="3" t="s">
        <v>463</v>
      </c>
      <c r="DQ10" s="3" t="s">
        <v>92</v>
      </c>
    </row>
    <row r="11" spans="1:133" x14ac:dyDescent="0.35">
      <c r="E11" s="3" t="s">
        <v>206</v>
      </c>
      <c r="J11" s="3" t="s">
        <v>154</v>
      </c>
      <c r="K11" s="4">
        <v>6</v>
      </c>
      <c r="M11" s="3" t="s">
        <v>155</v>
      </c>
      <c r="N11" s="4">
        <v>6</v>
      </c>
      <c r="Q11" s="3" t="s">
        <v>156</v>
      </c>
      <c r="S11" s="3" t="s">
        <v>157</v>
      </c>
      <c r="V11" s="3" t="s">
        <v>67</v>
      </c>
      <c r="W11" s="3" t="s">
        <v>159</v>
      </c>
      <c r="BD11" s="12"/>
      <c r="BF11" s="48" t="s">
        <v>620</v>
      </c>
      <c r="BG11" s="48" t="s">
        <v>634</v>
      </c>
      <c r="BI11" s="12" t="s">
        <v>656</v>
      </c>
      <c r="BJ11" s="50" t="s">
        <v>660</v>
      </c>
      <c r="BQ11" s="3" t="s">
        <v>492</v>
      </c>
      <c r="BR11" s="3" t="s">
        <v>57</v>
      </c>
      <c r="BS11" s="12" t="s">
        <v>662</v>
      </c>
      <c r="BV11" s="9" t="s">
        <v>161</v>
      </c>
      <c r="BX11" s="9" t="s">
        <v>162</v>
      </c>
      <c r="BZ11" s="12"/>
      <c r="CC11" s="3" t="s">
        <v>158</v>
      </c>
      <c r="CF11" s="3" t="s">
        <v>460</v>
      </c>
      <c r="CM11" s="3" t="s">
        <v>491</v>
      </c>
      <c r="DC11" s="3" t="s">
        <v>203</v>
      </c>
      <c r="DM11" s="3" t="s">
        <v>158</v>
      </c>
      <c r="DN11" s="3" t="str">
        <f ca="1">_xlfn.TEXTAFTER(CELL("filename",E25),"]")&amp;"!"&amp;ADDRESS(ROW(tbTribe2023[[#This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Liste!DO11:DN11</v>
      </c>
      <c r="DO11" s="3" t="s">
        <v>464</v>
      </c>
      <c r="DP11" s="3" t="s">
        <v>465</v>
      </c>
    </row>
    <row r="12" spans="1:133" x14ac:dyDescent="0.35">
      <c r="E12" s="51" t="s">
        <v>175</v>
      </c>
      <c r="M12" s="3" t="s">
        <v>164</v>
      </c>
      <c r="N12" s="4">
        <v>6</v>
      </c>
      <c r="Q12" s="3" t="s">
        <v>165</v>
      </c>
      <c r="S12" s="3" t="s">
        <v>166</v>
      </c>
      <c r="BF12" s="48" t="s">
        <v>621</v>
      </c>
      <c r="BG12" s="48" t="s">
        <v>634</v>
      </c>
      <c r="BI12" s="49"/>
      <c r="BJ12" s="49"/>
      <c r="BQ12" s="3" t="s">
        <v>493</v>
      </c>
      <c r="BR12" s="3" t="s">
        <v>57</v>
      </c>
      <c r="BS12" s="12" t="s">
        <v>662</v>
      </c>
      <c r="BV12" s="9" t="s">
        <v>169</v>
      </c>
      <c r="BX12" s="9" t="s">
        <v>170</v>
      </c>
      <c r="CC12" s="3" t="s">
        <v>167</v>
      </c>
      <c r="CF12" s="11" t="s">
        <v>491</v>
      </c>
      <c r="DM12" s="3" t="s">
        <v>18</v>
      </c>
      <c r="DN12" s="3" t="str">
        <f ca="1">_xlfn.TEXTAFTER(CELL("filename",E26),"]")&amp;"!"&amp;ADDRESS(ROW(tbTribe2023[[#This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Liste!DO12:DN12</v>
      </c>
      <c r="DO12" s="3" t="s">
        <v>22</v>
      </c>
    </row>
    <row r="13" spans="1:133" x14ac:dyDescent="0.35">
      <c r="E13" s="3" t="s">
        <v>182</v>
      </c>
      <c r="Q13" s="3" t="s">
        <v>108</v>
      </c>
      <c r="S13" s="3" t="s">
        <v>20</v>
      </c>
      <c r="BF13" s="48" t="s">
        <v>622</v>
      </c>
      <c r="BG13" s="48" t="s">
        <v>635</v>
      </c>
      <c r="BI13" s="12" t="s">
        <v>662</v>
      </c>
      <c r="BJ13" s="52" t="s">
        <v>660</v>
      </c>
      <c r="BQ13" s="3" t="s">
        <v>81</v>
      </c>
      <c r="BR13" s="3" t="s">
        <v>82</v>
      </c>
      <c r="BS13" s="12" t="s">
        <v>662</v>
      </c>
      <c r="BV13" s="9" t="s">
        <v>173</v>
      </c>
      <c r="BX13" s="9" t="s">
        <v>174</v>
      </c>
      <c r="CC13" s="3" t="s">
        <v>482</v>
      </c>
      <c r="CF13" s="11"/>
      <c r="DC13" s="3" t="s">
        <v>489</v>
      </c>
      <c r="DM13" s="3" t="s">
        <v>178</v>
      </c>
      <c r="DN13" s="3" t="str">
        <f ca="1">_xlfn.TEXTAFTER(CELL("filename",E27),"]")&amp;"!"&amp;ADDRESS(ROW(tbTribe2023[[#This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Liste!DO13:DN13</v>
      </c>
      <c r="DO13" s="3" t="s">
        <v>46</v>
      </c>
      <c r="DP13" s="3" t="s">
        <v>74</v>
      </c>
      <c r="DQ13" s="3" t="s">
        <v>93</v>
      </c>
    </row>
    <row r="14" spans="1:133" x14ac:dyDescent="0.35">
      <c r="E14" s="12" t="s">
        <v>9</v>
      </c>
      <c r="Q14" s="3" t="s">
        <v>176</v>
      </c>
      <c r="S14" s="3" t="s">
        <v>177</v>
      </c>
      <c r="V14" s="3" t="s">
        <v>67</v>
      </c>
      <c r="BF14" s="48" t="s">
        <v>623</v>
      </c>
      <c r="BG14" s="48" t="s">
        <v>634</v>
      </c>
      <c r="BI14" s="49"/>
      <c r="BJ14" s="49"/>
      <c r="BQ14" s="3" t="s">
        <v>494</v>
      </c>
      <c r="BR14" s="3" t="s">
        <v>57</v>
      </c>
      <c r="BS14" s="12" t="s">
        <v>662</v>
      </c>
      <c r="BV14" s="9" t="s">
        <v>180</v>
      </c>
      <c r="BX14" s="9" t="s">
        <v>181</v>
      </c>
      <c r="CC14" s="3" t="s">
        <v>483</v>
      </c>
      <c r="DC14" s="3" t="s">
        <v>20</v>
      </c>
      <c r="DM14" s="3" t="s">
        <v>19</v>
      </c>
      <c r="DN14" s="3" t="str">
        <f ca="1">_xlfn.TEXTAFTER(CELL("filename",E28),"]")&amp;"!"&amp;ADDRESS(ROW(tbTribe2023[[#This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Liste!DO14:DN14</v>
      </c>
      <c r="DO14" s="3" t="s">
        <v>47</v>
      </c>
      <c r="DP14" s="3" t="s">
        <v>75</v>
      </c>
      <c r="DQ14" s="3" t="s">
        <v>94</v>
      </c>
    </row>
    <row r="15" spans="1:133" x14ac:dyDescent="0.35">
      <c r="E15" s="12" t="s">
        <v>442</v>
      </c>
      <c r="Q15" s="3" t="s">
        <v>183</v>
      </c>
      <c r="S15" s="3" t="s">
        <v>184</v>
      </c>
      <c r="BI15" s="12" t="s">
        <v>53</v>
      </c>
      <c r="BJ15" s="12" t="s">
        <v>626</v>
      </c>
      <c r="BQ15" s="3" t="s">
        <v>101</v>
      </c>
      <c r="BR15" s="3" t="s">
        <v>102</v>
      </c>
      <c r="BS15" s="12" t="s">
        <v>662</v>
      </c>
      <c r="BV15" s="9" t="s">
        <v>186</v>
      </c>
      <c r="BX15" s="9" t="s">
        <v>187</v>
      </c>
      <c r="CC15" s="3" t="s">
        <v>19</v>
      </c>
      <c r="DM15" s="3" t="s">
        <v>20</v>
      </c>
      <c r="DN15" s="3" t="str">
        <f ca="1">_xlfn.TEXTAFTER(CELL("filename",E29),"]")&amp;"!"&amp;ADDRESS(ROW(tbTribe2023[[#This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Liste!DO15:DN15</v>
      </c>
      <c r="DO15" s="3" t="s">
        <v>48</v>
      </c>
      <c r="DP15" s="3" t="s">
        <v>76</v>
      </c>
      <c r="DQ15" s="3" t="s">
        <v>95</v>
      </c>
      <c r="DR15" s="3" t="s">
        <v>114</v>
      </c>
    </row>
    <row r="16" spans="1:133" x14ac:dyDescent="0.35">
      <c r="E16" s="3" t="s">
        <v>7</v>
      </c>
      <c r="Q16" s="3" t="s">
        <v>188</v>
      </c>
      <c r="S16" s="3" t="s">
        <v>22</v>
      </c>
      <c r="BI16" s="12" t="s">
        <v>78</v>
      </c>
      <c r="BJ16" s="12"/>
      <c r="BQ16" s="3" t="s">
        <v>118</v>
      </c>
      <c r="BR16" s="3" t="s">
        <v>57</v>
      </c>
      <c r="BS16" s="12" t="s">
        <v>662</v>
      </c>
      <c r="BV16" s="9" t="s">
        <v>169</v>
      </c>
      <c r="BX16" s="9" t="s">
        <v>191</v>
      </c>
      <c r="CC16" s="3" t="s">
        <v>72</v>
      </c>
      <c r="CI16" s="3" t="str">
        <f>SUBSTITUTE(CC5," ","_")</f>
        <v>Customer_and_Loyalty</v>
      </c>
      <c r="DM16" s="3" t="s">
        <v>189</v>
      </c>
      <c r="DN16" s="3" t="str">
        <f ca="1">_xlfn.TEXTAFTER(CELL("filename",E30),"]")&amp;"!"&amp;ADDRESS(ROW(tbTribe2023[[#This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Liste!DO16:DN16</v>
      </c>
      <c r="DO16" s="3" t="s">
        <v>467</v>
      </c>
    </row>
    <row r="17" spans="5:119" x14ac:dyDescent="0.35">
      <c r="E17" s="3" t="s">
        <v>208</v>
      </c>
      <c r="Q17" s="3" t="s">
        <v>193</v>
      </c>
      <c r="S17" s="3" t="s">
        <v>23</v>
      </c>
      <c r="BI17" s="12" t="s">
        <v>624</v>
      </c>
      <c r="BJ17" s="12" t="s">
        <v>625</v>
      </c>
      <c r="BQ17" s="3" t="s">
        <v>495</v>
      </c>
      <c r="BR17" s="3" t="s">
        <v>57</v>
      </c>
      <c r="BS17" s="12" t="s">
        <v>662</v>
      </c>
      <c r="BV17" s="9" t="s">
        <v>180</v>
      </c>
      <c r="BX17" s="9" t="s">
        <v>195</v>
      </c>
      <c r="CC17" s="12" t="s">
        <v>695</v>
      </c>
      <c r="CI17" s="3" t="str">
        <f>SUBSTITUTE(CC6," ","_")</f>
        <v>Partners_and_Franchises</v>
      </c>
      <c r="DM17" s="3" t="s">
        <v>22</v>
      </c>
      <c r="DN17" s="3" t="str">
        <f ca="1">_xlfn.TEXTAFTER(CELL("filename",E31),"]")&amp;"!"&amp;ADDRESS(ROW(tbTribe2023[[#This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Liste!DO17:DN17</v>
      </c>
      <c r="DO17" s="3" t="s">
        <v>22</v>
      </c>
    </row>
    <row r="18" spans="5:119" x14ac:dyDescent="0.35">
      <c r="E18" s="3" t="s">
        <v>211</v>
      </c>
      <c r="Q18" s="3" t="s">
        <v>196</v>
      </c>
      <c r="S18" s="3" t="s">
        <v>692</v>
      </c>
      <c r="BQ18" s="3" t="s">
        <v>496</v>
      </c>
      <c r="BR18" s="3" t="s">
        <v>224</v>
      </c>
      <c r="BS18" s="12" t="s">
        <v>663</v>
      </c>
      <c r="BV18" s="9" t="s">
        <v>186</v>
      </c>
      <c r="BX18" s="9" t="s">
        <v>198</v>
      </c>
      <c r="CC18" s="3" t="s">
        <v>490</v>
      </c>
      <c r="DM18" s="3" t="s">
        <v>23</v>
      </c>
      <c r="DN18" s="3" t="str">
        <f ca="1">_xlfn.TEXTAFTER(CELL("filename",E32),"]")&amp;"!"&amp;ADDRESS(ROW(tbTribe2023[[#This Row],[Squad1]]),COLUMN(tbTribe2023[[#This Row],[Squad1]]),4)&amp;":"&amp;ADDRESS(ROW(tbTribe2023[[#This Row],[Squad1]]),COLUMN(tbTribe2023[[#This Row],[Squad1]])-1+COUNTA(OFFSET($E$1,ROW(tbTribe2023[[#This Row],[Squad1]])-1,COLUMN(tbTribe2023[[#This Row],[Squad1]])-1, 1,COLUMN(tbTribe2023[#Data]) + COLUMNS(tbTribe2023[#Headers]) -COLUMN(tbTribe2023[Squad1]))),4)</f>
        <v>Liste!DO18:DN18</v>
      </c>
      <c r="DO18" s="3" t="s">
        <v>50</v>
      </c>
    </row>
    <row r="19" spans="5:119" x14ac:dyDescent="0.35">
      <c r="E19" s="3" t="s">
        <v>213</v>
      </c>
      <c r="Q19" s="3" t="s">
        <v>200</v>
      </c>
      <c r="BQ19" s="3" t="s">
        <v>128</v>
      </c>
      <c r="BR19" s="3" t="s">
        <v>82</v>
      </c>
      <c r="BS19" s="12" t="s">
        <v>662</v>
      </c>
      <c r="BV19" s="9" t="s">
        <v>169</v>
      </c>
      <c r="BX19" s="9" t="s">
        <v>202</v>
      </c>
      <c r="CC19" s="12" t="s">
        <v>686</v>
      </c>
    </row>
    <row r="20" spans="5:119" x14ac:dyDescent="0.35">
      <c r="E20" s="3" t="s">
        <v>217</v>
      </c>
      <c r="Q20" s="3" t="s">
        <v>203</v>
      </c>
      <c r="BQ20" s="3" t="s">
        <v>140</v>
      </c>
      <c r="BR20" s="3" t="s">
        <v>141</v>
      </c>
      <c r="BS20" s="12" t="s">
        <v>662</v>
      </c>
      <c r="BV20" s="9" t="s">
        <v>446</v>
      </c>
      <c r="BX20" s="9" t="s">
        <v>205</v>
      </c>
      <c r="CC20" s="3" t="s">
        <v>189</v>
      </c>
    </row>
    <row r="21" spans="5:119" x14ac:dyDescent="0.35">
      <c r="E21" s="12"/>
      <c r="BQ21" s="3" t="s">
        <v>631</v>
      </c>
      <c r="BR21" s="3" t="s">
        <v>57</v>
      </c>
      <c r="BS21" s="12" t="s">
        <v>662</v>
      </c>
      <c r="BV21" s="9" t="s">
        <v>447</v>
      </c>
      <c r="BX21" s="9"/>
      <c r="CC21" s="3" t="s">
        <v>485</v>
      </c>
    </row>
    <row r="22" spans="5:119" x14ac:dyDescent="0.35">
      <c r="E22" s="3" t="s">
        <v>61</v>
      </c>
      <c r="BQ22" s="3" t="s">
        <v>149</v>
      </c>
      <c r="BR22" s="3" t="s">
        <v>150</v>
      </c>
      <c r="BS22" s="12" t="s">
        <v>662</v>
      </c>
      <c r="BV22" s="9"/>
      <c r="BX22" s="9"/>
    </row>
    <row r="23" spans="5:119" x14ac:dyDescent="0.35">
      <c r="E23" s="3" t="s">
        <v>192</v>
      </c>
      <c r="BQ23" s="3" t="s">
        <v>160</v>
      </c>
      <c r="BR23" s="3" t="s">
        <v>102</v>
      </c>
      <c r="BS23" s="12" t="s">
        <v>662</v>
      </c>
      <c r="BV23" s="9"/>
      <c r="BX23" s="9" t="s">
        <v>665</v>
      </c>
    </row>
    <row r="24" spans="5:119" x14ac:dyDescent="0.35">
      <c r="E24" s="3" t="s">
        <v>153</v>
      </c>
      <c r="BQ24" s="3" t="s">
        <v>679</v>
      </c>
      <c r="BR24" s="3" t="s">
        <v>224</v>
      </c>
      <c r="BS24" s="12" t="s">
        <v>659</v>
      </c>
      <c r="BV24" s="9" t="s">
        <v>665</v>
      </c>
      <c r="BX24" s="9" t="s">
        <v>219</v>
      </c>
    </row>
    <row r="25" spans="5:119" x14ac:dyDescent="0.35">
      <c r="E25" s="3" t="s">
        <v>675</v>
      </c>
      <c r="BQ25" s="3" t="s">
        <v>168</v>
      </c>
      <c r="BR25" s="3" t="s">
        <v>57</v>
      </c>
      <c r="BS25" s="12" t="s">
        <v>662</v>
      </c>
      <c r="BV25" s="9" t="s">
        <v>219</v>
      </c>
      <c r="BX25" s="9" t="s">
        <v>210</v>
      </c>
    </row>
    <row r="26" spans="5:119" x14ac:dyDescent="0.35">
      <c r="BQ26" s="3" t="s">
        <v>497</v>
      </c>
      <c r="BR26" s="3" t="s">
        <v>57</v>
      </c>
      <c r="BS26" s="12" t="s">
        <v>662</v>
      </c>
      <c r="BV26" s="9" t="s">
        <v>210</v>
      </c>
      <c r="BX26" s="13" t="s">
        <v>216</v>
      </c>
      <c r="DO26" s="3" t="str" cm="1">
        <f t="array" ref="DO26:DO39">tbTribe2023[Squad4]</f>
        <v>One B2B Journey Squad</v>
      </c>
    </row>
    <row r="27" spans="5:119" x14ac:dyDescent="0.35">
      <c r="BQ27" s="3" t="s">
        <v>498</v>
      </c>
      <c r="BR27" s="3" t="s">
        <v>150</v>
      </c>
      <c r="BS27" s="12" t="s">
        <v>663</v>
      </c>
      <c r="BV27" s="9" t="s">
        <v>584</v>
      </c>
      <c r="BX27" s="13" t="s">
        <v>584</v>
      </c>
      <c r="DO27" s="3" t="str">
        <v>B2C Franchisee bookings &amp; Customer acquisition</v>
      </c>
    </row>
    <row r="28" spans="5:119" x14ac:dyDescent="0.35">
      <c r="BQ28" s="3" t="s">
        <v>172</v>
      </c>
      <c r="BR28" s="3" t="s">
        <v>150</v>
      </c>
      <c r="BS28" s="12" t="s">
        <v>662</v>
      </c>
      <c r="BV28" s="9" t="s">
        <v>585</v>
      </c>
      <c r="DO28" s="3" t="str">
        <v>Rental Operations (Sigger)</v>
      </c>
    </row>
    <row r="29" spans="5:119" x14ac:dyDescent="0.35">
      <c r="BQ29" s="3" t="s">
        <v>179</v>
      </c>
      <c r="BR29" s="3" t="s">
        <v>150</v>
      </c>
      <c r="BS29" s="12" t="s">
        <v>659</v>
      </c>
      <c r="BV29" s="13"/>
      <c r="DN29" s="11"/>
      <c r="DO29" s="3" t="str">
        <v>New Loyalty</v>
      </c>
    </row>
    <row r="30" spans="5:119" x14ac:dyDescent="0.35">
      <c r="BQ30" s="3" t="s">
        <v>499</v>
      </c>
      <c r="BR30" s="3" t="s">
        <v>150</v>
      </c>
      <c r="BS30" s="12" t="s">
        <v>662</v>
      </c>
      <c r="DO30" s="3">
        <v>0</v>
      </c>
    </row>
    <row r="31" spans="5:119" x14ac:dyDescent="0.35">
      <c r="BQ31" s="3" t="s">
        <v>499</v>
      </c>
      <c r="BR31" s="3" t="s">
        <v>215</v>
      </c>
      <c r="BS31" s="12" t="s">
        <v>663</v>
      </c>
      <c r="DO31" s="3">
        <v>0</v>
      </c>
    </row>
    <row r="32" spans="5:119" x14ac:dyDescent="0.35">
      <c r="BQ32" s="3" t="s">
        <v>500</v>
      </c>
      <c r="BR32" s="3" t="s">
        <v>102</v>
      </c>
      <c r="BS32" s="12" t="s">
        <v>662</v>
      </c>
      <c r="DO32" s="3">
        <v>0</v>
      </c>
    </row>
    <row r="33" spans="5:119" x14ac:dyDescent="0.35">
      <c r="BF33" s="48"/>
      <c r="BG33" s="48"/>
      <c r="BQ33" s="3" t="s">
        <v>500</v>
      </c>
      <c r="BR33" s="3" t="s">
        <v>215</v>
      </c>
      <c r="BS33" s="12" t="s">
        <v>663</v>
      </c>
      <c r="DO33" s="3">
        <v>0</v>
      </c>
    </row>
    <row r="34" spans="5:119" x14ac:dyDescent="0.35">
      <c r="BF34" s="48"/>
      <c r="BG34" s="48"/>
      <c r="BQ34" s="3" t="s">
        <v>501</v>
      </c>
      <c r="BR34" s="3" t="s">
        <v>57</v>
      </c>
      <c r="BS34" s="12" t="s">
        <v>662</v>
      </c>
      <c r="DO34" s="3">
        <v>0</v>
      </c>
    </row>
    <row r="35" spans="5:119" x14ac:dyDescent="0.35">
      <c r="BF35" s="48"/>
      <c r="BG35" s="48"/>
      <c r="BQ35" s="3" t="s">
        <v>501</v>
      </c>
      <c r="BR35" s="3" t="s">
        <v>215</v>
      </c>
      <c r="BS35" s="12" t="s">
        <v>663</v>
      </c>
      <c r="DO35" s="3">
        <v>0</v>
      </c>
    </row>
    <row r="36" spans="5:119" x14ac:dyDescent="0.35">
      <c r="BF36" s="48"/>
      <c r="BG36" s="48"/>
      <c r="BQ36" s="3" t="s">
        <v>185</v>
      </c>
      <c r="BR36" s="3" t="s">
        <v>82</v>
      </c>
      <c r="BS36" s="12" t="s">
        <v>662</v>
      </c>
      <c r="DO36" s="3" t="str">
        <v>CBE4</v>
      </c>
    </row>
    <row r="37" spans="5:119" x14ac:dyDescent="0.35">
      <c r="BF37" s="48"/>
      <c r="BG37" s="48"/>
      <c r="BQ37" s="3" t="s">
        <v>190</v>
      </c>
      <c r="BR37" s="3" t="s">
        <v>57</v>
      </c>
      <c r="BS37" s="12" t="s">
        <v>662</v>
      </c>
      <c r="DO37" s="3">
        <v>0</v>
      </c>
    </row>
    <row r="38" spans="5:119" x14ac:dyDescent="0.35">
      <c r="BF38" s="48"/>
      <c r="BG38" s="48"/>
      <c r="BQ38" s="3" t="s">
        <v>502</v>
      </c>
      <c r="BR38" s="3" t="s">
        <v>215</v>
      </c>
      <c r="BS38" s="12" t="s">
        <v>663</v>
      </c>
      <c r="DO38" s="3">
        <v>0</v>
      </c>
    </row>
    <row r="39" spans="5:119" x14ac:dyDescent="0.35">
      <c r="BF39" s="48"/>
      <c r="BG39" s="48"/>
      <c r="BQ39" s="3" t="s">
        <v>194</v>
      </c>
      <c r="BR39" s="3" t="s">
        <v>129</v>
      </c>
      <c r="BS39" s="12" t="s">
        <v>662</v>
      </c>
      <c r="DO39" s="3">
        <v>0</v>
      </c>
    </row>
    <row r="40" spans="5:119" x14ac:dyDescent="0.35">
      <c r="BF40" s="48"/>
      <c r="BG40" s="48"/>
      <c r="BQ40" s="3" t="s">
        <v>503</v>
      </c>
      <c r="BR40" s="3" t="s">
        <v>215</v>
      </c>
      <c r="BS40" s="12" t="s">
        <v>663</v>
      </c>
    </row>
    <row r="41" spans="5:119" x14ac:dyDescent="0.35">
      <c r="BF41" s="48"/>
      <c r="BG41" s="48"/>
      <c r="BQ41" s="3" t="s">
        <v>628</v>
      </c>
      <c r="BR41" s="3" t="s">
        <v>150</v>
      </c>
      <c r="BS41" s="12" t="s">
        <v>662</v>
      </c>
    </row>
    <row r="42" spans="5:119" x14ac:dyDescent="0.35">
      <c r="BQ42" s="3" t="s">
        <v>504</v>
      </c>
      <c r="BR42" s="3" t="s">
        <v>129</v>
      </c>
      <c r="BS42" s="12" t="s">
        <v>657</v>
      </c>
    </row>
    <row r="43" spans="5:119" x14ac:dyDescent="0.35">
      <c r="BQ43" s="3" t="s">
        <v>197</v>
      </c>
      <c r="BR43" s="3" t="s">
        <v>102</v>
      </c>
      <c r="BS43" s="12" t="s">
        <v>662</v>
      </c>
    </row>
    <row r="44" spans="5:119" x14ac:dyDescent="0.35">
      <c r="E44" s="12"/>
      <c r="BQ44" s="3" t="s">
        <v>505</v>
      </c>
      <c r="BR44" s="3" t="s">
        <v>129</v>
      </c>
      <c r="BS44" s="12" t="s">
        <v>662</v>
      </c>
    </row>
    <row r="45" spans="5:119" x14ac:dyDescent="0.35">
      <c r="BQ45" s="3" t="s">
        <v>505</v>
      </c>
      <c r="BR45" s="3" t="s">
        <v>215</v>
      </c>
      <c r="BS45" s="12" t="s">
        <v>663</v>
      </c>
    </row>
    <row r="46" spans="5:119" x14ac:dyDescent="0.35">
      <c r="BQ46" s="3" t="s">
        <v>506</v>
      </c>
      <c r="BR46" s="3" t="s">
        <v>82</v>
      </c>
      <c r="BS46" s="12" t="s">
        <v>662</v>
      </c>
    </row>
    <row r="47" spans="5:119" x14ac:dyDescent="0.35">
      <c r="BQ47" s="3" t="s">
        <v>201</v>
      </c>
      <c r="BR47" s="3" t="s">
        <v>82</v>
      </c>
      <c r="BS47" s="12" t="s">
        <v>662</v>
      </c>
    </row>
    <row r="48" spans="5:119" x14ac:dyDescent="0.35">
      <c r="BQ48" s="3" t="s">
        <v>632</v>
      </c>
      <c r="BR48" s="3" t="s">
        <v>57</v>
      </c>
      <c r="BS48" s="12" t="s">
        <v>662</v>
      </c>
    </row>
    <row r="49" spans="69:71" x14ac:dyDescent="0.35">
      <c r="BQ49" s="3" t="s">
        <v>204</v>
      </c>
      <c r="BR49" s="3" t="s">
        <v>102</v>
      </c>
      <c r="BS49" s="12" t="s">
        <v>662</v>
      </c>
    </row>
    <row r="50" spans="69:71" x14ac:dyDescent="0.35">
      <c r="BQ50" s="3" t="s">
        <v>207</v>
      </c>
      <c r="BR50" s="3" t="s">
        <v>57</v>
      </c>
      <c r="BS50" s="12" t="s">
        <v>662</v>
      </c>
    </row>
    <row r="51" spans="69:71" x14ac:dyDescent="0.35">
      <c r="BQ51" s="3" t="s">
        <v>207</v>
      </c>
      <c r="BR51" s="3" t="s">
        <v>215</v>
      </c>
      <c r="BS51" s="12" t="s">
        <v>663</v>
      </c>
    </row>
    <row r="52" spans="69:71" x14ac:dyDescent="0.35">
      <c r="BQ52" s="3" t="s">
        <v>207</v>
      </c>
      <c r="BR52" s="3" t="s">
        <v>82</v>
      </c>
      <c r="BS52" s="12" t="s">
        <v>662</v>
      </c>
    </row>
    <row r="53" spans="69:71" x14ac:dyDescent="0.35">
      <c r="BQ53" s="3" t="s">
        <v>209</v>
      </c>
      <c r="BR53" s="3" t="s">
        <v>102</v>
      </c>
      <c r="BS53" s="12" t="s">
        <v>662</v>
      </c>
    </row>
    <row r="54" spans="69:71" x14ac:dyDescent="0.35">
      <c r="BQ54" s="3" t="s">
        <v>212</v>
      </c>
      <c r="BR54" s="3" t="s">
        <v>57</v>
      </c>
      <c r="BS54" s="12" t="s">
        <v>662</v>
      </c>
    </row>
    <row r="55" spans="69:71" x14ac:dyDescent="0.35">
      <c r="BQ55" s="3" t="s">
        <v>507</v>
      </c>
      <c r="BR55" s="3" t="s">
        <v>150</v>
      </c>
      <c r="BS55" s="12" t="s">
        <v>662</v>
      </c>
    </row>
    <row r="56" spans="69:71" x14ac:dyDescent="0.35">
      <c r="BQ56" s="3" t="s">
        <v>214</v>
      </c>
      <c r="BR56" s="3" t="s">
        <v>215</v>
      </c>
      <c r="BS56" s="12" t="s">
        <v>662</v>
      </c>
    </row>
    <row r="57" spans="69:71" x14ac:dyDescent="0.35">
      <c r="BQ57" s="3" t="s">
        <v>218</v>
      </c>
      <c r="BR57" s="3" t="s">
        <v>150</v>
      </c>
      <c r="BS57" s="12" t="s">
        <v>659</v>
      </c>
    </row>
    <row r="58" spans="69:71" x14ac:dyDescent="0.35">
      <c r="BQ58" s="3" t="s">
        <v>508</v>
      </c>
      <c r="BR58" s="3" t="s">
        <v>215</v>
      </c>
      <c r="BS58" s="12" t="s">
        <v>663</v>
      </c>
    </row>
    <row r="59" spans="69:71" x14ac:dyDescent="0.35">
      <c r="BQ59" s="3" t="s">
        <v>220</v>
      </c>
      <c r="BR59" s="3" t="s">
        <v>57</v>
      </c>
      <c r="BS59" s="12" t="s">
        <v>662</v>
      </c>
    </row>
    <row r="60" spans="69:71" x14ac:dyDescent="0.35">
      <c r="BQ60" s="3" t="s">
        <v>509</v>
      </c>
      <c r="BR60" s="3" t="s">
        <v>150</v>
      </c>
      <c r="BS60" s="12" t="s">
        <v>662</v>
      </c>
    </row>
    <row r="61" spans="69:71" x14ac:dyDescent="0.35">
      <c r="BQ61" s="3" t="s">
        <v>509</v>
      </c>
      <c r="BR61" s="3" t="s">
        <v>215</v>
      </c>
      <c r="BS61" s="12" t="s">
        <v>663</v>
      </c>
    </row>
    <row r="62" spans="69:71" x14ac:dyDescent="0.35">
      <c r="BQ62" s="3" t="s">
        <v>221</v>
      </c>
      <c r="BR62" s="3" t="s">
        <v>57</v>
      </c>
      <c r="BS62" s="12" t="s">
        <v>659</v>
      </c>
    </row>
    <row r="63" spans="69:71" x14ac:dyDescent="0.35">
      <c r="BQ63" s="3" t="s">
        <v>222</v>
      </c>
      <c r="BR63" s="3" t="s">
        <v>102</v>
      </c>
      <c r="BS63" s="12" t="s">
        <v>662</v>
      </c>
    </row>
    <row r="64" spans="69:71" x14ac:dyDescent="0.35">
      <c r="BQ64" s="3" t="s">
        <v>510</v>
      </c>
      <c r="BR64" s="3" t="s">
        <v>215</v>
      </c>
      <c r="BS64" s="12" t="s">
        <v>663</v>
      </c>
    </row>
    <row r="65" spans="69:71" x14ac:dyDescent="0.35">
      <c r="BQ65" s="3" t="s">
        <v>223</v>
      </c>
      <c r="BR65" s="3" t="s">
        <v>224</v>
      </c>
      <c r="BS65" s="12" t="s">
        <v>659</v>
      </c>
    </row>
    <row r="66" spans="69:71" x14ac:dyDescent="0.35">
      <c r="BQ66" s="3" t="s">
        <v>225</v>
      </c>
      <c r="BR66" s="3" t="s">
        <v>215</v>
      </c>
      <c r="BS66" s="12" t="s">
        <v>663</v>
      </c>
    </row>
    <row r="67" spans="69:71" x14ac:dyDescent="0.35">
      <c r="BQ67" s="3" t="s">
        <v>511</v>
      </c>
      <c r="BR67" s="3" t="s">
        <v>215</v>
      </c>
      <c r="BS67" s="12" t="s">
        <v>663</v>
      </c>
    </row>
    <row r="68" spans="69:71" x14ac:dyDescent="0.35">
      <c r="BQ68" s="3" t="s">
        <v>512</v>
      </c>
      <c r="BR68" s="3" t="s">
        <v>102</v>
      </c>
      <c r="BS68" s="12" t="s">
        <v>664</v>
      </c>
    </row>
    <row r="69" spans="69:71" x14ac:dyDescent="0.35">
      <c r="BQ69" s="3" t="s">
        <v>226</v>
      </c>
      <c r="BR69" s="3" t="s">
        <v>215</v>
      </c>
      <c r="BS69" s="12" t="s">
        <v>662</v>
      </c>
    </row>
    <row r="70" spans="69:71" x14ac:dyDescent="0.35">
      <c r="BQ70" s="3" t="s">
        <v>513</v>
      </c>
      <c r="BR70" s="3" t="s">
        <v>82</v>
      </c>
      <c r="BS70" s="12" t="s">
        <v>662</v>
      </c>
    </row>
    <row r="71" spans="69:71" x14ac:dyDescent="0.35">
      <c r="BQ71" s="3" t="s">
        <v>514</v>
      </c>
      <c r="BR71" s="3" t="s">
        <v>57</v>
      </c>
      <c r="BS71" s="12" t="s">
        <v>662</v>
      </c>
    </row>
    <row r="72" spans="69:71" x14ac:dyDescent="0.35">
      <c r="BQ72" s="3" t="s">
        <v>227</v>
      </c>
      <c r="BR72" s="3" t="s">
        <v>150</v>
      </c>
      <c r="BS72" s="12" t="s">
        <v>662</v>
      </c>
    </row>
    <row r="73" spans="69:71" x14ac:dyDescent="0.35">
      <c r="BQ73" s="3" t="s">
        <v>228</v>
      </c>
      <c r="BR73" s="3" t="s">
        <v>82</v>
      </c>
      <c r="BS73" s="12" t="s">
        <v>662</v>
      </c>
    </row>
    <row r="74" spans="69:71" x14ac:dyDescent="0.35">
      <c r="BQ74" s="3" t="s">
        <v>228</v>
      </c>
      <c r="BR74" s="3" t="s">
        <v>215</v>
      </c>
      <c r="BS74" s="12" t="s">
        <v>663</v>
      </c>
    </row>
    <row r="75" spans="69:71" x14ac:dyDescent="0.35">
      <c r="BQ75" s="3" t="s">
        <v>229</v>
      </c>
      <c r="BR75" s="3" t="s">
        <v>150</v>
      </c>
      <c r="BS75" s="12" t="s">
        <v>659</v>
      </c>
    </row>
    <row r="76" spans="69:71" x14ac:dyDescent="0.35">
      <c r="BQ76" s="3" t="s">
        <v>515</v>
      </c>
      <c r="BR76" s="3" t="s">
        <v>233</v>
      </c>
      <c r="BS76" s="12" t="s">
        <v>663</v>
      </c>
    </row>
    <row r="77" spans="69:71" x14ac:dyDescent="0.35">
      <c r="BQ77" s="3" t="s">
        <v>230</v>
      </c>
      <c r="BR77" s="3" t="s">
        <v>150</v>
      </c>
      <c r="BS77" s="12" t="s">
        <v>659</v>
      </c>
    </row>
    <row r="78" spans="69:71" x14ac:dyDescent="0.35">
      <c r="BQ78" s="3" t="s">
        <v>516</v>
      </c>
      <c r="BR78" s="3" t="s">
        <v>129</v>
      </c>
      <c r="BS78" s="12" t="s">
        <v>662</v>
      </c>
    </row>
    <row r="79" spans="69:71" x14ac:dyDescent="0.35">
      <c r="BQ79" s="3" t="s">
        <v>231</v>
      </c>
      <c r="BR79" s="3" t="s">
        <v>82</v>
      </c>
      <c r="BS79" s="12" t="s">
        <v>662</v>
      </c>
    </row>
    <row r="80" spans="69:71" x14ac:dyDescent="0.35">
      <c r="BQ80" s="3" t="s">
        <v>232</v>
      </c>
      <c r="BR80" s="3" t="s">
        <v>517</v>
      </c>
      <c r="BS80" s="12" t="s">
        <v>662</v>
      </c>
    </row>
    <row r="81" spans="69:71" x14ac:dyDescent="0.35">
      <c r="BQ81" s="3" t="s">
        <v>234</v>
      </c>
      <c r="BR81" s="3" t="s">
        <v>82</v>
      </c>
      <c r="BS81" s="12" t="s">
        <v>662</v>
      </c>
    </row>
    <row r="82" spans="69:71" x14ac:dyDescent="0.35">
      <c r="BQ82" s="3" t="s">
        <v>235</v>
      </c>
      <c r="BR82" s="3" t="s">
        <v>102</v>
      </c>
      <c r="BS82" s="12" t="s">
        <v>662</v>
      </c>
    </row>
    <row r="83" spans="69:71" x14ac:dyDescent="0.35">
      <c r="BQ83" s="3" t="s">
        <v>236</v>
      </c>
      <c r="BR83" s="3" t="s">
        <v>237</v>
      </c>
      <c r="BS83" s="12" t="s">
        <v>662</v>
      </c>
    </row>
    <row r="84" spans="69:71" x14ac:dyDescent="0.35">
      <c r="BQ84" s="3" t="s">
        <v>518</v>
      </c>
      <c r="BR84" s="3" t="s">
        <v>215</v>
      </c>
      <c r="BS84" s="12" t="s">
        <v>663</v>
      </c>
    </row>
    <row r="85" spans="69:71" x14ac:dyDescent="0.35">
      <c r="BQ85" s="3" t="s">
        <v>518</v>
      </c>
      <c r="BR85" s="3" t="s">
        <v>438</v>
      </c>
      <c r="BS85" s="12" t="s">
        <v>663</v>
      </c>
    </row>
    <row r="86" spans="69:71" x14ac:dyDescent="0.35">
      <c r="BQ86" s="3" t="s">
        <v>519</v>
      </c>
      <c r="BR86" s="3" t="s">
        <v>233</v>
      </c>
      <c r="BS86" s="12" t="s">
        <v>664</v>
      </c>
    </row>
    <row r="87" spans="69:71" x14ac:dyDescent="0.35">
      <c r="BQ87" s="3" t="s">
        <v>677</v>
      </c>
      <c r="BR87" s="3" t="s">
        <v>233</v>
      </c>
      <c r="BS87" s="12" t="s">
        <v>657</v>
      </c>
    </row>
    <row r="88" spans="69:71" x14ac:dyDescent="0.35">
      <c r="BQ88" s="3" t="s">
        <v>238</v>
      </c>
      <c r="BR88" s="3" t="s">
        <v>150</v>
      </c>
      <c r="BS88" s="12" t="s">
        <v>659</v>
      </c>
    </row>
    <row r="89" spans="69:71" x14ac:dyDescent="0.35">
      <c r="BQ89" s="3" t="s">
        <v>239</v>
      </c>
      <c r="BR89" s="3" t="s">
        <v>102</v>
      </c>
      <c r="BS89" s="12" t="s">
        <v>662</v>
      </c>
    </row>
    <row r="90" spans="69:71" x14ac:dyDescent="0.35">
      <c r="BQ90" s="3" t="s">
        <v>520</v>
      </c>
      <c r="BR90" s="3" t="s">
        <v>102</v>
      </c>
      <c r="BS90" s="12" t="s">
        <v>662</v>
      </c>
    </row>
    <row r="91" spans="69:71" x14ac:dyDescent="0.35">
      <c r="BQ91" s="3" t="s">
        <v>240</v>
      </c>
      <c r="BR91" s="3" t="s">
        <v>241</v>
      </c>
      <c r="BS91" s="12" t="s">
        <v>659</v>
      </c>
    </row>
    <row r="92" spans="69:71" x14ac:dyDescent="0.35">
      <c r="BQ92" s="3" t="s">
        <v>521</v>
      </c>
      <c r="BR92" s="3" t="s">
        <v>82</v>
      </c>
      <c r="BS92" s="12" t="s">
        <v>657</v>
      </c>
    </row>
    <row r="93" spans="69:71" x14ac:dyDescent="0.35">
      <c r="BQ93" s="3" t="s">
        <v>522</v>
      </c>
      <c r="BR93" s="3" t="s">
        <v>102</v>
      </c>
      <c r="BS93" s="12" t="s">
        <v>662</v>
      </c>
    </row>
    <row r="94" spans="69:71" x14ac:dyDescent="0.35">
      <c r="BQ94" s="3" t="s">
        <v>242</v>
      </c>
      <c r="BR94" s="3" t="s">
        <v>129</v>
      </c>
      <c r="BS94" s="12" t="s">
        <v>662</v>
      </c>
    </row>
    <row r="95" spans="69:71" x14ac:dyDescent="0.35">
      <c r="BQ95" s="3" t="s">
        <v>243</v>
      </c>
      <c r="BR95" s="3" t="s">
        <v>129</v>
      </c>
      <c r="BS95" s="12" t="s">
        <v>662</v>
      </c>
    </row>
    <row r="96" spans="69:71" x14ac:dyDescent="0.35">
      <c r="BQ96" s="3" t="s">
        <v>523</v>
      </c>
      <c r="BR96" s="3" t="s">
        <v>82</v>
      </c>
      <c r="BS96" s="12" t="s">
        <v>662</v>
      </c>
    </row>
    <row r="97" spans="69:71" x14ac:dyDescent="0.35">
      <c r="BQ97" s="3" t="s">
        <v>244</v>
      </c>
      <c r="BR97" s="3" t="s">
        <v>129</v>
      </c>
      <c r="BS97" s="12" t="s">
        <v>662</v>
      </c>
    </row>
    <row r="98" spans="69:71" x14ac:dyDescent="0.35">
      <c r="BQ98" s="3" t="s">
        <v>524</v>
      </c>
      <c r="BR98" s="3" t="s">
        <v>57</v>
      </c>
      <c r="BS98" s="12" t="s">
        <v>662</v>
      </c>
    </row>
    <row r="99" spans="69:71" x14ac:dyDescent="0.35">
      <c r="BQ99" s="3" t="s">
        <v>245</v>
      </c>
      <c r="BR99" s="3" t="s">
        <v>102</v>
      </c>
      <c r="BS99" s="12" t="s">
        <v>662</v>
      </c>
    </row>
    <row r="100" spans="69:71" x14ac:dyDescent="0.35">
      <c r="BQ100" s="3" t="s">
        <v>246</v>
      </c>
      <c r="BR100" s="3" t="s">
        <v>247</v>
      </c>
      <c r="BS100" s="12" t="s">
        <v>662</v>
      </c>
    </row>
    <row r="101" spans="69:71" x14ac:dyDescent="0.35">
      <c r="BQ101" s="3" t="s">
        <v>525</v>
      </c>
      <c r="BR101" s="3" t="s">
        <v>129</v>
      </c>
      <c r="BS101" s="12" t="s">
        <v>662</v>
      </c>
    </row>
    <row r="102" spans="69:71" x14ac:dyDescent="0.35">
      <c r="BQ102" s="12" t="s">
        <v>526</v>
      </c>
      <c r="BR102" s="12" t="s">
        <v>57</v>
      </c>
      <c r="BS102" s="12" t="s">
        <v>662</v>
      </c>
    </row>
    <row r="103" spans="69:71" x14ac:dyDescent="0.35">
      <c r="BQ103" s="12" t="s">
        <v>527</v>
      </c>
      <c r="BR103" s="12" t="s">
        <v>82</v>
      </c>
      <c r="BS103" s="12" t="s">
        <v>662</v>
      </c>
    </row>
    <row r="104" spans="69:71" x14ac:dyDescent="0.35">
      <c r="BQ104" s="12" t="s">
        <v>527</v>
      </c>
      <c r="BR104" s="12" t="s">
        <v>215</v>
      </c>
      <c r="BS104" s="12" t="s">
        <v>663</v>
      </c>
    </row>
    <row r="105" spans="69:71" x14ac:dyDescent="0.35">
      <c r="BQ105" s="12" t="s">
        <v>528</v>
      </c>
      <c r="BR105" s="12" t="s">
        <v>82</v>
      </c>
      <c r="BS105" s="12" t="s">
        <v>662</v>
      </c>
    </row>
    <row r="106" spans="69:71" x14ac:dyDescent="0.35">
      <c r="BQ106" s="12" t="s">
        <v>528</v>
      </c>
      <c r="BR106" s="12" t="s">
        <v>215</v>
      </c>
      <c r="BS106" s="12" t="s">
        <v>663</v>
      </c>
    </row>
    <row r="107" spans="69:71" x14ac:dyDescent="0.35">
      <c r="BQ107" s="12" t="s">
        <v>529</v>
      </c>
      <c r="BR107" s="12" t="s">
        <v>82</v>
      </c>
      <c r="BS107" s="12" t="s">
        <v>662</v>
      </c>
    </row>
    <row r="108" spans="69:71" x14ac:dyDescent="0.35">
      <c r="BQ108" s="12" t="s">
        <v>248</v>
      </c>
      <c r="BR108" s="12" t="s">
        <v>102</v>
      </c>
      <c r="BS108" s="12" t="s">
        <v>662</v>
      </c>
    </row>
    <row r="109" spans="69:71" x14ac:dyDescent="0.35">
      <c r="BQ109" s="12" t="s">
        <v>248</v>
      </c>
      <c r="BR109" s="12" t="s">
        <v>215</v>
      </c>
      <c r="BS109" s="12" t="s">
        <v>663</v>
      </c>
    </row>
    <row r="110" spans="69:71" x14ac:dyDescent="0.35">
      <c r="BQ110" s="12" t="s">
        <v>249</v>
      </c>
      <c r="BR110" s="12" t="s">
        <v>82</v>
      </c>
      <c r="BS110" s="12" t="s">
        <v>662</v>
      </c>
    </row>
    <row r="111" spans="69:71" x14ac:dyDescent="0.35">
      <c r="BQ111" s="12" t="s">
        <v>530</v>
      </c>
      <c r="BR111" s="12" t="s">
        <v>82</v>
      </c>
      <c r="BS111" s="12" t="s">
        <v>662</v>
      </c>
    </row>
    <row r="112" spans="69:71" x14ac:dyDescent="0.35">
      <c r="BQ112" s="12" t="s">
        <v>250</v>
      </c>
      <c r="BR112" s="12" t="s">
        <v>82</v>
      </c>
      <c r="BS112" s="12" t="s">
        <v>662</v>
      </c>
    </row>
    <row r="113" spans="69:71" x14ac:dyDescent="0.35">
      <c r="BQ113" s="12" t="s">
        <v>531</v>
      </c>
      <c r="BR113" s="12" t="s">
        <v>102</v>
      </c>
      <c r="BS113" s="12" t="s">
        <v>662</v>
      </c>
    </row>
    <row r="114" spans="69:71" x14ac:dyDescent="0.35">
      <c r="BQ114" s="12" t="s">
        <v>251</v>
      </c>
      <c r="BR114" s="12" t="s">
        <v>102</v>
      </c>
      <c r="BS114" s="12" t="s">
        <v>662</v>
      </c>
    </row>
    <row r="115" spans="69:71" x14ac:dyDescent="0.35">
      <c r="BQ115" s="12" t="s">
        <v>252</v>
      </c>
      <c r="BR115" s="12" t="s">
        <v>129</v>
      </c>
      <c r="BS115" s="12" t="s">
        <v>662</v>
      </c>
    </row>
    <row r="116" spans="69:71" x14ac:dyDescent="0.35">
      <c r="BQ116" s="12" t="s">
        <v>253</v>
      </c>
      <c r="BR116" s="12" t="s">
        <v>150</v>
      </c>
      <c r="BS116" s="12" t="s">
        <v>662</v>
      </c>
    </row>
    <row r="117" spans="69:71" x14ac:dyDescent="0.35">
      <c r="BQ117" s="12" t="s">
        <v>254</v>
      </c>
      <c r="BR117" s="12" t="s">
        <v>129</v>
      </c>
      <c r="BS117" s="12" t="s">
        <v>662</v>
      </c>
    </row>
    <row r="118" spans="69:71" x14ac:dyDescent="0.35">
      <c r="BQ118" s="12" t="s">
        <v>255</v>
      </c>
      <c r="BR118" s="12" t="s">
        <v>57</v>
      </c>
      <c r="BS118" s="12" t="s">
        <v>659</v>
      </c>
    </row>
    <row r="119" spans="69:71" x14ac:dyDescent="0.35">
      <c r="BQ119" s="12" t="s">
        <v>532</v>
      </c>
      <c r="BR119" s="12" t="s">
        <v>102</v>
      </c>
      <c r="BS119" s="12" t="s">
        <v>662</v>
      </c>
    </row>
    <row r="120" spans="69:71" x14ac:dyDescent="0.35">
      <c r="BQ120" s="12" t="s">
        <v>256</v>
      </c>
      <c r="BR120" s="12" t="s">
        <v>150</v>
      </c>
      <c r="BS120" s="12" t="s">
        <v>662</v>
      </c>
    </row>
    <row r="121" spans="69:71" x14ac:dyDescent="0.35">
      <c r="BQ121" s="12" t="s">
        <v>257</v>
      </c>
      <c r="BR121" s="12" t="s">
        <v>102</v>
      </c>
      <c r="BS121" s="12" t="s">
        <v>662</v>
      </c>
    </row>
    <row r="122" spans="69:71" x14ac:dyDescent="0.35">
      <c r="BQ122" s="12" t="s">
        <v>533</v>
      </c>
      <c r="BR122" s="12" t="s">
        <v>57</v>
      </c>
      <c r="BS122" s="12" t="s">
        <v>662</v>
      </c>
    </row>
    <row r="123" spans="69:71" x14ac:dyDescent="0.35">
      <c r="BQ123" s="12" t="s">
        <v>258</v>
      </c>
      <c r="BR123" s="12" t="s">
        <v>150</v>
      </c>
      <c r="BS123" s="12" t="s">
        <v>659</v>
      </c>
    </row>
    <row r="124" spans="69:71" x14ac:dyDescent="0.35">
      <c r="BQ124" s="12" t="s">
        <v>534</v>
      </c>
      <c r="BR124" s="12" t="s">
        <v>141</v>
      </c>
      <c r="BS124" s="12" t="s">
        <v>98</v>
      </c>
    </row>
    <row r="125" spans="69:71" x14ac:dyDescent="0.35">
      <c r="BQ125" s="12" t="s">
        <v>534</v>
      </c>
      <c r="BR125" s="12" t="s">
        <v>215</v>
      </c>
      <c r="BS125" s="12" t="s">
        <v>663</v>
      </c>
    </row>
    <row r="126" spans="69:71" x14ac:dyDescent="0.35">
      <c r="BQ126" s="12" t="s">
        <v>259</v>
      </c>
      <c r="BR126" s="12" t="s">
        <v>260</v>
      </c>
      <c r="BS126" s="12" t="s">
        <v>657</v>
      </c>
    </row>
    <row r="127" spans="69:71" x14ac:dyDescent="0.35">
      <c r="BQ127" s="12" t="s">
        <v>261</v>
      </c>
      <c r="BR127" s="12" t="s">
        <v>150</v>
      </c>
      <c r="BS127" s="12" t="s">
        <v>662</v>
      </c>
    </row>
    <row r="128" spans="69:71" x14ac:dyDescent="0.35">
      <c r="BQ128" s="12" t="s">
        <v>262</v>
      </c>
      <c r="BR128" s="12" t="s">
        <v>150</v>
      </c>
      <c r="BS128" s="12" t="s">
        <v>659</v>
      </c>
    </row>
    <row r="129" spans="69:71" x14ac:dyDescent="0.35">
      <c r="BQ129" s="12" t="s">
        <v>263</v>
      </c>
      <c r="BR129" s="12" t="s">
        <v>150</v>
      </c>
      <c r="BS129" s="12" t="s">
        <v>659</v>
      </c>
    </row>
    <row r="130" spans="69:71" x14ac:dyDescent="0.35">
      <c r="BQ130" s="12" t="s">
        <v>264</v>
      </c>
      <c r="BR130" s="12" t="s">
        <v>102</v>
      </c>
      <c r="BS130" s="12" t="s">
        <v>662</v>
      </c>
    </row>
    <row r="131" spans="69:71" x14ac:dyDescent="0.35">
      <c r="BQ131" s="12" t="s">
        <v>264</v>
      </c>
      <c r="BR131" s="12" t="s">
        <v>215</v>
      </c>
      <c r="BS131" s="12" t="s">
        <v>663</v>
      </c>
    </row>
    <row r="132" spans="69:71" x14ac:dyDescent="0.35">
      <c r="BQ132" s="12" t="s">
        <v>535</v>
      </c>
      <c r="BR132" s="12" t="s">
        <v>224</v>
      </c>
      <c r="BS132" s="12" t="s">
        <v>659</v>
      </c>
    </row>
    <row r="133" spans="69:71" x14ac:dyDescent="0.35">
      <c r="BQ133" s="12" t="s">
        <v>265</v>
      </c>
      <c r="BR133" s="12" t="s">
        <v>57</v>
      </c>
      <c r="BS133" s="12" t="s">
        <v>659</v>
      </c>
    </row>
    <row r="134" spans="69:71" x14ac:dyDescent="0.35">
      <c r="BQ134" s="12" t="s">
        <v>536</v>
      </c>
      <c r="BR134" s="12" t="s">
        <v>215</v>
      </c>
      <c r="BS134" s="12" t="s">
        <v>663</v>
      </c>
    </row>
    <row r="135" spans="69:71" x14ac:dyDescent="0.35">
      <c r="BQ135" s="12" t="s">
        <v>536</v>
      </c>
      <c r="BR135" s="12" t="s">
        <v>57</v>
      </c>
      <c r="BS135" s="12" t="s">
        <v>662</v>
      </c>
    </row>
    <row r="136" spans="69:71" x14ac:dyDescent="0.35">
      <c r="BQ136" s="12" t="s">
        <v>266</v>
      </c>
      <c r="BR136" s="12" t="s">
        <v>150</v>
      </c>
      <c r="BS136" s="12" t="s">
        <v>662</v>
      </c>
    </row>
    <row r="137" spans="69:71" x14ac:dyDescent="0.35">
      <c r="BQ137" s="12" t="s">
        <v>267</v>
      </c>
      <c r="BR137" s="12" t="s">
        <v>82</v>
      </c>
      <c r="BS137" s="12" t="s">
        <v>662</v>
      </c>
    </row>
    <row r="138" spans="69:71" x14ac:dyDescent="0.35">
      <c r="BQ138" s="12" t="s">
        <v>268</v>
      </c>
      <c r="BR138" s="12" t="s">
        <v>82</v>
      </c>
      <c r="BS138" s="12" t="s">
        <v>662</v>
      </c>
    </row>
    <row r="139" spans="69:71" x14ac:dyDescent="0.35">
      <c r="BQ139" s="12" t="s">
        <v>269</v>
      </c>
      <c r="BR139" s="12" t="s">
        <v>150</v>
      </c>
      <c r="BS139" s="12" t="s">
        <v>662</v>
      </c>
    </row>
    <row r="140" spans="69:71" x14ac:dyDescent="0.35">
      <c r="BQ140" s="12" t="s">
        <v>537</v>
      </c>
      <c r="BR140" s="12" t="s">
        <v>215</v>
      </c>
      <c r="BS140" s="12" t="s">
        <v>663</v>
      </c>
    </row>
    <row r="141" spans="69:71" x14ac:dyDescent="0.35">
      <c r="BQ141" s="12" t="s">
        <v>270</v>
      </c>
      <c r="BR141" s="12" t="s">
        <v>57</v>
      </c>
      <c r="BS141" s="12" t="s">
        <v>662</v>
      </c>
    </row>
    <row r="142" spans="69:71" x14ac:dyDescent="0.35">
      <c r="BQ142" s="12" t="s">
        <v>271</v>
      </c>
      <c r="BR142" s="12" t="s">
        <v>82</v>
      </c>
      <c r="BS142" s="12" t="s">
        <v>662</v>
      </c>
    </row>
    <row r="143" spans="69:71" x14ac:dyDescent="0.35">
      <c r="BQ143" s="12" t="s">
        <v>272</v>
      </c>
      <c r="BR143" s="12" t="s">
        <v>82</v>
      </c>
      <c r="BS143" s="12" t="s">
        <v>662</v>
      </c>
    </row>
    <row r="144" spans="69:71" x14ac:dyDescent="0.35">
      <c r="BQ144" s="12" t="s">
        <v>502</v>
      </c>
      <c r="BR144" s="12" t="s">
        <v>215</v>
      </c>
      <c r="BS144" s="12" t="s">
        <v>663</v>
      </c>
    </row>
    <row r="145" spans="69:71" x14ac:dyDescent="0.35">
      <c r="BQ145" s="12" t="s">
        <v>538</v>
      </c>
      <c r="BR145" s="12" t="s">
        <v>438</v>
      </c>
      <c r="BS145" s="12" t="s">
        <v>658</v>
      </c>
    </row>
    <row r="146" spans="69:71" x14ac:dyDescent="0.35">
      <c r="BQ146" s="12" t="s">
        <v>538</v>
      </c>
      <c r="BR146" s="12" t="s">
        <v>215</v>
      </c>
      <c r="BS146" s="12" t="s">
        <v>663</v>
      </c>
    </row>
    <row r="147" spans="69:71" x14ac:dyDescent="0.35">
      <c r="BQ147" s="12" t="s">
        <v>273</v>
      </c>
      <c r="BR147" s="12" t="s">
        <v>150</v>
      </c>
      <c r="BS147" s="12" t="s">
        <v>659</v>
      </c>
    </row>
    <row r="148" spans="69:71" x14ac:dyDescent="0.35">
      <c r="BQ148" s="12" t="s">
        <v>539</v>
      </c>
      <c r="BR148" s="12" t="s">
        <v>540</v>
      </c>
      <c r="BS148" s="12" t="s">
        <v>663</v>
      </c>
    </row>
    <row r="149" spans="69:71" x14ac:dyDescent="0.35">
      <c r="BQ149" s="12" t="s">
        <v>274</v>
      </c>
      <c r="BR149" s="12" t="s">
        <v>150</v>
      </c>
      <c r="BS149" s="12" t="s">
        <v>662</v>
      </c>
    </row>
    <row r="150" spans="69:71" x14ac:dyDescent="0.35">
      <c r="BQ150" s="12" t="s">
        <v>541</v>
      </c>
      <c r="BR150" s="12" t="s">
        <v>224</v>
      </c>
      <c r="BS150" s="12" t="s">
        <v>663</v>
      </c>
    </row>
    <row r="151" spans="69:71" x14ac:dyDescent="0.35">
      <c r="BQ151" s="12" t="s">
        <v>542</v>
      </c>
      <c r="BR151" s="12" t="s">
        <v>57</v>
      </c>
      <c r="BS151" s="12" t="s">
        <v>662</v>
      </c>
    </row>
    <row r="152" spans="69:71" x14ac:dyDescent="0.35">
      <c r="BQ152" s="12" t="s">
        <v>543</v>
      </c>
      <c r="BR152" s="12" t="s">
        <v>82</v>
      </c>
      <c r="BS152" s="12" t="s">
        <v>662</v>
      </c>
    </row>
    <row r="153" spans="69:71" x14ac:dyDescent="0.35">
      <c r="BQ153" s="12" t="s">
        <v>275</v>
      </c>
      <c r="BR153" s="12" t="s">
        <v>82</v>
      </c>
      <c r="BS153" s="12" t="s">
        <v>662</v>
      </c>
    </row>
    <row r="154" spans="69:71" x14ac:dyDescent="0.35">
      <c r="BQ154" s="12" t="s">
        <v>276</v>
      </c>
      <c r="BR154" s="12" t="s">
        <v>260</v>
      </c>
      <c r="BS154" s="12" t="s">
        <v>657</v>
      </c>
    </row>
    <row r="155" spans="69:71" x14ac:dyDescent="0.35">
      <c r="BQ155" s="12" t="s">
        <v>544</v>
      </c>
      <c r="BR155" s="12" t="s">
        <v>224</v>
      </c>
      <c r="BS155" s="12" t="s">
        <v>658</v>
      </c>
    </row>
    <row r="156" spans="69:71" x14ac:dyDescent="0.35">
      <c r="BQ156" s="12" t="s">
        <v>277</v>
      </c>
      <c r="BR156" s="12" t="s">
        <v>224</v>
      </c>
      <c r="BS156" s="12" t="s">
        <v>659</v>
      </c>
    </row>
    <row r="157" spans="69:71" x14ac:dyDescent="0.35">
      <c r="BQ157" s="12" t="s">
        <v>278</v>
      </c>
      <c r="BR157" s="12" t="s">
        <v>129</v>
      </c>
      <c r="BS157" s="12" t="s">
        <v>662</v>
      </c>
    </row>
    <row r="158" spans="69:71" x14ac:dyDescent="0.35">
      <c r="BQ158" s="12" t="s">
        <v>545</v>
      </c>
      <c r="BR158" s="12" t="s">
        <v>57</v>
      </c>
      <c r="BS158" s="12" t="s">
        <v>662</v>
      </c>
    </row>
    <row r="159" spans="69:71" x14ac:dyDescent="0.35">
      <c r="BQ159" s="12" t="s">
        <v>279</v>
      </c>
      <c r="BR159" s="12" t="s">
        <v>150</v>
      </c>
      <c r="BS159" s="12" t="s">
        <v>662</v>
      </c>
    </row>
    <row r="160" spans="69:71" x14ac:dyDescent="0.35">
      <c r="BQ160" s="12" t="s">
        <v>280</v>
      </c>
      <c r="BR160" s="12" t="s">
        <v>82</v>
      </c>
      <c r="BS160" s="12" t="s">
        <v>662</v>
      </c>
    </row>
    <row r="161" spans="69:71" x14ac:dyDescent="0.35">
      <c r="BQ161" s="12" t="s">
        <v>280</v>
      </c>
      <c r="BR161" s="12" t="s">
        <v>215</v>
      </c>
      <c r="BS161" s="12" t="s">
        <v>663</v>
      </c>
    </row>
    <row r="162" spans="69:71" x14ac:dyDescent="0.35">
      <c r="BQ162" s="12" t="s">
        <v>281</v>
      </c>
      <c r="BR162" s="12" t="s">
        <v>102</v>
      </c>
      <c r="BS162" s="12" t="s">
        <v>662</v>
      </c>
    </row>
    <row r="163" spans="69:71" x14ac:dyDescent="0.35">
      <c r="BQ163" s="12" t="s">
        <v>281</v>
      </c>
      <c r="BR163" s="12" t="s">
        <v>215</v>
      </c>
      <c r="BS163" s="12" t="s">
        <v>663</v>
      </c>
    </row>
    <row r="164" spans="69:71" x14ac:dyDescent="0.35">
      <c r="BQ164" s="12" t="s">
        <v>282</v>
      </c>
      <c r="BR164" s="12" t="s">
        <v>150</v>
      </c>
      <c r="BS164" s="12" t="s">
        <v>662</v>
      </c>
    </row>
    <row r="165" spans="69:71" x14ac:dyDescent="0.35">
      <c r="BQ165" s="12" t="s">
        <v>283</v>
      </c>
      <c r="BR165" s="12" t="s">
        <v>150</v>
      </c>
      <c r="BS165" s="12" t="s">
        <v>659</v>
      </c>
    </row>
    <row r="166" spans="69:71" x14ac:dyDescent="0.35">
      <c r="BQ166" s="12" t="s">
        <v>546</v>
      </c>
      <c r="BR166" s="12" t="s">
        <v>224</v>
      </c>
      <c r="BS166" s="12" t="s">
        <v>658</v>
      </c>
    </row>
    <row r="167" spans="69:71" x14ac:dyDescent="0.35">
      <c r="BQ167" s="12" t="s">
        <v>284</v>
      </c>
      <c r="BR167" s="12" t="s">
        <v>150</v>
      </c>
      <c r="BS167" s="12" t="s">
        <v>662</v>
      </c>
    </row>
    <row r="168" spans="69:71" x14ac:dyDescent="0.35">
      <c r="BQ168" s="12" t="s">
        <v>285</v>
      </c>
      <c r="BR168" s="12" t="s">
        <v>150</v>
      </c>
      <c r="BS168" s="12" t="s">
        <v>662</v>
      </c>
    </row>
    <row r="169" spans="69:71" x14ac:dyDescent="0.35">
      <c r="BQ169" s="12" t="s">
        <v>547</v>
      </c>
      <c r="BR169" s="12" t="s">
        <v>129</v>
      </c>
      <c r="BS169" s="12" t="s">
        <v>662</v>
      </c>
    </row>
    <row r="170" spans="69:71" x14ac:dyDescent="0.35">
      <c r="BQ170" s="12" t="s">
        <v>630</v>
      </c>
      <c r="BR170" s="12" t="s">
        <v>57</v>
      </c>
      <c r="BS170" s="12" t="s">
        <v>662</v>
      </c>
    </row>
    <row r="171" spans="69:71" x14ac:dyDescent="0.35">
      <c r="BQ171" s="12" t="s">
        <v>548</v>
      </c>
      <c r="BR171" s="12" t="s">
        <v>129</v>
      </c>
      <c r="BS171" s="12" t="s">
        <v>662</v>
      </c>
    </row>
    <row r="172" spans="69:71" x14ac:dyDescent="0.35">
      <c r="BQ172" s="12" t="s">
        <v>548</v>
      </c>
      <c r="BR172" s="12" t="s">
        <v>215</v>
      </c>
      <c r="BS172" s="12" t="s">
        <v>663</v>
      </c>
    </row>
    <row r="173" spans="69:71" x14ac:dyDescent="0.35">
      <c r="BQ173" s="12" t="s">
        <v>549</v>
      </c>
      <c r="BR173" s="12" t="s">
        <v>224</v>
      </c>
      <c r="BS173" s="12" t="s">
        <v>663</v>
      </c>
    </row>
    <row r="174" spans="69:71" x14ac:dyDescent="0.35">
      <c r="BQ174" s="12" t="s">
        <v>286</v>
      </c>
      <c r="BR174" s="12" t="s">
        <v>102</v>
      </c>
      <c r="BS174" s="12" t="s">
        <v>662</v>
      </c>
    </row>
    <row r="175" spans="69:71" x14ac:dyDescent="0.35">
      <c r="BQ175" s="12" t="s">
        <v>287</v>
      </c>
      <c r="BR175" s="12" t="s">
        <v>237</v>
      </c>
      <c r="BS175" s="12" t="s">
        <v>662</v>
      </c>
    </row>
    <row r="176" spans="69:71" x14ac:dyDescent="0.35">
      <c r="BQ176" s="12" t="s">
        <v>288</v>
      </c>
      <c r="BR176" s="12" t="s">
        <v>150</v>
      </c>
      <c r="BS176" s="12" t="s">
        <v>662</v>
      </c>
    </row>
    <row r="177" spans="69:71" x14ac:dyDescent="0.35">
      <c r="BQ177" s="12" t="s">
        <v>289</v>
      </c>
      <c r="BR177" s="12" t="s">
        <v>129</v>
      </c>
      <c r="BS177" s="12" t="s">
        <v>662</v>
      </c>
    </row>
    <row r="178" spans="69:71" x14ac:dyDescent="0.35">
      <c r="BQ178" s="12" t="s">
        <v>290</v>
      </c>
      <c r="BR178" s="12" t="s">
        <v>82</v>
      </c>
      <c r="BS178" s="12" t="s">
        <v>662</v>
      </c>
    </row>
    <row r="179" spans="69:71" x14ac:dyDescent="0.35">
      <c r="BQ179" s="12" t="s">
        <v>291</v>
      </c>
      <c r="BR179" s="12" t="s">
        <v>129</v>
      </c>
      <c r="BS179" s="12" t="s">
        <v>662</v>
      </c>
    </row>
    <row r="180" spans="69:71" x14ac:dyDescent="0.35">
      <c r="BQ180" s="12" t="s">
        <v>292</v>
      </c>
      <c r="BR180" s="12" t="s">
        <v>102</v>
      </c>
      <c r="BS180" s="12" t="s">
        <v>662</v>
      </c>
    </row>
    <row r="181" spans="69:71" x14ac:dyDescent="0.35">
      <c r="BQ181" s="12" t="s">
        <v>550</v>
      </c>
      <c r="BR181" s="12" t="s">
        <v>82</v>
      </c>
      <c r="BS181" s="12" t="s">
        <v>662</v>
      </c>
    </row>
    <row r="182" spans="69:71" x14ac:dyDescent="0.35">
      <c r="BQ182" s="12" t="s">
        <v>550</v>
      </c>
      <c r="BR182" s="12" t="s">
        <v>215</v>
      </c>
      <c r="BS182" s="12" t="s">
        <v>663</v>
      </c>
    </row>
    <row r="183" spans="69:71" x14ac:dyDescent="0.35">
      <c r="BQ183" s="12" t="s">
        <v>551</v>
      </c>
      <c r="BR183" s="12" t="s">
        <v>82</v>
      </c>
      <c r="BS183" s="12" t="s">
        <v>662</v>
      </c>
    </row>
    <row r="184" spans="69:71" x14ac:dyDescent="0.35">
      <c r="BQ184" s="12" t="s">
        <v>551</v>
      </c>
      <c r="BR184" s="12" t="s">
        <v>215</v>
      </c>
      <c r="BS184" s="12" t="s">
        <v>663</v>
      </c>
    </row>
    <row r="185" spans="69:71" x14ac:dyDescent="0.35">
      <c r="BQ185" s="12" t="s">
        <v>552</v>
      </c>
      <c r="BR185" s="12" t="s">
        <v>150</v>
      </c>
      <c r="BS185" s="12" t="s">
        <v>662</v>
      </c>
    </row>
    <row r="186" spans="69:71" x14ac:dyDescent="0.35">
      <c r="BQ186" s="12" t="s">
        <v>293</v>
      </c>
      <c r="BR186" s="12" t="s">
        <v>82</v>
      </c>
      <c r="BS186" s="12" t="s">
        <v>662</v>
      </c>
    </row>
    <row r="187" spans="69:71" x14ac:dyDescent="0.35">
      <c r="BQ187" s="12" t="s">
        <v>678</v>
      </c>
      <c r="BR187" s="12" t="s">
        <v>237</v>
      </c>
      <c r="BS187" s="12" t="s">
        <v>657</v>
      </c>
    </row>
    <row r="188" spans="69:71" x14ac:dyDescent="0.35">
      <c r="BQ188" s="12" t="s">
        <v>553</v>
      </c>
      <c r="BR188" s="12" t="s">
        <v>215</v>
      </c>
      <c r="BS188" s="12" t="s">
        <v>663</v>
      </c>
    </row>
    <row r="189" spans="69:71" x14ac:dyDescent="0.35">
      <c r="BQ189" s="12" t="s">
        <v>294</v>
      </c>
      <c r="BR189" s="12" t="s">
        <v>233</v>
      </c>
      <c r="BS189" s="12" t="s">
        <v>664</v>
      </c>
    </row>
    <row r="190" spans="69:71" x14ac:dyDescent="0.35">
      <c r="BQ190" s="12" t="s">
        <v>554</v>
      </c>
      <c r="BR190" s="12" t="s">
        <v>82</v>
      </c>
      <c r="BS190" s="12" t="s">
        <v>662</v>
      </c>
    </row>
    <row r="191" spans="69:71" x14ac:dyDescent="0.35">
      <c r="BQ191" s="12" t="s">
        <v>295</v>
      </c>
      <c r="BR191" s="12" t="s">
        <v>150</v>
      </c>
      <c r="BS191" s="12" t="s">
        <v>662</v>
      </c>
    </row>
    <row r="192" spans="69:71" x14ac:dyDescent="0.35">
      <c r="BQ192" s="12" t="s">
        <v>296</v>
      </c>
      <c r="BR192" s="12" t="s">
        <v>57</v>
      </c>
      <c r="BS192" s="12" t="s">
        <v>662</v>
      </c>
    </row>
    <row r="193" spans="69:71" x14ac:dyDescent="0.35">
      <c r="BQ193" s="12" t="s">
        <v>297</v>
      </c>
      <c r="BR193" s="12" t="s">
        <v>150</v>
      </c>
      <c r="BS193" s="12" t="s">
        <v>662</v>
      </c>
    </row>
    <row r="194" spans="69:71" x14ac:dyDescent="0.35">
      <c r="BQ194" s="12" t="s">
        <v>298</v>
      </c>
      <c r="BR194" s="12" t="s">
        <v>57</v>
      </c>
      <c r="BS194" s="12" t="s">
        <v>662</v>
      </c>
    </row>
    <row r="195" spans="69:71" x14ac:dyDescent="0.35">
      <c r="BQ195" s="12" t="s">
        <v>299</v>
      </c>
      <c r="BR195" s="12" t="s">
        <v>150</v>
      </c>
      <c r="BS195" s="12" t="s">
        <v>662</v>
      </c>
    </row>
    <row r="196" spans="69:71" x14ac:dyDescent="0.35">
      <c r="BQ196" s="12" t="s">
        <v>281</v>
      </c>
      <c r="BR196" s="12" t="s">
        <v>215</v>
      </c>
      <c r="BS196" s="12" t="s">
        <v>663</v>
      </c>
    </row>
    <row r="197" spans="69:71" x14ac:dyDescent="0.35">
      <c r="BQ197" s="12" t="s">
        <v>555</v>
      </c>
      <c r="BR197" s="12" t="s">
        <v>302</v>
      </c>
      <c r="BS197" s="12" t="s">
        <v>662</v>
      </c>
    </row>
    <row r="198" spans="69:71" x14ac:dyDescent="0.35">
      <c r="BQ198" s="12" t="s">
        <v>300</v>
      </c>
      <c r="BR198" s="12" t="s">
        <v>129</v>
      </c>
      <c r="BS198" s="12" t="s">
        <v>662</v>
      </c>
    </row>
    <row r="199" spans="69:71" x14ac:dyDescent="0.35">
      <c r="BQ199" s="12" t="s">
        <v>556</v>
      </c>
      <c r="BR199" s="12" t="s">
        <v>129</v>
      </c>
      <c r="BS199" s="12" t="s">
        <v>662</v>
      </c>
    </row>
    <row r="200" spans="69:71" x14ac:dyDescent="0.35">
      <c r="BQ200" s="12" t="s">
        <v>672</v>
      </c>
      <c r="BR200" s="12" t="s">
        <v>57</v>
      </c>
      <c r="BS200" s="12" t="s">
        <v>662</v>
      </c>
    </row>
    <row r="201" spans="69:71" x14ac:dyDescent="0.35">
      <c r="BQ201" s="12" t="s">
        <v>557</v>
      </c>
      <c r="BR201" s="12" t="s">
        <v>150</v>
      </c>
      <c r="BS201" s="12" t="s">
        <v>662</v>
      </c>
    </row>
    <row r="202" spans="69:71" x14ac:dyDescent="0.35">
      <c r="BQ202" s="12" t="s">
        <v>301</v>
      </c>
      <c r="BR202" s="12" t="s">
        <v>302</v>
      </c>
      <c r="BS202" s="12" t="s">
        <v>662</v>
      </c>
    </row>
    <row r="203" spans="69:71" x14ac:dyDescent="0.35">
      <c r="BQ203" s="12" t="s">
        <v>558</v>
      </c>
      <c r="BR203" s="12" t="s">
        <v>237</v>
      </c>
      <c r="BS203" s="12" t="s">
        <v>652</v>
      </c>
    </row>
    <row r="204" spans="69:71" x14ac:dyDescent="0.35">
      <c r="BQ204" s="12" t="s">
        <v>303</v>
      </c>
      <c r="BR204" s="12" t="s">
        <v>150</v>
      </c>
      <c r="BS204" s="12" t="s">
        <v>659</v>
      </c>
    </row>
    <row r="205" spans="69:71" x14ac:dyDescent="0.35">
      <c r="BQ205" s="12" t="s">
        <v>304</v>
      </c>
      <c r="BR205" s="12" t="s">
        <v>237</v>
      </c>
      <c r="BS205" s="12" t="s">
        <v>659</v>
      </c>
    </row>
    <row r="206" spans="69:71" x14ac:dyDescent="0.35">
      <c r="BQ206" s="12" t="s">
        <v>305</v>
      </c>
      <c r="BR206" s="12" t="s">
        <v>150</v>
      </c>
      <c r="BS206" s="12" t="s">
        <v>659</v>
      </c>
    </row>
    <row r="207" spans="69:71" x14ac:dyDescent="0.35">
      <c r="BQ207" s="12" t="s">
        <v>306</v>
      </c>
      <c r="BR207" s="12" t="s">
        <v>150</v>
      </c>
      <c r="BS207" s="12" t="s">
        <v>659</v>
      </c>
    </row>
    <row r="208" spans="69:71" x14ac:dyDescent="0.35">
      <c r="BQ208" s="12" t="s">
        <v>673</v>
      </c>
      <c r="BR208" s="12" t="s">
        <v>102</v>
      </c>
      <c r="BS208" s="12" t="s">
        <v>662</v>
      </c>
    </row>
    <row r="209" spans="69:71" x14ac:dyDescent="0.35">
      <c r="BQ209" s="12" t="s">
        <v>307</v>
      </c>
      <c r="BR209" s="12" t="s">
        <v>224</v>
      </c>
      <c r="BS209" s="12" t="s">
        <v>139</v>
      </c>
    </row>
    <row r="210" spans="69:71" x14ac:dyDescent="0.35">
      <c r="BQ210" s="12" t="s">
        <v>308</v>
      </c>
      <c r="BR210" s="12" t="s">
        <v>129</v>
      </c>
      <c r="BS210" s="12" t="s">
        <v>662</v>
      </c>
    </row>
    <row r="211" spans="69:71" x14ac:dyDescent="0.35">
      <c r="BQ211" s="12" t="s">
        <v>309</v>
      </c>
      <c r="BR211" s="12" t="s">
        <v>648</v>
      </c>
      <c r="BS211" s="12" t="s">
        <v>664</v>
      </c>
    </row>
    <row r="212" spans="69:71" x14ac:dyDescent="0.35">
      <c r="BQ212" s="12" t="s">
        <v>310</v>
      </c>
      <c r="BR212" s="12" t="s">
        <v>57</v>
      </c>
      <c r="BS212" s="12" t="s">
        <v>664</v>
      </c>
    </row>
    <row r="213" spans="69:71" x14ac:dyDescent="0.35">
      <c r="BQ213" s="12" t="s">
        <v>311</v>
      </c>
      <c r="BR213" s="12" t="s">
        <v>150</v>
      </c>
      <c r="BS213" s="12" t="s">
        <v>662</v>
      </c>
    </row>
    <row r="214" spans="69:71" x14ac:dyDescent="0.35">
      <c r="BQ214" s="12" t="s">
        <v>312</v>
      </c>
      <c r="BR214" s="12" t="s">
        <v>150</v>
      </c>
      <c r="BS214" s="12" t="s">
        <v>662</v>
      </c>
    </row>
    <row r="215" spans="69:71" x14ac:dyDescent="0.35">
      <c r="BQ215" s="12" t="s">
        <v>313</v>
      </c>
      <c r="BR215" s="12" t="s">
        <v>57</v>
      </c>
      <c r="BS215" s="12" t="s">
        <v>662</v>
      </c>
    </row>
    <row r="216" spans="69:71" x14ac:dyDescent="0.35">
      <c r="BQ216" s="12" t="s">
        <v>559</v>
      </c>
      <c r="BR216" s="12" t="s">
        <v>102</v>
      </c>
      <c r="BS216" s="12" t="s">
        <v>662</v>
      </c>
    </row>
    <row r="217" spans="69:71" x14ac:dyDescent="0.35">
      <c r="BQ217" s="12" t="s">
        <v>314</v>
      </c>
      <c r="BR217" s="12" t="s">
        <v>102</v>
      </c>
      <c r="BS217" s="12" t="s">
        <v>662</v>
      </c>
    </row>
    <row r="218" spans="69:71" x14ac:dyDescent="0.35">
      <c r="BQ218" s="12" t="s">
        <v>315</v>
      </c>
      <c r="BR218" s="12" t="s">
        <v>57</v>
      </c>
      <c r="BS218" s="12" t="s">
        <v>662</v>
      </c>
    </row>
    <row r="219" spans="69:71" x14ac:dyDescent="0.35">
      <c r="BQ219" s="12" t="s">
        <v>560</v>
      </c>
      <c r="BR219" s="12" t="s">
        <v>82</v>
      </c>
      <c r="BS219" s="12" t="s">
        <v>662</v>
      </c>
    </row>
    <row r="220" spans="69:71" x14ac:dyDescent="0.35">
      <c r="BQ220" s="12" t="s">
        <v>560</v>
      </c>
      <c r="BR220" s="12" t="s">
        <v>215</v>
      </c>
      <c r="BS220" s="12" t="s">
        <v>663</v>
      </c>
    </row>
    <row r="221" spans="69:71" x14ac:dyDescent="0.35">
      <c r="BQ221" s="12" t="s">
        <v>316</v>
      </c>
      <c r="BR221" s="12" t="s">
        <v>57</v>
      </c>
      <c r="BS221" s="12" t="s">
        <v>662</v>
      </c>
    </row>
    <row r="222" spans="69:71" x14ac:dyDescent="0.35">
      <c r="BQ222" s="12" t="s">
        <v>317</v>
      </c>
      <c r="BR222" s="12" t="s">
        <v>102</v>
      </c>
      <c r="BS222" s="12" t="s">
        <v>662</v>
      </c>
    </row>
    <row r="223" spans="69:71" x14ac:dyDescent="0.35">
      <c r="BQ223" s="12" t="s">
        <v>561</v>
      </c>
      <c r="BR223" s="12" t="s">
        <v>102</v>
      </c>
      <c r="BS223" s="12" t="s">
        <v>662</v>
      </c>
    </row>
    <row r="224" spans="69:71" x14ac:dyDescent="0.35">
      <c r="BQ224" s="12" t="s">
        <v>318</v>
      </c>
      <c r="BR224" s="12" t="s">
        <v>82</v>
      </c>
      <c r="BS224" s="12" t="s">
        <v>662</v>
      </c>
    </row>
    <row r="225" spans="69:71" x14ac:dyDescent="0.35">
      <c r="BQ225" s="12" t="s">
        <v>562</v>
      </c>
      <c r="BR225" s="12" t="s">
        <v>224</v>
      </c>
      <c r="BS225" s="12" t="s">
        <v>663</v>
      </c>
    </row>
    <row r="226" spans="69:71" x14ac:dyDescent="0.35">
      <c r="BQ226" s="12" t="s">
        <v>319</v>
      </c>
      <c r="BR226" s="12" t="s">
        <v>129</v>
      </c>
      <c r="BS226" s="12" t="s">
        <v>662</v>
      </c>
    </row>
    <row r="227" spans="69:71" x14ac:dyDescent="0.35">
      <c r="BQ227" s="12" t="s">
        <v>563</v>
      </c>
      <c r="BR227" s="12" t="s">
        <v>82</v>
      </c>
      <c r="BS227" s="12" t="s">
        <v>662</v>
      </c>
    </row>
    <row r="228" spans="69:71" x14ac:dyDescent="0.35">
      <c r="BQ228" s="12" t="s">
        <v>563</v>
      </c>
      <c r="BR228" s="12" t="s">
        <v>215</v>
      </c>
      <c r="BS228" s="12" t="s">
        <v>663</v>
      </c>
    </row>
    <row r="229" spans="69:71" x14ac:dyDescent="0.35">
      <c r="BQ229" s="12" t="s">
        <v>564</v>
      </c>
      <c r="BR229" s="12" t="s">
        <v>215</v>
      </c>
      <c r="BS229" s="12" t="s">
        <v>663</v>
      </c>
    </row>
    <row r="230" spans="69:71" x14ac:dyDescent="0.35">
      <c r="BQ230" s="12" t="s">
        <v>320</v>
      </c>
      <c r="BR230" s="12" t="s">
        <v>82</v>
      </c>
      <c r="BS230" s="12" t="s">
        <v>662</v>
      </c>
    </row>
    <row r="231" spans="69:71" x14ac:dyDescent="0.35">
      <c r="BQ231" s="12" t="s">
        <v>321</v>
      </c>
      <c r="BR231" s="12" t="s">
        <v>57</v>
      </c>
      <c r="BS231" s="12" t="s">
        <v>662</v>
      </c>
    </row>
    <row r="232" spans="69:71" x14ac:dyDescent="0.35">
      <c r="BQ232" s="12" t="s">
        <v>287</v>
      </c>
      <c r="BR232" s="12" t="s">
        <v>215</v>
      </c>
      <c r="BS232" s="12" t="s">
        <v>663</v>
      </c>
    </row>
    <row r="233" spans="69:71" x14ac:dyDescent="0.35">
      <c r="BQ233" s="12" t="s">
        <v>322</v>
      </c>
      <c r="BR233" s="12" t="s">
        <v>438</v>
      </c>
      <c r="BS233" s="12" t="s">
        <v>659</v>
      </c>
    </row>
    <row r="234" spans="69:71" x14ac:dyDescent="0.35">
      <c r="BQ234" s="12" t="s">
        <v>565</v>
      </c>
      <c r="BR234" s="12" t="s">
        <v>237</v>
      </c>
      <c r="BS234" s="12" t="s">
        <v>663</v>
      </c>
    </row>
    <row r="235" spans="69:71" x14ac:dyDescent="0.35">
      <c r="BQ235" s="12" t="s">
        <v>323</v>
      </c>
      <c r="BR235" s="12" t="s">
        <v>129</v>
      </c>
      <c r="BS235" s="12" t="s">
        <v>662</v>
      </c>
    </row>
    <row r="236" spans="69:71" x14ac:dyDescent="0.35">
      <c r="BQ236" s="12" t="s">
        <v>566</v>
      </c>
      <c r="BR236" s="12" t="s">
        <v>57</v>
      </c>
      <c r="BS236" s="12" t="s">
        <v>662</v>
      </c>
    </row>
    <row r="237" spans="69:71" x14ac:dyDescent="0.35">
      <c r="BQ237" s="12" t="s">
        <v>674</v>
      </c>
      <c r="BR237" s="12" t="s">
        <v>237</v>
      </c>
      <c r="BS237" s="12" t="s">
        <v>658</v>
      </c>
    </row>
    <row r="238" spans="69:71" x14ac:dyDescent="0.35">
      <c r="BQ238" s="12" t="s">
        <v>324</v>
      </c>
      <c r="BR238" s="12" t="s">
        <v>57</v>
      </c>
      <c r="BS238" s="12" t="s">
        <v>662</v>
      </c>
    </row>
    <row r="239" spans="69:71" x14ac:dyDescent="0.35">
      <c r="BQ239" s="12" t="s">
        <v>325</v>
      </c>
      <c r="BR239" s="12" t="s">
        <v>224</v>
      </c>
      <c r="BS239" s="12" t="s">
        <v>659</v>
      </c>
    </row>
    <row r="240" spans="69:71" x14ac:dyDescent="0.35">
      <c r="BQ240" s="12" t="s">
        <v>326</v>
      </c>
      <c r="BR240" s="12" t="s">
        <v>82</v>
      </c>
      <c r="BS240" s="12" t="s">
        <v>662</v>
      </c>
    </row>
    <row r="241" spans="69:71" x14ac:dyDescent="0.35">
      <c r="BQ241" s="12" t="s">
        <v>567</v>
      </c>
      <c r="BR241" s="12" t="s">
        <v>82</v>
      </c>
      <c r="BS241" s="12" t="s">
        <v>662</v>
      </c>
    </row>
    <row r="242" spans="69:71" x14ac:dyDescent="0.35">
      <c r="BQ242" s="12" t="s">
        <v>327</v>
      </c>
      <c r="BR242" s="12" t="s">
        <v>57</v>
      </c>
      <c r="BS242" s="12" t="s">
        <v>662</v>
      </c>
    </row>
    <row r="243" spans="69:71" x14ac:dyDescent="0.35">
      <c r="BQ243" s="12" t="s">
        <v>568</v>
      </c>
      <c r="BR243" s="12" t="s">
        <v>57</v>
      </c>
      <c r="BS243" s="12" t="s">
        <v>662</v>
      </c>
    </row>
    <row r="244" spans="69:71" x14ac:dyDescent="0.35">
      <c r="BQ244" s="12" t="s">
        <v>328</v>
      </c>
      <c r="BR244" s="12" t="s">
        <v>150</v>
      </c>
      <c r="BS244" s="12" t="s">
        <v>659</v>
      </c>
    </row>
    <row r="245" spans="69:71" x14ac:dyDescent="0.35">
      <c r="BQ245" s="12" t="s">
        <v>329</v>
      </c>
      <c r="BR245" s="12" t="s">
        <v>102</v>
      </c>
      <c r="BS245" s="12" t="s">
        <v>662</v>
      </c>
    </row>
    <row r="246" spans="69:71" x14ac:dyDescent="0.35">
      <c r="BQ246" s="12" t="s">
        <v>330</v>
      </c>
      <c r="BR246" s="12" t="s">
        <v>57</v>
      </c>
      <c r="BS246" s="12" t="s">
        <v>662</v>
      </c>
    </row>
    <row r="247" spans="69:71" x14ac:dyDescent="0.35">
      <c r="BQ247" s="12" t="s">
        <v>331</v>
      </c>
      <c r="BR247" s="12" t="s">
        <v>82</v>
      </c>
      <c r="BS247" s="12" t="s">
        <v>662</v>
      </c>
    </row>
    <row r="248" spans="69:71" x14ac:dyDescent="0.35">
      <c r="BQ248" s="12" t="s">
        <v>332</v>
      </c>
      <c r="BR248" s="12" t="s">
        <v>82</v>
      </c>
      <c r="BS248" s="12" t="s">
        <v>662</v>
      </c>
    </row>
    <row r="249" spans="69:71" x14ac:dyDescent="0.35">
      <c r="BQ249" s="12" t="s">
        <v>569</v>
      </c>
      <c r="BR249" s="12" t="s">
        <v>237</v>
      </c>
      <c r="BS249" s="12" t="s">
        <v>662</v>
      </c>
    </row>
    <row r="250" spans="69:71" x14ac:dyDescent="0.35">
      <c r="BQ250" s="12" t="s">
        <v>570</v>
      </c>
      <c r="BR250" s="12" t="s">
        <v>82</v>
      </c>
      <c r="BS250" s="12" t="s">
        <v>662</v>
      </c>
    </row>
    <row r="251" spans="69:71" x14ac:dyDescent="0.35">
      <c r="BQ251" s="12" t="s">
        <v>333</v>
      </c>
      <c r="BR251" s="12" t="s">
        <v>224</v>
      </c>
      <c r="BS251" s="12" t="s">
        <v>139</v>
      </c>
    </row>
    <row r="252" spans="69:71" x14ac:dyDescent="0.35">
      <c r="BQ252" s="12" t="s">
        <v>571</v>
      </c>
      <c r="BR252" s="12" t="s">
        <v>57</v>
      </c>
      <c r="BS252" s="12" t="s">
        <v>662</v>
      </c>
    </row>
    <row r="253" spans="69:71" x14ac:dyDescent="0.35">
      <c r="BQ253" s="12" t="s">
        <v>629</v>
      </c>
      <c r="BR253" s="12" t="s">
        <v>57</v>
      </c>
      <c r="BS253" s="12" t="s">
        <v>662</v>
      </c>
    </row>
    <row r="254" spans="69:71" x14ac:dyDescent="0.35">
      <c r="BQ254" s="12" t="s">
        <v>572</v>
      </c>
      <c r="BR254" s="12" t="s">
        <v>102</v>
      </c>
      <c r="BS254" s="12" t="s">
        <v>662</v>
      </c>
    </row>
    <row r="255" spans="69:71" x14ac:dyDescent="0.35">
      <c r="BQ255" s="12" t="s">
        <v>573</v>
      </c>
      <c r="BR255" s="12" t="s">
        <v>82</v>
      </c>
      <c r="BS255" s="12" t="s">
        <v>662</v>
      </c>
    </row>
    <row r="256" spans="69:71" x14ac:dyDescent="0.35">
      <c r="BQ256" s="12" t="s">
        <v>574</v>
      </c>
      <c r="BR256" s="12" t="s">
        <v>82</v>
      </c>
      <c r="BS256" s="12" t="s">
        <v>662</v>
      </c>
    </row>
    <row r="257" spans="69:71" x14ac:dyDescent="0.35">
      <c r="BQ257" s="12" t="s">
        <v>575</v>
      </c>
      <c r="BR257" s="12" t="s">
        <v>57</v>
      </c>
      <c r="BS257" s="12" t="s">
        <v>662</v>
      </c>
    </row>
    <row r="258" spans="69:71" x14ac:dyDescent="0.35">
      <c r="BQ258" s="12" t="s">
        <v>334</v>
      </c>
      <c r="BR258" s="12" t="s">
        <v>129</v>
      </c>
      <c r="BS258" s="12" t="s">
        <v>662</v>
      </c>
    </row>
    <row r="259" spans="69:71" x14ac:dyDescent="0.35">
      <c r="BQ259" s="12" t="s">
        <v>334</v>
      </c>
      <c r="BR259" s="12" t="s">
        <v>215</v>
      </c>
      <c r="BS259" s="12" t="s">
        <v>663</v>
      </c>
    </row>
    <row r="260" spans="69:71" x14ac:dyDescent="0.35">
      <c r="BQ260" s="12" t="s">
        <v>335</v>
      </c>
      <c r="BR260" s="12" t="s">
        <v>215</v>
      </c>
      <c r="BS260" s="12" t="s">
        <v>663</v>
      </c>
    </row>
    <row r="261" spans="69:71" x14ac:dyDescent="0.35">
      <c r="BQ261" s="12" t="s">
        <v>335</v>
      </c>
      <c r="BR261" s="12" t="s">
        <v>82</v>
      </c>
      <c r="BS261" s="12" t="s">
        <v>662</v>
      </c>
    </row>
    <row r="262" spans="69:71" x14ac:dyDescent="0.35">
      <c r="BS262" s="12"/>
    </row>
    <row r="263" spans="69:71" x14ac:dyDescent="0.35">
      <c r="BS263" s="12"/>
    </row>
    <row r="264" spans="69:71" x14ac:dyDescent="0.35">
      <c r="BS264" s="12"/>
    </row>
    <row r="265" spans="69:71" x14ac:dyDescent="0.35">
      <c r="BS265" s="12"/>
    </row>
    <row r="266" spans="69:71" x14ac:dyDescent="0.35">
      <c r="BS266" s="12"/>
    </row>
    <row r="267" spans="69:71" x14ac:dyDescent="0.35">
      <c r="BS267" s="12"/>
    </row>
    <row r="268" spans="69:71" x14ac:dyDescent="0.35">
      <c r="BS268" s="12"/>
    </row>
    <row r="269" spans="69:71" x14ac:dyDescent="0.35">
      <c r="BS269" s="12"/>
    </row>
    <row r="270" spans="69:71" x14ac:dyDescent="0.35">
      <c r="BS270" s="12"/>
    </row>
    <row r="271" spans="69:71" x14ac:dyDescent="0.35">
      <c r="BS271" s="12"/>
    </row>
    <row r="272" spans="69:71" x14ac:dyDescent="0.35">
      <c r="BS272" s="12"/>
    </row>
    <row r="273" spans="71:71" x14ac:dyDescent="0.35">
      <c r="BS273" s="12"/>
    </row>
    <row r="274" spans="71:71" x14ac:dyDescent="0.35">
      <c r="BS274" s="12"/>
    </row>
    <row r="275" spans="71:71" x14ac:dyDescent="0.35">
      <c r="BS275" s="12"/>
    </row>
    <row r="276" spans="71:71" x14ac:dyDescent="0.35">
      <c r="BS276" s="12"/>
    </row>
    <row r="277" spans="71:71" x14ac:dyDescent="0.35">
      <c r="BS277" s="12"/>
    </row>
    <row r="278" spans="71:71" x14ac:dyDescent="0.35">
      <c r="BS278" s="12"/>
    </row>
    <row r="279" spans="71:71" x14ac:dyDescent="0.35">
      <c r="BS279" s="12"/>
    </row>
    <row r="280" spans="71:71" x14ac:dyDescent="0.35">
      <c r="BS280" s="12"/>
    </row>
    <row r="281" spans="71:71" x14ac:dyDescent="0.35">
      <c r="BS281" s="12"/>
    </row>
    <row r="282" spans="71:71" x14ac:dyDescent="0.35">
      <c r="BS282" s="12"/>
    </row>
    <row r="283" spans="71:71" x14ac:dyDescent="0.35">
      <c r="BS283" s="12"/>
    </row>
    <row r="284" spans="71:71" x14ac:dyDescent="0.35">
      <c r="BS284" s="12"/>
    </row>
    <row r="285" spans="71:71" x14ac:dyDescent="0.35">
      <c r="BS285" s="12"/>
    </row>
    <row r="286" spans="71:71" x14ac:dyDescent="0.35">
      <c r="BS286" s="12"/>
    </row>
    <row r="287" spans="71:71" x14ac:dyDescent="0.35">
      <c r="BS287" s="12"/>
    </row>
    <row r="288" spans="71:71" x14ac:dyDescent="0.35">
      <c r="BS288" s="12"/>
    </row>
    <row r="289" spans="69:71" x14ac:dyDescent="0.35">
      <c r="BQ289" s="12"/>
      <c r="BR289" s="12"/>
      <c r="BS289" s="12"/>
    </row>
    <row r="290" spans="69:71" x14ac:dyDescent="0.35">
      <c r="BQ290" s="12"/>
      <c r="BR290" s="12"/>
      <c r="BS290" s="12"/>
    </row>
    <row r="291" spans="69:71" x14ac:dyDescent="0.35">
      <c r="BQ291" s="12"/>
      <c r="BR291" s="12"/>
      <c r="BS291" s="12"/>
    </row>
    <row r="292" spans="69:71" x14ac:dyDescent="0.35">
      <c r="BQ292" s="12"/>
      <c r="BR292" s="12"/>
      <c r="BS292" s="12"/>
    </row>
    <row r="293" spans="69:71" x14ac:dyDescent="0.35">
      <c r="BQ293" s="12"/>
      <c r="BR293" s="12"/>
      <c r="BS293" s="12"/>
    </row>
    <row r="294" spans="69:71" x14ac:dyDescent="0.35">
      <c r="BQ294" s="12"/>
      <c r="BR294" s="12"/>
      <c r="BS294" s="12"/>
    </row>
    <row r="295" spans="69:71" x14ac:dyDescent="0.35">
      <c r="BQ295" s="12"/>
      <c r="BR295" s="12"/>
      <c r="BS295" s="12"/>
    </row>
    <row r="296" spans="69:71" x14ac:dyDescent="0.35">
      <c r="BQ296" s="12"/>
      <c r="BR296" s="12"/>
      <c r="BS296" s="12"/>
    </row>
    <row r="297" spans="69:71" x14ac:dyDescent="0.35">
      <c r="BQ297" s="12"/>
      <c r="BR297" s="12"/>
      <c r="BS297" s="12"/>
    </row>
    <row r="298" spans="69:71" x14ac:dyDescent="0.35">
      <c r="BQ298" s="12"/>
      <c r="BR298" s="12"/>
      <c r="BS298" s="12"/>
    </row>
    <row r="299" spans="69:71" x14ac:dyDescent="0.35">
      <c r="BQ299" s="12"/>
      <c r="BR299" s="12"/>
      <c r="BS299" s="12"/>
    </row>
    <row r="300" spans="69:71" x14ac:dyDescent="0.35">
      <c r="BQ300" s="12"/>
      <c r="BR300" s="12"/>
      <c r="BS300" s="12"/>
    </row>
    <row r="301" spans="69:71" x14ac:dyDescent="0.35">
      <c r="BQ301" s="12"/>
      <c r="BR301" s="12"/>
      <c r="BS301" s="12"/>
    </row>
    <row r="302" spans="69:71" x14ac:dyDescent="0.35">
      <c r="BQ302" s="12"/>
      <c r="BR302" s="12"/>
      <c r="BS302" s="12"/>
    </row>
    <row r="303" spans="69:71" x14ac:dyDescent="0.35">
      <c r="BQ303" s="12"/>
      <c r="BR303" s="12"/>
      <c r="BS303" s="12"/>
    </row>
    <row r="304" spans="69:71" x14ac:dyDescent="0.35">
      <c r="BQ304" s="12"/>
      <c r="BR304" s="12"/>
      <c r="BS304" s="12"/>
    </row>
    <row r="305" spans="69:71" x14ac:dyDescent="0.35">
      <c r="BQ305" s="12"/>
      <c r="BR305" s="12"/>
      <c r="BS305" s="12"/>
    </row>
    <row r="306" spans="69:71" x14ac:dyDescent="0.35">
      <c r="BQ306" s="12"/>
      <c r="BR306" s="12"/>
      <c r="BS306" s="12"/>
    </row>
    <row r="307" spans="69:71" x14ac:dyDescent="0.35">
      <c r="BQ307" s="12"/>
      <c r="BR307" s="12"/>
      <c r="BS307" s="12"/>
    </row>
    <row r="308" spans="69:71" x14ac:dyDescent="0.35">
      <c r="BQ308" s="12"/>
      <c r="BR308" s="12"/>
      <c r="BS308" s="12"/>
    </row>
    <row r="309" spans="69:71" x14ac:dyDescent="0.35">
      <c r="BQ309" s="12"/>
      <c r="BR309" s="12"/>
      <c r="BS309" s="12"/>
    </row>
    <row r="310" spans="69:71" x14ac:dyDescent="0.35">
      <c r="BQ310" s="12"/>
      <c r="BR310" s="12"/>
      <c r="BS310" s="12"/>
    </row>
    <row r="311" spans="69:71" x14ac:dyDescent="0.35">
      <c r="BQ311" s="12"/>
      <c r="BR311" s="12"/>
      <c r="BS311" s="12"/>
    </row>
    <row r="312" spans="69:71" x14ac:dyDescent="0.35">
      <c r="BQ312" s="12"/>
      <c r="BR312" s="12"/>
      <c r="BS312" s="12"/>
    </row>
    <row r="313" spans="69:71" x14ac:dyDescent="0.35">
      <c r="BQ313" s="12"/>
      <c r="BR313" s="12"/>
      <c r="BS313" s="12"/>
    </row>
    <row r="314" spans="69:71" x14ac:dyDescent="0.35">
      <c r="BQ314" s="12"/>
      <c r="BR314" s="12"/>
      <c r="BS314" s="12"/>
    </row>
    <row r="315" spans="69:71" x14ac:dyDescent="0.35">
      <c r="BQ315" s="12"/>
      <c r="BR315" s="12"/>
      <c r="BS315" s="12"/>
    </row>
    <row r="316" spans="69:71" x14ac:dyDescent="0.35">
      <c r="BQ316" s="12"/>
      <c r="BR316" s="12"/>
      <c r="BS316" s="12"/>
    </row>
    <row r="317" spans="69:71" x14ac:dyDescent="0.35">
      <c r="BQ317" s="12"/>
      <c r="BR317" s="12"/>
      <c r="BS317" s="12"/>
    </row>
    <row r="318" spans="69:71" x14ac:dyDescent="0.35">
      <c r="BQ318" s="12"/>
      <c r="BR318" s="12"/>
      <c r="BS318" s="12"/>
    </row>
    <row r="319" spans="69:71" x14ac:dyDescent="0.35">
      <c r="BQ319" s="12"/>
      <c r="BR319" s="12"/>
      <c r="BS319" s="12"/>
    </row>
    <row r="320" spans="69:71" x14ac:dyDescent="0.35">
      <c r="BQ320" s="12"/>
      <c r="BR320" s="12"/>
      <c r="BS320" s="12"/>
    </row>
    <row r="321" spans="69:71" x14ac:dyDescent="0.35">
      <c r="BQ321" s="12"/>
      <c r="BR321" s="12"/>
      <c r="BS321" s="12"/>
    </row>
    <row r="322" spans="69:71" x14ac:dyDescent="0.35">
      <c r="BQ322" s="12"/>
      <c r="BR322" s="12"/>
      <c r="BS322" s="12"/>
    </row>
    <row r="323" spans="69:71" x14ac:dyDescent="0.35">
      <c r="BQ323" s="12"/>
      <c r="BR323" s="12"/>
      <c r="BS323" s="12"/>
    </row>
    <row r="324" spans="69:71" x14ac:dyDescent="0.35">
      <c r="BQ324" s="12"/>
      <c r="BR324" s="12"/>
      <c r="BS324" s="12"/>
    </row>
    <row r="325" spans="69:71" x14ac:dyDescent="0.35">
      <c r="BQ325" s="12"/>
      <c r="BR325" s="12"/>
      <c r="BS325" s="12"/>
    </row>
    <row r="326" spans="69:71" x14ac:dyDescent="0.35">
      <c r="BQ326" s="12"/>
      <c r="BR326" s="12"/>
      <c r="BS326" s="12"/>
    </row>
    <row r="327" spans="69:71" x14ac:dyDescent="0.35">
      <c r="BQ327" s="12"/>
      <c r="BR327" s="12"/>
      <c r="BS327" s="12"/>
    </row>
    <row r="328" spans="69:71" x14ac:dyDescent="0.35">
      <c r="BQ328" s="12"/>
      <c r="BR328" s="12"/>
      <c r="BS328" s="12"/>
    </row>
    <row r="329" spans="69:71" x14ac:dyDescent="0.35">
      <c r="BQ329" s="12"/>
      <c r="BR329" s="12"/>
      <c r="BS329" s="12"/>
    </row>
    <row r="330" spans="69:71" x14ac:dyDescent="0.35">
      <c r="BQ330" s="12"/>
      <c r="BR330" s="12"/>
      <c r="BS330" s="12"/>
    </row>
    <row r="331" spans="69:71" x14ac:dyDescent="0.35">
      <c r="BQ331" s="12"/>
      <c r="BR331" s="12"/>
      <c r="BS331" s="12"/>
    </row>
    <row r="332" spans="69:71" x14ac:dyDescent="0.35">
      <c r="BQ332" s="12"/>
      <c r="BR332" s="12"/>
      <c r="BS332" s="12"/>
    </row>
    <row r="333" spans="69:71" x14ac:dyDescent="0.35">
      <c r="BQ333" s="12"/>
      <c r="BR333" s="12"/>
      <c r="BS333" s="12"/>
    </row>
    <row r="334" spans="69:71" x14ac:dyDescent="0.35">
      <c r="BQ334" s="12"/>
      <c r="BR334" s="12"/>
      <c r="BS334" s="12"/>
    </row>
    <row r="335" spans="69:71" x14ac:dyDescent="0.35">
      <c r="BQ335" s="12"/>
      <c r="BR335" s="12"/>
      <c r="BS335" s="12"/>
    </row>
    <row r="336" spans="69:71" x14ac:dyDescent="0.35">
      <c r="BQ336" s="12"/>
      <c r="BR336" s="12"/>
      <c r="BS336" s="12"/>
    </row>
    <row r="337" spans="69:71" x14ac:dyDescent="0.35">
      <c r="BQ337" s="12"/>
      <c r="BR337" s="12"/>
      <c r="BS337" s="12"/>
    </row>
    <row r="338" spans="69:71" x14ac:dyDescent="0.35">
      <c r="BQ338" s="12"/>
      <c r="BR338" s="12"/>
      <c r="BS338" s="12"/>
    </row>
    <row r="339" spans="69:71" x14ac:dyDescent="0.35">
      <c r="BQ339" s="12"/>
      <c r="BR339" s="12"/>
      <c r="BS339" s="12"/>
    </row>
    <row r="340" spans="69:71" x14ac:dyDescent="0.35">
      <c r="BQ340" s="12"/>
      <c r="BR340" s="12"/>
      <c r="BS340" s="12"/>
    </row>
    <row r="341" spans="69:71" x14ac:dyDescent="0.35">
      <c r="BQ341" s="12"/>
      <c r="BR341" s="12"/>
      <c r="BS341" s="12"/>
    </row>
    <row r="342" spans="69:71" x14ac:dyDescent="0.35">
      <c r="BQ342" s="12"/>
      <c r="BR342" s="12"/>
      <c r="BS342" s="12"/>
    </row>
    <row r="343" spans="69:71" x14ac:dyDescent="0.35">
      <c r="BQ343" s="12"/>
      <c r="BR343" s="12"/>
      <c r="BS343" s="12"/>
    </row>
    <row r="344" spans="69:71" x14ac:dyDescent="0.35">
      <c r="BQ344" s="12"/>
      <c r="BR344" s="12"/>
      <c r="BS344" s="12"/>
    </row>
    <row r="345" spans="69:71" x14ac:dyDescent="0.35">
      <c r="BQ345" s="12"/>
      <c r="BR345" s="12"/>
      <c r="BS345" s="12"/>
    </row>
    <row r="346" spans="69:71" x14ac:dyDescent="0.35">
      <c r="BQ346" s="12"/>
      <c r="BR346" s="12"/>
      <c r="BS346" s="12"/>
    </row>
    <row r="347" spans="69:71" x14ac:dyDescent="0.35">
      <c r="BQ347" s="12"/>
      <c r="BR347" s="12"/>
      <c r="BS347" s="12"/>
    </row>
    <row r="348" spans="69:71" x14ac:dyDescent="0.35">
      <c r="BQ348" s="12"/>
      <c r="BR348" s="12"/>
      <c r="BS348" s="12"/>
    </row>
    <row r="349" spans="69:71" x14ac:dyDescent="0.35">
      <c r="BQ349" s="12"/>
      <c r="BR349" s="12"/>
      <c r="BS349" s="12"/>
    </row>
    <row r="350" spans="69:71" x14ac:dyDescent="0.35">
      <c r="BQ350" s="12"/>
      <c r="BR350" s="12"/>
      <c r="BS350" s="12"/>
    </row>
    <row r="351" spans="69:71" x14ac:dyDescent="0.35">
      <c r="BQ351" s="12"/>
      <c r="BR351" s="12"/>
      <c r="BS351" s="12"/>
    </row>
    <row r="352" spans="69:71" x14ac:dyDescent="0.35">
      <c r="BQ352" s="12"/>
      <c r="BR352" s="12"/>
      <c r="BS352" s="12"/>
    </row>
    <row r="353" spans="69:71" x14ac:dyDescent="0.35">
      <c r="BQ353" s="12"/>
      <c r="BR353" s="12"/>
      <c r="BS353" s="12"/>
    </row>
    <row r="354" spans="69:71" x14ac:dyDescent="0.35">
      <c r="BQ354" s="12"/>
      <c r="BR354" s="12"/>
      <c r="BS354" s="12"/>
    </row>
    <row r="355" spans="69:71" x14ac:dyDescent="0.35">
      <c r="BQ355" s="12"/>
      <c r="BR355" s="12"/>
      <c r="BS355" s="12"/>
    </row>
    <row r="356" spans="69:71" x14ac:dyDescent="0.35">
      <c r="BQ356" s="12"/>
      <c r="BR356" s="12"/>
      <c r="BS356" s="12"/>
    </row>
    <row r="357" spans="69:71" x14ac:dyDescent="0.35">
      <c r="BQ357" s="12"/>
      <c r="BR357" s="12"/>
      <c r="BS357" s="12"/>
    </row>
    <row r="358" spans="69:71" x14ac:dyDescent="0.35">
      <c r="BQ358" s="12"/>
      <c r="BR358" s="12"/>
      <c r="BS358" s="12"/>
    </row>
    <row r="359" spans="69:71" x14ac:dyDescent="0.35">
      <c r="BQ359" s="12"/>
      <c r="BR359" s="12"/>
      <c r="BS359" s="12"/>
    </row>
    <row r="360" spans="69:71" x14ac:dyDescent="0.35">
      <c r="BQ360" s="12"/>
      <c r="BR360" s="12"/>
      <c r="BS360" s="12"/>
    </row>
    <row r="361" spans="69:71" x14ac:dyDescent="0.35">
      <c r="BQ361" s="12"/>
      <c r="BR361" s="12"/>
      <c r="BS361" s="12"/>
    </row>
    <row r="362" spans="69:71" x14ac:dyDescent="0.35">
      <c r="BQ362" s="12"/>
      <c r="BR362" s="12"/>
      <c r="BS362" s="12"/>
    </row>
    <row r="363" spans="69:71" x14ac:dyDescent="0.35">
      <c r="BQ363" s="12"/>
      <c r="BR363" s="12"/>
      <c r="BS363" s="12"/>
    </row>
    <row r="364" spans="69:71" x14ac:dyDescent="0.35">
      <c r="BQ364" s="12"/>
      <c r="BR364" s="12"/>
      <c r="BS364" s="12"/>
    </row>
    <row r="365" spans="69:71" x14ac:dyDescent="0.35">
      <c r="BQ365" s="12"/>
      <c r="BR365" s="12"/>
      <c r="BS365" s="12"/>
    </row>
    <row r="366" spans="69:71" x14ac:dyDescent="0.35">
      <c r="BQ366" s="12"/>
      <c r="BR366" s="12"/>
      <c r="BS366" s="12"/>
    </row>
    <row r="367" spans="69:71" x14ac:dyDescent="0.35">
      <c r="BQ367" s="12"/>
      <c r="BR367" s="12"/>
      <c r="BS367" s="12"/>
    </row>
    <row r="368" spans="69:71" x14ac:dyDescent="0.35">
      <c r="BQ368" s="12"/>
      <c r="BR368" s="12"/>
      <c r="BS368" s="12"/>
    </row>
    <row r="369" spans="69:71" x14ac:dyDescent="0.35">
      <c r="BQ369" s="12"/>
      <c r="BR369" s="12"/>
      <c r="BS369" s="12"/>
    </row>
    <row r="370" spans="69:71" x14ac:dyDescent="0.35">
      <c r="BQ370" s="12"/>
      <c r="BR370" s="12"/>
      <c r="BS370" s="12"/>
    </row>
    <row r="371" spans="69:71" x14ac:dyDescent="0.35">
      <c r="BQ371" s="12"/>
      <c r="BR371" s="12"/>
      <c r="BS371" s="12"/>
    </row>
    <row r="372" spans="69:71" x14ac:dyDescent="0.35">
      <c r="BQ372" s="12"/>
      <c r="BR372" s="12"/>
      <c r="BS372" s="12"/>
    </row>
    <row r="373" spans="69:71" x14ac:dyDescent="0.35">
      <c r="BQ373" s="12"/>
      <c r="BR373" s="12"/>
      <c r="BS373" s="12"/>
    </row>
    <row r="374" spans="69:71" x14ac:dyDescent="0.35">
      <c r="BQ374" s="12"/>
      <c r="BR374" s="12"/>
      <c r="BS374" s="12"/>
    </row>
    <row r="375" spans="69:71" x14ac:dyDescent="0.35">
      <c r="BQ375" s="12"/>
      <c r="BR375" s="12"/>
      <c r="BS375" s="12"/>
    </row>
    <row r="376" spans="69:71" x14ac:dyDescent="0.35">
      <c r="BQ376" s="12"/>
      <c r="BR376" s="12"/>
      <c r="BS376" s="12"/>
    </row>
    <row r="377" spans="69:71" x14ac:dyDescent="0.35">
      <c r="BQ377" s="12"/>
      <c r="BR377" s="12"/>
      <c r="BS377" s="12"/>
    </row>
    <row r="378" spans="69:71" x14ac:dyDescent="0.35">
      <c r="BQ378" s="12"/>
      <c r="BR378" s="12"/>
      <c r="BS378" s="12"/>
    </row>
    <row r="379" spans="69:71" x14ac:dyDescent="0.35">
      <c r="BQ379" s="12"/>
      <c r="BR379" s="12"/>
      <c r="BS379" s="12"/>
    </row>
    <row r="380" spans="69:71" x14ac:dyDescent="0.35">
      <c r="BQ380" s="12"/>
      <c r="BR380" s="12"/>
      <c r="BS380" s="12"/>
    </row>
    <row r="381" spans="69:71" x14ac:dyDescent="0.35">
      <c r="BQ381" s="12"/>
      <c r="BR381" s="12"/>
      <c r="BS381" s="12"/>
    </row>
    <row r="382" spans="69:71" x14ac:dyDescent="0.35">
      <c r="BQ382" s="12"/>
      <c r="BR382" s="12"/>
      <c r="BS382" s="12"/>
    </row>
    <row r="383" spans="69:71" x14ac:dyDescent="0.35">
      <c r="BQ383" s="12"/>
      <c r="BR383" s="12"/>
      <c r="BS383" s="12"/>
    </row>
    <row r="384" spans="69:71" x14ac:dyDescent="0.35">
      <c r="BQ384" s="12"/>
      <c r="BR384" s="12"/>
      <c r="BS384" s="12"/>
    </row>
    <row r="385" spans="69:71" x14ac:dyDescent="0.35">
      <c r="BQ385" s="12"/>
      <c r="BR385" s="12"/>
      <c r="BS385" s="12"/>
    </row>
    <row r="386" spans="69:71" x14ac:dyDescent="0.35">
      <c r="BQ386" s="12"/>
      <c r="BR386" s="12"/>
      <c r="BS386" s="12"/>
    </row>
    <row r="387" spans="69:71" x14ac:dyDescent="0.35">
      <c r="BQ387" s="12"/>
      <c r="BR387" s="12"/>
      <c r="BS387" s="12"/>
    </row>
    <row r="388" spans="69:71" x14ac:dyDescent="0.35">
      <c r="BQ388" s="12"/>
      <c r="BR388" s="12"/>
      <c r="BS388" s="12"/>
    </row>
    <row r="389" spans="69:71" x14ac:dyDescent="0.35">
      <c r="BQ389" s="12"/>
      <c r="BR389" s="12"/>
      <c r="BS389" s="12"/>
    </row>
    <row r="390" spans="69:71" x14ac:dyDescent="0.35">
      <c r="BQ390" s="12"/>
      <c r="BR390" s="12"/>
      <c r="BS390" s="12"/>
    </row>
    <row r="391" spans="69:71" x14ac:dyDescent="0.35">
      <c r="BQ391" s="12"/>
      <c r="BR391" s="12"/>
      <c r="BS391" s="12"/>
    </row>
    <row r="392" spans="69:71" x14ac:dyDescent="0.35">
      <c r="BQ392" s="12"/>
      <c r="BR392" s="12"/>
      <c r="BS392" s="12"/>
    </row>
    <row r="393" spans="69:71" x14ac:dyDescent="0.35">
      <c r="BQ393" s="12"/>
      <c r="BR393" s="12"/>
      <c r="BS393" s="12"/>
    </row>
    <row r="394" spans="69:71" x14ac:dyDescent="0.35">
      <c r="BQ394" s="12"/>
      <c r="BR394" s="12"/>
      <c r="BS394" s="12"/>
    </row>
    <row r="395" spans="69:71" x14ac:dyDescent="0.35">
      <c r="BQ395" s="12"/>
      <c r="BR395" s="12"/>
      <c r="BS395" s="12"/>
    </row>
    <row r="396" spans="69:71" x14ac:dyDescent="0.35">
      <c r="BQ396" s="12"/>
      <c r="BR396" s="12"/>
      <c r="BS396" s="12"/>
    </row>
    <row r="397" spans="69:71" x14ac:dyDescent="0.35">
      <c r="BQ397" s="12"/>
      <c r="BR397" s="12"/>
      <c r="BS397" s="12"/>
    </row>
    <row r="398" spans="69:71" x14ac:dyDescent="0.35">
      <c r="BQ398" s="12"/>
      <c r="BR398" s="12"/>
      <c r="BS398" s="12"/>
    </row>
    <row r="399" spans="69:71" x14ac:dyDescent="0.35">
      <c r="BQ399" s="12"/>
      <c r="BR399" s="12"/>
      <c r="BS399" s="12"/>
    </row>
    <row r="400" spans="69:71" x14ac:dyDescent="0.35">
      <c r="BQ400" s="12"/>
      <c r="BR400" s="12"/>
      <c r="BS400" s="12"/>
    </row>
    <row r="401" spans="69:71" x14ac:dyDescent="0.35">
      <c r="BQ401" s="12"/>
      <c r="BR401" s="12"/>
      <c r="BS401" s="12"/>
    </row>
    <row r="402" spans="69:71" x14ac:dyDescent="0.35">
      <c r="BQ402" s="12"/>
      <c r="BR402" s="12"/>
      <c r="BS402" s="12"/>
    </row>
    <row r="403" spans="69:71" x14ac:dyDescent="0.35">
      <c r="BQ403" s="12"/>
      <c r="BR403" s="12"/>
      <c r="BS403" s="12"/>
    </row>
    <row r="404" spans="69:71" x14ac:dyDescent="0.35">
      <c r="BQ404" s="12"/>
      <c r="BR404" s="12"/>
      <c r="BS404" s="12"/>
    </row>
    <row r="405" spans="69:71" x14ac:dyDescent="0.35">
      <c r="BQ405" s="12"/>
      <c r="BR405" s="12"/>
      <c r="BS405" s="12"/>
    </row>
    <row r="406" spans="69:71" x14ac:dyDescent="0.35">
      <c r="BQ406" s="12"/>
      <c r="BR406" s="12"/>
      <c r="BS406" s="12"/>
    </row>
    <row r="407" spans="69:71" x14ac:dyDescent="0.35">
      <c r="BQ407" s="12"/>
      <c r="BR407" s="12"/>
      <c r="BS407" s="12"/>
    </row>
    <row r="408" spans="69:71" x14ac:dyDescent="0.35">
      <c r="BQ408" s="12"/>
      <c r="BR408" s="12"/>
      <c r="BS408" s="12"/>
    </row>
    <row r="409" spans="69:71" x14ac:dyDescent="0.35">
      <c r="BQ409" s="12"/>
      <c r="BR409" s="12"/>
      <c r="BS409" s="12"/>
    </row>
    <row r="410" spans="69:71" x14ac:dyDescent="0.35">
      <c r="BQ410" s="12"/>
      <c r="BR410" s="12"/>
      <c r="BS410" s="12"/>
    </row>
    <row r="411" spans="69:71" x14ac:dyDescent="0.35">
      <c r="BQ411" s="12"/>
      <c r="BR411" s="12"/>
      <c r="BS411" s="12"/>
    </row>
    <row r="412" spans="69:71" x14ac:dyDescent="0.35">
      <c r="BQ412" s="12"/>
      <c r="BR412" s="12"/>
      <c r="BS412" s="12"/>
    </row>
    <row r="413" spans="69:71" x14ac:dyDescent="0.35">
      <c r="BQ413" s="12"/>
      <c r="BR413" s="12"/>
      <c r="BS413" s="12"/>
    </row>
    <row r="414" spans="69:71" x14ac:dyDescent="0.35">
      <c r="BQ414" s="12"/>
      <c r="BR414" s="12"/>
      <c r="BS414" s="12"/>
    </row>
    <row r="415" spans="69:71" x14ac:dyDescent="0.35">
      <c r="BQ415" s="12"/>
      <c r="BR415" s="12"/>
      <c r="BS415" s="12"/>
    </row>
    <row r="416" spans="69:71" x14ac:dyDescent="0.35">
      <c r="BQ416" s="12"/>
      <c r="BR416" s="12"/>
      <c r="BS416" s="12"/>
    </row>
    <row r="417" spans="69:71" x14ac:dyDescent="0.35">
      <c r="BQ417" s="12"/>
      <c r="BR417" s="12"/>
      <c r="BS417" s="12"/>
    </row>
    <row r="418" spans="69:71" x14ac:dyDescent="0.35">
      <c r="BQ418" s="12"/>
      <c r="BR418" s="12"/>
      <c r="BS418" s="12"/>
    </row>
    <row r="419" spans="69:71" x14ac:dyDescent="0.35">
      <c r="BQ419" s="12"/>
      <c r="BR419" s="12"/>
      <c r="BS419" s="12"/>
    </row>
    <row r="420" spans="69:71" x14ac:dyDescent="0.35">
      <c r="BQ420" s="12"/>
      <c r="BR420" s="12"/>
      <c r="BS420" s="12"/>
    </row>
    <row r="421" spans="69:71" x14ac:dyDescent="0.35">
      <c r="BQ421" s="12"/>
      <c r="BR421" s="12"/>
      <c r="BS421" s="12"/>
    </row>
    <row r="422" spans="69:71" x14ac:dyDescent="0.35">
      <c r="BQ422" s="12"/>
      <c r="BR422" s="12"/>
      <c r="BS422" s="12"/>
    </row>
    <row r="423" spans="69:71" x14ac:dyDescent="0.35">
      <c r="BQ423" s="12"/>
      <c r="BR423" s="12"/>
      <c r="BS423" s="12"/>
    </row>
    <row r="424" spans="69:71" x14ac:dyDescent="0.35">
      <c r="BQ424" s="12"/>
      <c r="BR424" s="12"/>
      <c r="BS424" s="12"/>
    </row>
    <row r="425" spans="69:71" x14ac:dyDescent="0.35">
      <c r="BQ425" s="12"/>
      <c r="BR425" s="12"/>
      <c r="BS425" s="12"/>
    </row>
    <row r="426" spans="69:71" x14ac:dyDescent="0.35">
      <c r="BQ426" s="12"/>
      <c r="BR426" s="12"/>
      <c r="BS426" s="12"/>
    </row>
    <row r="427" spans="69:71" x14ac:dyDescent="0.35">
      <c r="BQ427" s="12"/>
      <c r="BR427" s="12"/>
      <c r="BS427" s="12"/>
    </row>
    <row r="428" spans="69:71" x14ac:dyDescent="0.35">
      <c r="BQ428" s="12"/>
      <c r="BR428" s="12"/>
      <c r="BS428" s="12"/>
    </row>
    <row r="429" spans="69:71" x14ac:dyDescent="0.35">
      <c r="BQ429" s="12"/>
      <c r="BR429" s="12"/>
      <c r="BS429" s="12"/>
    </row>
    <row r="430" spans="69:71" x14ac:dyDescent="0.35">
      <c r="BQ430" s="12"/>
      <c r="BR430" s="12"/>
      <c r="BS430" s="12"/>
    </row>
    <row r="431" spans="69:71" x14ac:dyDescent="0.35">
      <c r="BQ431" s="12"/>
      <c r="BR431" s="12"/>
      <c r="BS431" s="12"/>
    </row>
    <row r="432" spans="69:71" x14ac:dyDescent="0.35">
      <c r="BQ432" s="12"/>
      <c r="BR432" s="12"/>
      <c r="BS432" s="12"/>
    </row>
  </sheetData>
  <phoneticPr fontId="24" type="noConversion"/>
  <dataValidations disablePrompts="1" count="1">
    <dataValidation type="list" allowBlank="1" showInputMessage="1" showErrorMessage="1" sqref="DQ24" xr:uid="{1593FC95-8BCD-495A-A0B6-589D05CCFC24}">
      <formula1>INDIRECT("tbTribe2023[Squad4]")</formula1>
    </dataValidation>
  </dataValidations>
  <hyperlinks>
    <hyperlink ref="C4" r:id="rId1" xr:uid="{5F738063-85EC-4C2A-8C54-F85911B5B17B}"/>
    <hyperlink ref="C5" r:id="rId2" xr:uid="{1230348D-EA95-4002-B25C-78F1EFCBB688}"/>
    <hyperlink ref="C6" r:id="rId3" xr:uid="{BE4BFD3A-7671-4F8E-A239-D1511C7A9BB6}"/>
  </hyperlinks>
  <pageMargins left="0.7" right="0.7" top="0.75" bottom="0.75" header="0.3" footer="0.3"/>
  <pageSetup paperSize="9" orientation="portrait" r:id="rId4"/>
  <legacyDrawing r:id="rId5"/>
  <tableParts count="48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803B-683B-463F-9048-8266AC8B6B68}">
  <sheetPr>
    <tabColor theme="7"/>
  </sheetPr>
  <dimension ref="B8:V40"/>
  <sheetViews>
    <sheetView showGridLines="0" workbookViewId="0">
      <selection activeCell="L35" sqref="L35"/>
    </sheetView>
  </sheetViews>
  <sheetFormatPr baseColWidth="10" defaultColWidth="9.453125" defaultRowHeight="14.5" x14ac:dyDescent="0.35"/>
  <cols>
    <col min="1" max="1" width="1.54296875" style="2" customWidth="1"/>
    <col min="2" max="2" width="9.453125" style="2"/>
    <col min="3" max="3" width="9.54296875" style="2" bestFit="1" customWidth="1"/>
    <col min="4" max="4" width="14.54296875" style="2" bestFit="1" customWidth="1"/>
    <col min="5" max="5" width="1.54296875" style="2" customWidth="1"/>
    <col min="6" max="6" width="20.453125" style="2" bestFit="1" customWidth="1"/>
    <col min="7" max="7" width="18.54296875" style="2" bestFit="1" customWidth="1"/>
    <col min="8" max="8" width="9.453125" style="2"/>
    <col min="9" max="9" width="11.54296875" style="1" customWidth="1"/>
    <col min="10" max="13" width="9.453125" style="2"/>
    <col min="14" max="14" width="10.54296875" style="2" bestFit="1" customWidth="1"/>
    <col min="15" max="22" width="10.453125" style="2" customWidth="1"/>
    <col min="23" max="16384" width="9.453125" style="2"/>
  </cols>
  <sheetData>
    <row r="8" spans="2:22" x14ac:dyDescent="0.35">
      <c r="N8" s="18"/>
      <c r="O8" s="28">
        <v>45139</v>
      </c>
      <c r="P8" s="18">
        <f>EOMONTH(O8,0)+1</f>
        <v>45170</v>
      </c>
      <c r="Q8" s="18">
        <f t="shared" ref="Q8:S8" si="0">EOMONTH(P8,0)+1</f>
        <v>45200</v>
      </c>
      <c r="R8" s="18">
        <f t="shared" si="0"/>
        <v>45231</v>
      </c>
      <c r="S8" s="18">
        <f t="shared" si="0"/>
        <v>45261</v>
      </c>
      <c r="T8" s="18">
        <f t="shared" ref="T8:V8" si="1">EOMONTH(S8,0)+1</f>
        <v>45292</v>
      </c>
      <c r="U8" s="18">
        <f t="shared" si="1"/>
        <v>45323</v>
      </c>
      <c r="V8" s="18">
        <f t="shared" si="1"/>
        <v>45352</v>
      </c>
    </row>
    <row r="9" spans="2:22" x14ac:dyDescent="0.35">
      <c r="N9" s="30" t="s">
        <v>597</v>
      </c>
      <c r="O9" s="19">
        <f t="shared" ref="O9:V9" si="2">SUM(O16:O31)</f>
        <v>0</v>
      </c>
      <c r="P9" s="19" t="e">
        <f t="shared" ca="1" si="2"/>
        <v>#REF!</v>
      </c>
      <c r="Q9" s="19" t="e">
        <f t="shared" ca="1" si="2"/>
        <v>#REF!</v>
      </c>
      <c r="R9" s="19" t="e">
        <f t="shared" ca="1" si="2"/>
        <v>#REF!</v>
      </c>
      <c r="S9" s="19" t="e">
        <f t="shared" ca="1" si="2"/>
        <v>#REF!</v>
      </c>
      <c r="T9" s="19" t="e">
        <f t="shared" ca="1" si="2"/>
        <v>#REF!</v>
      </c>
      <c r="U9" s="19" t="e">
        <f t="shared" ca="1" si="2"/>
        <v>#REF!</v>
      </c>
      <c r="V9" s="19" t="e">
        <f t="shared" ca="1" si="2"/>
        <v>#REF!</v>
      </c>
    </row>
    <row r="10" spans="2:22" x14ac:dyDescent="0.35">
      <c r="N10" s="30" t="s">
        <v>608</v>
      </c>
      <c r="O10" s="23">
        <f t="shared" ref="O10:V10" si="3">SUMPRODUCT(O16:O31,$K16:$K31)</f>
        <v>0</v>
      </c>
      <c r="P10" s="23" t="e">
        <f t="shared" ca="1" si="3"/>
        <v>#REF!</v>
      </c>
      <c r="Q10" s="23" t="e">
        <f t="shared" ca="1" si="3"/>
        <v>#REF!</v>
      </c>
      <c r="R10" s="23" t="e">
        <f t="shared" ca="1" si="3"/>
        <v>#REF!</v>
      </c>
      <c r="S10" s="23" t="e">
        <f t="shared" ca="1" si="3"/>
        <v>#REF!</v>
      </c>
      <c r="T10" s="23" t="e">
        <f t="shared" ca="1" si="3"/>
        <v>#REF!</v>
      </c>
      <c r="U10" s="23" t="e">
        <f t="shared" ca="1" si="3"/>
        <v>#REF!</v>
      </c>
      <c r="V10" s="23" t="e">
        <f t="shared" ca="1" si="3"/>
        <v>#REF!</v>
      </c>
    </row>
    <row r="11" spans="2:22" x14ac:dyDescent="0.35">
      <c r="N11" s="30" t="s">
        <v>607</v>
      </c>
      <c r="O11" s="23">
        <f>SUMIFS($C16:$C18,$B16:$B18,"&lt;="&amp;O$8)</f>
        <v>73440</v>
      </c>
      <c r="P11" s="23">
        <f>SUMIFS($C16:$C18,$B16:$B18,"&gt;="&amp;P$8, $B16:$B18,"&lt;="&amp;EOMONTH( P$8,0))</f>
        <v>0</v>
      </c>
      <c r="Q11" s="23">
        <f t="shared" ref="Q11:S11" si="4">SUMIFS($C16:$C18,$B16:$B18,"&gt;="&amp;Q$8, $B16:$B18,"&lt;="&amp;EOMONTH( Q$8,0))</f>
        <v>74258.939999999988</v>
      </c>
      <c r="R11" s="23">
        <f t="shared" si="4"/>
        <v>0</v>
      </c>
      <c r="S11" s="23">
        <f t="shared" si="4"/>
        <v>0</v>
      </c>
      <c r="T11" s="23">
        <f t="shared" ref="T11:V11" si="5">SUMIFS($C16:$C18,$B16:$B18,"&gt;="&amp;T$8, $B16:$B18,"&lt;="&amp;EOMONTH( T$8,0))</f>
        <v>0</v>
      </c>
      <c r="U11" s="23">
        <f t="shared" si="5"/>
        <v>0</v>
      </c>
      <c r="V11" s="23">
        <f t="shared" si="5"/>
        <v>0</v>
      </c>
    </row>
    <row r="12" spans="2:22" x14ac:dyDescent="0.35">
      <c r="N12" s="38" t="s">
        <v>592</v>
      </c>
      <c r="O12" s="39">
        <f>SUM($O11:O11)-SUM($O10:O10)</f>
        <v>73440</v>
      </c>
      <c r="P12" s="39" t="e">
        <f ca="1">SUM($O11:P11)-SUM($O10:P10)</f>
        <v>#REF!</v>
      </c>
      <c r="Q12" s="39" t="e">
        <f ca="1">SUM($O11:Q11)-SUM($O10:Q10)</f>
        <v>#REF!</v>
      </c>
      <c r="R12" s="39" t="e">
        <f ca="1">SUM($O11:R11)-SUM($O10:R10)</f>
        <v>#REF!</v>
      </c>
      <c r="S12" s="39" t="e">
        <f ca="1">SUM($O11:S11)-SUM($O10:S10)</f>
        <v>#REF!</v>
      </c>
      <c r="T12" s="39" t="e">
        <f ca="1">SUM($O11:T11)-SUM($O10:T10)</f>
        <v>#REF!</v>
      </c>
      <c r="U12" s="39" t="e">
        <f ca="1">SUM($O11:U11)-SUM($O10:U10)</f>
        <v>#REF!</v>
      </c>
      <c r="V12" s="39" t="e">
        <f ca="1">SUM($O11:V11)-SUM($O10:V10)</f>
        <v>#REF!</v>
      </c>
    </row>
    <row r="13" spans="2:22" ht="22" x14ac:dyDescent="0.35">
      <c r="B13" s="14" t="s">
        <v>609</v>
      </c>
      <c r="F13" s="14" t="s">
        <v>593</v>
      </c>
    </row>
    <row r="14" spans="2:22" x14ac:dyDescent="0.35">
      <c r="O14" s="16" t="s">
        <v>603</v>
      </c>
      <c r="P14" s="27">
        <v>21</v>
      </c>
      <c r="Q14" s="27">
        <v>21</v>
      </c>
      <c r="R14" s="27">
        <v>21</v>
      </c>
      <c r="S14" s="27">
        <v>16</v>
      </c>
      <c r="T14" s="27">
        <v>21</v>
      </c>
      <c r="U14" s="27">
        <v>18</v>
      </c>
      <c r="V14" s="27">
        <v>21</v>
      </c>
    </row>
    <row r="15" spans="2:22" x14ac:dyDescent="0.35">
      <c r="B15" s="15" t="s">
        <v>582</v>
      </c>
      <c r="C15" s="15" t="s">
        <v>581</v>
      </c>
      <c r="D15" s="15" t="s">
        <v>591</v>
      </c>
      <c r="F15" s="15" t="s">
        <v>586</v>
      </c>
      <c r="G15" s="15" t="s">
        <v>590</v>
      </c>
      <c r="H15" s="15" t="s">
        <v>595</v>
      </c>
      <c r="I15" s="15" t="s">
        <v>596</v>
      </c>
      <c r="J15" s="15" t="s">
        <v>587</v>
      </c>
      <c r="K15" s="15" t="s">
        <v>588</v>
      </c>
      <c r="L15" s="15" t="s">
        <v>589</v>
      </c>
      <c r="M15" s="21" t="s">
        <v>597</v>
      </c>
      <c r="N15" s="31" t="s">
        <v>598</v>
      </c>
      <c r="O15" s="15" t="s">
        <v>599</v>
      </c>
      <c r="P15" s="22" t="s">
        <v>337</v>
      </c>
      <c r="Q15" s="22" t="s">
        <v>600</v>
      </c>
      <c r="R15" s="22" t="s">
        <v>601</v>
      </c>
      <c r="S15" s="22" t="s">
        <v>602</v>
      </c>
      <c r="T15" s="22" t="s">
        <v>604</v>
      </c>
      <c r="U15" s="22" t="s">
        <v>605</v>
      </c>
      <c r="V15" s="22" t="s">
        <v>606</v>
      </c>
    </row>
    <row r="16" spans="2:22" x14ac:dyDescent="0.35">
      <c r="B16" s="24">
        <v>45139</v>
      </c>
      <c r="C16" s="32">
        <v>73440</v>
      </c>
      <c r="D16" s="25" t="s">
        <v>610</v>
      </c>
      <c r="F16" s="25" t="s">
        <v>365</v>
      </c>
      <c r="G16" s="17" t="e">
        <f>INDEX(#REF!, MATCH(F16,#REF!,0))</f>
        <v>#REF!</v>
      </c>
      <c r="H16" s="26">
        <v>0.6</v>
      </c>
      <c r="I16" s="43">
        <v>45535</v>
      </c>
      <c r="J16" s="25">
        <v>130</v>
      </c>
      <c r="K16" s="25">
        <v>181.82</v>
      </c>
      <c r="L16" s="29">
        <f t="shared" ref="L16:L27" si="6">IFERROR((K16-J16)/K16,NA())</f>
        <v>0.28500714992850068</v>
      </c>
      <c r="M16" s="40">
        <f>SUM(O16,P16:V16)</f>
        <v>86</v>
      </c>
      <c r="N16" s="41">
        <f>M16*K16</f>
        <v>15636.519999999999</v>
      </c>
      <c r="O16" s="20">
        <v>0</v>
      </c>
      <c r="P16" s="42">
        <f>IF(P$8&lt;$I16, ROUND( MIN(NETWORKDAYS(P$8,EOMONTH(MIN( P$8,$I16),0)),P$14)*$H16, 0),0)</f>
        <v>13</v>
      </c>
      <c r="Q16" s="42">
        <f t="shared" ref="Q16:V23" si="7">IF(Q$8&lt;$I16, ROUND( MIN(NETWORKDAYS(Q$8,EOMONTH(MIN( Q$8,$I16),0)),Q$14)*$H16, 0),0)</f>
        <v>13</v>
      </c>
      <c r="R16" s="42">
        <f t="shared" si="7"/>
        <v>13</v>
      </c>
      <c r="S16" s="42">
        <f t="shared" si="7"/>
        <v>10</v>
      </c>
      <c r="T16" s="42">
        <f t="shared" si="7"/>
        <v>13</v>
      </c>
      <c r="U16" s="42">
        <f t="shared" si="7"/>
        <v>11</v>
      </c>
      <c r="V16" s="42">
        <f t="shared" si="7"/>
        <v>13</v>
      </c>
    </row>
    <row r="17" spans="2:22" x14ac:dyDescent="0.35">
      <c r="B17" s="24">
        <v>45200</v>
      </c>
      <c r="C17" s="32">
        <v>74258.939999999988</v>
      </c>
      <c r="D17" s="25" t="s">
        <v>611</v>
      </c>
      <c r="F17" s="25" t="s">
        <v>433</v>
      </c>
      <c r="G17" s="17" t="e">
        <f>INDEX(#REF!, MATCH(F17,#REF!,0))</f>
        <v>#REF!</v>
      </c>
      <c r="H17" s="26">
        <f>1</f>
        <v>1</v>
      </c>
      <c r="I17" s="43" t="e">
        <f ca="1">MIN( INDEX(#REF!, MATCH(F17,#REF!,0)), EOMONTH(TODAY(),3))</f>
        <v>#REF!</v>
      </c>
      <c r="J17" s="25">
        <v>70.180000000000007</v>
      </c>
      <c r="K17" s="25">
        <v>167.52</v>
      </c>
      <c r="L17" s="29">
        <f t="shared" si="6"/>
        <v>0.58106494746895887</v>
      </c>
      <c r="M17" s="40" t="e">
        <f t="shared" ref="M17:M31" ca="1" si="8">SUM(O17,P17:V17)</f>
        <v>#REF!</v>
      </c>
      <c r="N17" s="41" t="e">
        <f t="shared" ref="N17:N25" ca="1" si="9">M17*K17</f>
        <v>#REF!</v>
      </c>
      <c r="O17" s="20">
        <v>0</v>
      </c>
      <c r="P17" s="42" t="e">
        <f t="shared" ref="P17:P23" ca="1" si="10">IF(P$8&lt;$I17, ROUND( MIN(NETWORKDAYS(P$8,EOMONTH(MIN( P$8,$I17),0)),P$14)*$H17, 0),0)</f>
        <v>#REF!</v>
      </c>
      <c r="Q17" s="42" t="e">
        <f t="shared" ca="1" si="7"/>
        <v>#REF!</v>
      </c>
      <c r="R17" s="42" t="e">
        <f t="shared" ca="1" si="7"/>
        <v>#REF!</v>
      </c>
      <c r="S17" s="42" t="e">
        <f t="shared" ca="1" si="7"/>
        <v>#REF!</v>
      </c>
      <c r="T17" s="42" t="e">
        <f t="shared" ca="1" si="7"/>
        <v>#REF!</v>
      </c>
      <c r="U17" s="42" t="e">
        <f t="shared" ca="1" si="7"/>
        <v>#REF!</v>
      </c>
      <c r="V17" s="42" t="e">
        <f t="shared" ca="1" si="7"/>
        <v>#REF!</v>
      </c>
    </row>
    <row r="18" spans="2:22" x14ac:dyDescent="0.35">
      <c r="B18" s="24"/>
      <c r="C18" s="32"/>
      <c r="D18" s="25"/>
      <c r="F18" s="25" t="s">
        <v>434</v>
      </c>
      <c r="G18" s="17" t="e">
        <f>INDEX(#REF!, MATCH(F18,#REF!,0))</f>
        <v>#REF!</v>
      </c>
      <c r="H18" s="26">
        <f>1</f>
        <v>1</v>
      </c>
      <c r="I18" s="43" t="e">
        <f ca="1">MIN( INDEX(#REF!, MATCH(F18,#REF!,0)), EOMONTH(TODAY(),3))</f>
        <v>#REF!</v>
      </c>
      <c r="J18" s="25">
        <v>70.180000000000007</v>
      </c>
      <c r="K18" s="25">
        <v>167.52</v>
      </c>
      <c r="L18" s="29">
        <f t="shared" si="6"/>
        <v>0.58106494746895887</v>
      </c>
      <c r="M18" s="40" t="e">
        <f t="shared" ca="1" si="8"/>
        <v>#REF!</v>
      </c>
      <c r="N18" s="41" t="e">
        <f t="shared" ca="1" si="9"/>
        <v>#REF!</v>
      </c>
      <c r="O18" s="20">
        <v>0</v>
      </c>
      <c r="P18" s="42" t="e">
        <f t="shared" ca="1" si="10"/>
        <v>#REF!</v>
      </c>
      <c r="Q18" s="42" t="e">
        <f t="shared" ca="1" si="7"/>
        <v>#REF!</v>
      </c>
      <c r="R18" s="42" t="e">
        <f t="shared" ca="1" si="7"/>
        <v>#REF!</v>
      </c>
      <c r="S18" s="42" t="e">
        <f t="shared" ca="1" si="7"/>
        <v>#REF!</v>
      </c>
      <c r="T18" s="42" t="e">
        <f t="shared" ca="1" si="7"/>
        <v>#REF!</v>
      </c>
      <c r="U18" s="42" t="e">
        <f t="shared" ca="1" si="7"/>
        <v>#REF!</v>
      </c>
      <c r="V18" s="42" t="e">
        <f t="shared" ca="1" si="7"/>
        <v>#REF!</v>
      </c>
    </row>
    <row r="19" spans="2:22" x14ac:dyDescent="0.35">
      <c r="F19" s="25" t="s">
        <v>435</v>
      </c>
      <c r="G19" s="17" t="e">
        <f>INDEX(#REF!, MATCH(F19,#REF!,0))</f>
        <v>#REF!</v>
      </c>
      <c r="H19" s="26">
        <f>1</f>
        <v>1</v>
      </c>
      <c r="I19" s="43" t="e">
        <f ca="1">MIN( INDEX(#REF!, MATCH(F19,#REF!,0)), EOMONTH(TODAY(),3))</f>
        <v>#REF!</v>
      </c>
      <c r="J19" s="25">
        <v>70.180000000000007</v>
      </c>
      <c r="K19" s="25">
        <v>167.52</v>
      </c>
      <c r="L19" s="29">
        <f t="shared" si="6"/>
        <v>0.58106494746895887</v>
      </c>
      <c r="M19" s="40" t="e">
        <f t="shared" ca="1" si="8"/>
        <v>#REF!</v>
      </c>
      <c r="N19" s="41" t="e">
        <f t="shared" ca="1" si="9"/>
        <v>#REF!</v>
      </c>
      <c r="O19" s="20">
        <v>0</v>
      </c>
      <c r="P19" s="42" t="e">
        <f t="shared" ca="1" si="10"/>
        <v>#REF!</v>
      </c>
      <c r="Q19" s="42" t="e">
        <f t="shared" ca="1" si="7"/>
        <v>#REF!</v>
      </c>
      <c r="R19" s="42" t="e">
        <f t="shared" ca="1" si="7"/>
        <v>#REF!</v>
      </c>
      <c r="S19" s="42" t="e">
        <f t="shared" ca="1" si="7"/>
        <v>#REF!</v>
      </c>
      <c r="T19" s="42" t="e">
        <f t="shared" ca="1" si="7"/>
        <v>#REF!</v>
      </c>
      <c r="U19" s="42" t="e">
        <f t="shared" ca="1" si="7"/>
        <v>#REF!</v>
      </c>
      <c r="V19" s="42" t="e">
        <f t="shared" ca="1" si="7"/>
        <v>#REF!</v>
      </c>
    </row>
    <row r="20" spans="2:22" x14ac:dyDescent="0.35">
      <c r="F20" s="25" t="s">
        <v>436</v>
      </c>
      <c r="G20" s="17" t="e">
        <f>INDEX(#REF!, MATCH(F20,#REF!,0))</f>
        <v>#REF!</v>
      </c>
      <c r="H20" s="26">
        <f>1</f>
        <v>1</v>
      </c>
      <c r="I20" s="43" t="e">
        <f ca="1">MIN( INDEX(#REF!, MATCH(F20,#REF!,0)), EOMONTH(TODAY(),3))</f>
        <v>#REF!</v>
      </c>
      <c r="J20" s="25">
        <v>70.180000000000007</v>
      </c>
      <c r="K20" s="25">
        <v>167.52</v>
      </c>
      <c r="L20" s="29">
        <f t="shared" si="6"/>
        <v>0.58106494746895887</v>
      </c>
      <c r="M20" s="40" t="e">
        <f t="shared" ca="1" si="8"/>
        <v>#REF!</v>
      </c>
      <c r="N20" s="41" t="e">
        <f t="shared" ca="1" si="9"/>
        <v>#REF!</v>
      </c>
      <c r="O20" s="20">
        <v>0</v>
      </c>
      <c r="P20" s="42" t="e">
        <f t="shared" ca="1" si="10"/>
        <v>#REF!</v>
      </c>
      <c r="Q20" s="42" t="e">
        <f t="shared" ca="1" si="7"/>
        <v>#REF!</v>
      </c>
      <c r="R20" s="42" t="e">
        <f t="shared" ca="1" si="7"/>
        <v>#REF!</v>
      </c>
      <c r="S20" s="42" t="e">
        <f t="shared" ca="1" si="7"/>
        <v>#REF!</v>
      </c>
      <c r="T20" s="42" t="e">
        <f t="shared" ca="1" si="7"/>
        <v>#REF!</v>
      </c>
      <c r="U20" s="42" t="e">
        <f t="shared" ca="1" si="7"/>
        <v>#REF!</v>
      </c>
      <c r="V20" s="42" t="e">
        <f t="shared" ca="1" si="7"/>
        <v>#REF!</v>
      </c>
    </row>
    <row r="21" spans="2:22" x14ac:dyDescent="0.35">
      <c r="F21" s="25" t="s">
        <v>437</v>
      </c>
      <c r="G21" s="17" t="e">
        <f>INDEX(#REF!, MATCH(F21,#REF!,0))</f>
        <v>#REF!</v>
      </c>
      <c r="H21" s="26">
        <f>1</f>
        <v>1</v>
      </c>
      <c r="I21" s="43" t="e">
        <f ca="1">MIN( INDEX(#REF!, MATCH(F21,#REF!,0)), EOMONTH(TODAY(),3))</f>
        <v>#REF!</v>
      </c>
      <c r="J21" s="25">
        <v>70.180000000000007</v>
      </c>
      <c r="K21" s="25">
        <v>167.52</v>
      </c>
      <c r="L21" s="29">
        <f t="shared" si="6"/>
        <v>0.58106494746895887</v>
      </c>
      <c r="M21" s="40" t="e">
        <f t="shared" ca="1" si="8"/>
        <v>#REF!</v>
      </c>
      <c r="N21" s="41" t="e">
        <f t="shared" ca="1" si="9"/>
        <v>#REF!</v>
      </c>
      <c r="O21" s="20">
        <v>0</v>
      </c>
      <c r="P21" s="42" t="e">
        <f t="shared" ca="1" si="10"/>
        <v>#REF!</v>
      </c>
      <c r="Q21" s="42" t="e">
        <f t="shared" ca="1" si="7"/>
        <v>#REF!</v>
      </c>
      <c r="R21" s="42" t="e">
        <f t="shared" ca="1" si="7"/>
        <v>#REF!</v>
      </c>
      <c r="S21" s="42" t="e">
        <f t="shared" ca="1" si="7"/>
        <v>#REF!</v>
      </c>
      <c r="T21" s="42" t="e">
        <f t="shared" ca="1" si="7"/>
        <v>#REF!</v>
      </c>
      <c r="U21" s="42" t="e">
        <f t="shared" ca="1" si="7"/>
        <v>#REF!</v>
      </c>
      <c r="V21" s="42" t="e">
        <f t="shared" ca="1" si="7"/>
        <v>#REF!</v>
      </c>
    </row>
    <row r="22" spans="2:22" x14ac:dyDescent="0.35">
      <c r="F22" s="25" t="s">
        <v>359</v>
      </c>
      <c r="G22" s="17" t="e">
        <f>INDEX(#REF!, MATCH(F22,#REF!,0))</f>
        <v>#REF!</v>
      </c>
      <c r="H22" s="26">
        <f>1</f>
        <v>1</v>
      </c>
      <c r="I22" s="43" t="e">
        <f ca="1">MIN( INDEX(#REF!, MATCH(F22,#REF!,0)), EOMONTH(TODAY(),3))</f>
        <v>#REF!</v>
      </c>
      <c r="J22" s="25">
        <v>301</v>
      </c>
      <c r="K22" s="25">
        <v>301</v>
      </c>
      <c r="L22" s="29">
        <f t="shared" si="6"/>
        <v>0</v>
      </c>
      <c r="M22" s="40" t="e">
        <f t="shared" ca="1" si="8"/>
        <v>#REF!</v>
      </c>
      <c r="N22" s="41" t="e">
        <f t="shared" ca="1" si="9"/>
        <v>#REF!</v>
      </c>
      <c r="O22" s="20">
        <v>0</v>
      </c>
      <c r="P22" s="42" t="e">
        <f t="shared" ca="1" si="10"/>
        <v>#REF!</v>
      </c>
      <c r="Q22" s="42" t="e">
        <f t="shared" ca="1" si="7"/>
        <v>#REF!</v>
      </c>
      <c r="R22" s="42" t="e">
        <f t="shared" ca="1" si="7"/>
        <v>#REF!</v>
      </c>
      <c r="S22" s="42" t="e">
        <f t="shared" ca="1" si="7"/>
        <v>#REF!</v>
      </c>
      <c r="T22" s="42" t="e">
        <f t="shared" ca="1" si="7"/>
        <v>#REF!</v>
      </c>
      <c r="U22" s="42" t="e">
        <f t="shared" ca="1" si="7"/>
        <v>#REF!</v>
      </c>
      <c r="V22" s="42" t="e">
        <f t="shared" ca="1" si="7"/>
        <v>#REF!</v>
      </c>
    </row>
    <row r="23" spans="2:22" x14ac:dyDescent="0.35">
      <c r="F23" s="25" t="s">
        <v>360</v>
      </c>
      <c r="G23" s="17" t="e">
        <f>INDEX(#REF!, MATCH(F23,#REF!,0))</f>
        <v>#REF!</v>
      </c>
      <c r="H23" s="26">
        <v>0.6</v>
      </c>
      <c r="I23" s="43">
        <v>45535</v>
      </c>
      <c r="J23" s="25">
        <v>130</v>
      </c>
      <c r="K23" s="25">
        <v>181.82</v>
      </c>
      <c r="L23" s="29">
        <f t="shared" si="6"/>
        <v>0.28500714992850068</v>
      </c>
      <c r="M23" s="40">
        <f t="shared" si="8"/>
        <v>86</v>
      </c>
      <c r="N23" s="41">
        <f t="shared" si="9"/>
        <v>15636.519999999999</v>
      </c>
      <c r="O23" s="20">
        <v>0</v>
      </c>
      <c r="P23" s="42">
        <f t="shared" si="10"/>
        <v>13</v>
      </c>
      <c r="Q23" s="42">
        <f t="shared" si="7"/>
        <v>13</v>
      </c>
      <c r="R23" s="42">
        <f t="shared" si="7"/>
        <v>13</v>
      </c>
      <c r="S23" s="42">
        <f t="shared" si="7"/>
        <v>10</v>
      </c>
      <c r="T23" s="42">
        <f t="shared" si="7"/>
        <v>13</v>
      </c>
      <c r="U23" s="42">
        <f t="shared" si="7"/>
        <v>11</v>
      </c>
      <c r="V23" s="42">
        <f t="shared" si="7"/>
        <v>13</v>
      </c>
    </row>
    <row r="24" spans="2:22" x14ac:dyDescent="0.35">
      <c r="F24" s="33"/>
      <c r="G24" s="33"/>
      <c r="H24" s="34"/>
      <c r="I24" s="44"/>
      <c r="J24" s="33"/>
      <c r="K24" s="33"/>
      <c r="L24" s="35"/>
      <c r="M24" s="36"/>
      <c r="N24" s="37"/>
      <c r="O24" s="33"/>
      <c r="P24" s="33"/>
      <c r="Q24" s="33"/>
      <c r="R24" s="33"/>
      <c r="S24" s="33"/>
      <c r="T24" s="33"/>
      <c r="U24" s="33"/>
      <c r="V24" s="33"/>
    </row>
    <row r="25" spans="2:22" x14ac:dyDescent="0.35">
      <c r="F25" s="25" t="s">
        <v>612</v>
      </c>
      <c r="G25" s="17" t="s">
        <v>583</v>
      </c>
      <c r="H25" s="26">
        <v>1</v>
      </c>
      <c r="I25" s="43">
        <v>45382</v>
      </c>
      <c r="J25" s="25">
        <v>50</v>
      </c>
      <c r="K25" s="25">
        <v>50</v>
      </c>
      <c r="L25" s="29">
        <f t="shared" si="6"/>
        <v>0</v>
      </c>
      <c r="M25" s="40">
        <f t="shared" si="8"/>
        <v>100</v>
      </c>
      <c r="N25" s="41">
        <f t="shared" si="9"/>
        <v>5000</v>
      </c>
      <c r="O25" s="20">
        <v>0</v>
      </c>
      <c r="P25" s="42">
        <v>0</v>
      </c>
      <c r="Q25" s="42">
        <v>0</v>
      </c>
      <c r="R25" s="42">
        <v>20</v>
      </c>
      <c r="S25" s="42">
        <v>20</v>
      </c>
      <c r="T25" s="42">
        <v>20</v>
      </c>
      <c r="U25" s="42">
        <v>20</v>
      </c>
      <c r="V25" s="42">
        <v>20</v>
      </c>
    </row>
    <row r="26" spans="2:22" x14ac:dyDescent="0.35">
      <c r="F26" s="25" t="s">
        <v>613</v>
      </c>
      <c r="G26" s="17" t="s">
        <v>583</v>
      </c>
      <c r="H26" s="26">
        <v>1</v>
      </c>
      <c r="I26" s="43">
        <v>45382</v>
      </c>
      <c r="J26" s="25">
        <v>50</v>
      </c>
      <c r="K26" s="25">
        <v>50</v>
      </c>
      <c r="L26" s="29">
        <f t="shared" si="6"/>
        <v>0</v>
      </c>
      <c r="M26" s="40">
        <f t="shared" si="8"/>
        <v>100</v>
      </c>
      <c r="N26" s="41">
        <f t="shared" ref="N26:N27" si="11">M26*K26</f>
        <v>5000</v>
      </c>
      <c r="O26" s="20">
        <v>0</v>
      </c>
      <c r="P26" s="42">
        <v>0</v>
      </c>
      <c r="Q26" s="42">
        <v>0</v>
      </c>
      <c r="R26" s="42">
        <v>20</v>
      </c>
      <c r="S26" s="42">
        <v>20</v>
      </c>
      <c r="T26" s="42">
        <v>20</v>
      </c>
      <c r="U26" s="42">
        <v>20</v>
      </c>
      <c r="V26" s="42">
        <v>20</v>
      </c>
    </row>
    <row r="27" spans="2:22" x14ac:dyDescent="0.35">
      <c r="F27" s="25" t="s">
        <v>614</v>
      </c>
      <c r="G27" s="17" t="s">
        <v>583</v>
      </c>
      <c r="H27" s="26">
        <v>1</v>
      </c>
      <c r="I27" s="43">
        <v>45382</v>
      </c>
      <c r="J27" s="25">
        <v>50</v>
      </c>
      <c r="K27" s="25">
        <v>50</v>
      </c>
      <c r="L27" s="29">
        <f t="shared" si="6"/>
        <v>0</v>
      </c>
      <c r="M27" s="40">
        <f t="shared" si="8"/>
        <v>100</v>
      </c>
      <c r="N27" s="41">
        <f t="shared" si="11"/>
        <v>5000</v>
      </c>
      <c r="O27" s="20">
        <v>0</v>
      </c>
      <c r="P27" s="42">
        <v>0</v>
      </c>
      <c r="Q27" s="42">
        <v>0</v>
      </c>
      <c r="R27" s="42">
        <v>20</v>
      </c>
      <c r="S27" s="42">
        <v>20</v>
      </c>
      <c r="T27" s="42">
        <v>20</v>
      </c>
      <c r="U27" s="42">
        <v>20</v>
      </c>
      <c r="V27" s="42">
        <v>20</v>
      </c>
    </row>
    <row r="28" spans="2:22" x14ac:dyDescent="0.35">
      <c r="F28" s="25" t="s">
        <v>615</v>
      </c>
      <c r="G28" s="17" t="s">
        <v>583</v>
      </c>
      <c r="H28" s="26">
        <v>1</v>
      </c>
      <c r="I28" s="43">
        <v>45382</v>
      </c>
      <c r="J28" s="25">
        <v>50</v>
      </c>
      <c r="K28" s="25">
        <v>50</v>
      </c>
      <c r="L28" s="29">
        <f t="shared" ref="L28:L30" si="12">IFERROR((K28-J28)/K28,NA())</f>
        <v>0</v>
      </c>
      <c r="M28" s="40">
        <f t="shared" ref="M28:M30" si="13">SUM(O28,P28:V28)</f>
        <v>100</v>
      </c>
      <c r="N28" s="41">
        <f t="shared" ref="N28:N30" si="14">M28*K28</f>
        <v>5000</v>
      </c>
      <c r="O28" s="20">
        <v>0</v>
      </c>
      <c r="P28" s="42">
        <v>0</v>
      </c>
      <c r="Q28" s="42">
        <v>0</v>
      </c>
      <c r="R28" s="42">
        <v>20</v>
      </c>
      <c r="S28" s="42">
        <v>20</v>
      </c>
      <c r="T28" s="42">
        <v>20</v>
      </c>
      <c r="U28" s="42">
        <v>20</v>
      </c>
      <c r="V28" s="42">
        <v>20</v>
      </c>
    </row>
    <row r="29" spans="2:22" x14ac:dyDescent="0.35">
      <c r="F29" s="25" t="s">
        <v>616</v>
      </c>
      <c r="G29" s="17" t="s">
        <v>583</v>
      </c>
      <c r="H29" s="26">
        <v>1</v>
      </c>
      <c r="I29" s="43">
        <v>45382</v>
      </c>
      <c r="J29" s="25">
        <v>50</v>
      </c>
      <c r="K29" s="25">
        <v>50</v>
      </c>
      <c r="L29" s="29">
        <f t="shared" si="12"/>
        <v>0</v>
      </c>
      <c r="M29" s="40">
        <f t="shared" si="13"/>
        <v>100</v>
      </c>
      <c r="N29" s="41">
        <f t="shared" si="14"/>
        <v>5000</v>
      </c>
      <c r="O29" s="20">
        <v>0</v>
      </c>
      <c r="P29" s="42">
        <v>0</v>
      </c>
      <c r="Q29" s="42">
        <v>0</v>
      </c>
      <c r="R29" s="42">
        <v>20</v>
      </c>
      <c r="S29" s="42">
        <v>20</v>
      </c>
      <c r="T29" s="42">
        <v>20</v>
      </c>
      <c r="U29" s="42">
        <v>20</v>
      </c>
      <c r="V29" s="42">
        <v>20</v>
      </c>
    </row>
    <row r="30" spans="2:22" x14ac:dyDescent="0.35">
      <c r="F30" s="25" t="s">
        <v>617</v>
      </c>
      <c r="G30" s="17" t="s">
        <v>583</v>
      </c>
      <c r="H30" s="26">
        <v>1</v>
      </c>
      <c r="I30" s="43">
        <v>45382</v>
      </c>
      <c r="J30" s="25">
        <v>50</v>
      </c>
      <c r="K30" s="25">
        <v>50</v>
      </c>
      <c r="L30" s="29">
        <f t="shared" si="12"/>
        <v>0</v>
      </c>
      <c r="M30" s="40">
        <f t="shared" si="13"/>
        <v>100</v>
      </c>
      <c r="N30" s="41">
        <f t="shared" si="14"/>
        <v>5000</v>
      </c>
      <c r="O30" s="20">
        <v>0</v>
      </c>
      <c r="P30" s="42">
        <v>0</v>
      </c>
      <c r="Q30" s="42">
        <v>0</v>
      </c>
      <c r="R30" s="42">
        <v>20</v>
      </c>
      <c r="S30" s="42">
        <v>20</v>
      </c>
      <c r="T30" s="42">
        <v>20</v>
      </c>
      <c r="U30" s="42">
        <v>20</v>
      </c>
      <c r="V30" s="42">
        <v>20</v>
      </c>
    </row>
    <row r="31" spans="2:22" x14ac:dyDescent="0.35">
      <c r="F31" s="25" t="s">
        <v>618</v>
      </c>
      <c r="G31" s="17" t="s">
        <v>583</v>
      </c>
      <c r="H31" s="26">
        <v>1</v>
      </c>
      <c r="I31" s="43">
        <v>45382</v>
      </c>
      <c r="J31" s="25">
        <v>50</v>
      </c>
      <c r="K31" s="25">
        <v>50</v>
      </c>
      <c r="L31" s="29">
        <f t="shared" ref="L31" si="15">IFERROR((K31-J31)/K31,NA())</f>
        <v>0</v>
      </c>
      <c r="M31" s="40">
        <f t="shared" si="8"/>
        <v>100</v>
      </c>
      <c r="N31" s="41">
        <f t="shared" ref="N31" si="16">M31*K31</f>
        <v>5000</v>
      </c>
      <c r="O31" s="20">
        <v>0</v>
      </c>
      <c r="P31" s="42">
        <v>0</v>
      </c>
      <c r="Q31" s="42">
        <v>0</v>
      </c>
      <c r="R31" s="42">
        <v>20</v>
      </c>
      <c r="S31" s="42">
        <v>20</v>
      </c>
      <c r="T31" s="42">
        <v>20</v>
      </c>
      <c r="U31" s="42">
        <v>20</v>
      </c>
      <c r="V31" s="42">
        <v>20</v>
      </c>
    </row>
    <row r="35" spans="6:7" ht="22" x14ac:dyDescent="0.35">
      <c r="F35" s="14" t="s">
        <v>594</v>
      </c>
    </row>
    <row r="36" spans="6:7" x14ac:dyDescent="0.35">
      <c r="F36" s="17" t="e" cm="1">
        <f t="array" ref="F36">_xlfn._xlws.FILTER(#REF!, (#REF!= "non-billable")*(ISNA(MATCH(#REF!, $F$15:$F$32,0))) )</f>
        <v>#REF!</v>
      </c>
      <c r="G36" s="17" t="e">
        <f>INDEX(#REF!, MATCH(F36,#REF!,0))</f>
        <v>#REF!</v>
      </c>
    </row>
    <row r="37" spans="6:7" x14ac:dyDescent="0.35">
      <c r="F37" s="17"/>
      <c r="G37" s="17" t="e">
        <f>INDEX(#REF!, MATCH(F37,#REF!,0))</f>
        <v>#REF!</v>
      </c>
    </row>
    <row r="38" spans="6:7" x14ac:dyDescent="0.35">
      <c r="F38" s="17"/>
      <c r="G38" s="17" t="e">
        <f>INDEX(#REF!, MATCH(F38,#REF!,0))</f>
        <v>#REF!</v>
      </c>
    </row>
    <row r="39" spans="6:7" x14ac:dyDescent="0.35">
      <c r="F39" s="17"/>
      <c r="G39" s="17" t="e">
        <f>INDEX(#REF!, MATCH(F39,#REF!,0))</f>
        <v>#REF!</v>
      </c>
    </row>
    <row r="40" spans="6:7" x14ac:dyDescent="0.35">
      <c r="F40" s="17"/>
      <c r="G40" s="17" t="e">
        <f>INDEX(#REF!, MATCH(F40,#REF!,0))</f>
        <v>#REF!</v>
      </c>
    </row>
  </sheetData>
  <sheetProtection sheet="1" objects="1" scenarios="1"/>
  <phoneticPr fontId="24" type="noConversion"/>
  <conditionalFormatting sqref="L16:L31">
    <cfRule type="expression" dxfId="9" priority="2">
      <formula>AND(L16&lt;&gt;"", NOT(_xlfn.ISFORMULA(L16)))</formula>
    </cfRule>
  </conditionalFormatting>
  <conditionalFormatting sqref="L16:L31">
    <cfRule type="colorScale" priority="1">
      <colorScale>
        <cfvo type="num" val="0.2"/>
        <cfvo type="num" val="0.35"/>
        <cfvo type="num" val="0.5"/>
        <color rgb="FFF8696B"/>
        <color theme="7" tint="0.79998168889431442"/>
        <color theme="9" tint="0.59999389629810485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2024-05-01T17:07:21+00:00</_dlc_ExpireDate>
    <TaxCatchAll xmlns="7db3027a-830c-457b-883a-6782a304733f" xsi:nil="true"/>
    <lcf76f155ced4ddcb4097134ff3c332f xmlns="8b1af2be-778c-4a75-a48a-fb75279d4169">
      <Terms xmlns="http://schemas.microsoft.com/office/infopath/2007/PartnerControls"/>
    </lcf76f155ced4ddcb4097134ff3c332f>
  </documentManagement>
</p:properties>
</file>

<file path=customXml/item7.xml>��
</file>

<file path=customXml/item8.xml>��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6E7CCD1E6E3499E1A07882392E4BE" ma:contentTypeVersion="22" ma:contentTypeDescription="Create a new document." ma:contentTypeScope="" ma:versionID="be1cefeab1728e0e159475626eb9b8ea">
  <xsd:schema xmlns:xsd="http://www.w3.org/2001/XMLSchema" xmlns:xs="http://www.w3.org/2001/XMLSchema" xmlns:p="http://schemas.microsoft.com/office/2006/metadata/properties" xmlns:ns1="http://schemas.microsoft.com/sharepoint/v3" xmlns:ns2="8b1af2be-778c-4a75-a48a-fb75279d4169" xmlns:ns3="7db3027a-830c-457b-883a-6782a304733f" targetNamespace="http://schemas.microsoft.com/office/2006/metadata/properties" ma:root="true" ma:fieldsID="fd81fbab9c62bbf97908c29bd5739d98" ns1:_="" ns2:_="" ns3:_="">
    <xsd:import namespace="http://schemas.microsoft.com/sharepoint/v3"/>
    <xsd:import namespace="8b1af2be-778c-4a75-a48a-fb75279d4169"/>
    <xsd:import namespace="7db3027a-830c-457b-883a-6782a30473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dlc_Exempt" minOccurs="0"/>
                <xsd:element ref="ns1:_dlc_ExpireDateSaved" minOccurs="0"/>
                <xsd:element ref="ns1:_dlc_ExpireDat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af2be-778c-4a75-a48a-fb75279d4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3027a-830c-457b-883a-6782a3047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f776579-afb3-4aa6-82ff-0f1c6928915c}" ma:internalName="TaxCatchAll" ma:showField="CatchAllData" ma:web="7db3027a-830c-457b-883a-6782a30473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��
</file>

<file path=customXml/item11.xml>��
</file>

<file path=customXml/item1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E76E7CCD1E6E3499E1A07882392E4BE|-663401704" UniqueId="9fa271f8-1b56-4757-bde7-a3944982bff8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</Schedules>
      </p:CustomData>
    </p:PolicyItem>
  </p:PolicyItems>
</p:Policy>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F1943798-60E3-4EC8-9F87-A6139833551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9F8E32D-0044-4E0D-93A2-EC71FA5A107D}">
  <ds:schemaRefs/>
</ds:datastoreItem>
</file>

<file path=customXml/itemProps3.xml><?xml version="1.0" encoding="utf-8"?>
<ds:datastoreItem xmlns:ds="http://schemas.openxmlformats.org/officeDocument/2006/customXml" ds:itemID="{7F73A3B7-3736-4DD0-A81F-EBD4942E24A9}">
  <ds:schemaRefs/>
</ds:datastoreItem>
</file>

<file path=customXml/itemProps4.xml><?xml version="1.0" encoding="utf-8"?>
<ds:datastoreItem xmlns:ds="http://schemas.openxmlformats.org/officeDocument/2006/customXml" ds:itemID="{EC17D7FF-5780-45B9-907F-6FB8331F4E14}">
  <ds:schemaRefs/>
</ds:datastoreItem>
</file>

<file path=customXml/itemProps5.xml><?xml version="1.0" encoding="utf-8"?>
<ds:datastoreItem xmlns:ds="http://schemas.openxmlformats.org/officeDocument/2006/customXml" ds:itemID="{C5770F16-7824-41F6-9118-A7396DA30871}">
  <ds:schemaRefs/>
</ds:datastoreItem>
</file>

<file path=customXml/itemProps6.xml><?xml version="1.0" encoding="utf-8"?>
<ds:datastoreItem xmlns:ds="http://schemas.openxmlformats.org/officeDocument/2006/customXml" ds:itemID="{EF53087D-D838-4C99-9930-6DE966957BB0}">
  <ds:schemaRefs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7db3027a-830c-457b-883a-6782a304733f"/>
    <ds:schemaRef ds:uri="8b1af2be-778c-4a75-a48a-fb75279d4169"/>
    <ds:schemaRef ds:uri="http://schemas.microsoft.com/office/2006/metadata/properties"/>
    <ds:schemaRef ds:uri="http://www.w3.org/XML/1998/namespace"/>
  </ds:schemaRefs>
</ds:datastoreItem>
</file>

<file path=customXml/itemProps7.xml><?xml version="1.0" encoding="utf-8"?>
<ds:datastoreItem xmlns:ds="http://schemas.openxmlformats.org/officeDocument/2006/customXml" ds:itemID="{4A5C943C-A541-4DEE-AD50-F2F517657494}">
  <ds:schemaRefs/>
</ds:datastoreItem>
</file>

<file path=customXml/itemProps8.xml><?xml version="1.0" encoding="utf-8"?>
<ds:datastoreItem xmlns:ds="http://schemas.openxmlformats.org/officeDocument/2006/customXml" ds:itemID="{7D3C5024-E1DB-413C-A1E2-9233E34CFDD6}">
  <ds:schemaRefs/>
</ds:datastoreItem>
</file>

<file path=customXml/itemProps9.xml><?xml version="1.0" encoding="utf-8"?>
<ds:datastoreItem xmlns:ds="http://schemas.openxmlformats.org/officeDocument/2006/customXml" ds:itemID="{41C17F95-9DFC-4AC6-9393-D715D16E3E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b1af2be-778c-4a75-a48a-fb75279d4169"/>
    <ds:schemaRef ds:uri="7db3027a-830c-457b-883a-6782a3047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0.xml><?xml version="1.0" encoding="utf-8"?>
<ds:datastoreItem xmlns:ds="http://schemas.openxmlformats.org/officeDocument/2006/customXml" ds:itemID="{60B3B344-8DAD-4A60-9E1A-9DCED6C23F9C}">
  <ds:schemaRefs/>
</ds:datastoreItem>
</file>

<file path=customXml/itemProps11.xml><?xml version="1.0" encoding="utf-8"?>
<ds:datastoreItem xmlns:ds="http://schemas.openxmlformats.org/officeDocument/2006/customXml" ds:itemID="{BDEF710E-8873-4366-9BE3-03032B4903C8}">
  <ds:schemaRefs/>
</ds:datastoreItem>
</file>

<file path=customXml/itemProps12.xml><?xml version="1.0" encoding="utf-8"?>
<ds:datastoreItem xmlns:ds="http://schemas.openxmlformats.org/officeDocument/2006/customXml" ds:itemID="{55AD634B-ADC5-4789-881C-1C265A7ED2BF}">
  <ds:schemaRefs>
    <ds:schemaRef ds:uri="office.server.policy"/>
  </ds:schemaRefs>
</ds:datastoreItem>
</file>

<file path=customXml/itemProps13.xml><?xml version="1.0" encoding="utf-8"?>
<ds:datastoreItem xmlns:ds="http://schemas.openxmlformats.org/officeDocument/2006/customXml" ds:itemID="{8B9B845E-2DAB-4EA3-974E-8B631143EC8D}">
  <ds:schemaRefs/>
</ds:datastoreItem>
</file>

<file path=customXml/itemProps14.xml><?xml version="1.0" encoding="utf-8"?>
<ds:datastoreItem xmlns:ds="http://schemas.openxmlformats.org/officeDocument/2006/customXml" ds:itemID="{C0650C3C-BB45-4B59-89A5-12AFEDB06EA8}">
  <ds:schemaRefs/>
</ds:datastoreItem>
</file>

<file path=customXml/itemProps15.xml><?xml version="1.0" encoding="utf-8"?>
<ds:datastoreItem xmlns:ds="http://schemas.openxmlformats.org/officeDocument/2006/customXml" ds:itemID="{8FD9819B-68BD-4BD6-83C1-36FE1E476A3E}">
  <ds:schemaRefs/>
</ds:datastoreItem>
</file>

<file path=customXml/itemProps16.xml><?xml version="1.0" encoding="utf-8"?>
<ds:datastoreItem xmlns:ds="http://schemas.openxmlformats.org/officeDocument/2006/customXml" ds:itemID="{ACB4B2DA-96C8-49F5-B270-6E2E6890956F}">
  <ds:schemaRefs/>
</ds:datastoreItem>
</file>

<file path=customXml/itemProps17.xml><?xml version="1.0" encoding="utf-8"?>
<ds:datastoreItem xmlns:ds="http://schemas.openxmlformats.org/officeDocument/2006/customXml" ds:itemID="{F9F1E326-8A64-48E6-A87A-DE4257B3410A}">
  <ds:schemaRefs/>
</ds:datastoreItem>
</file>

<file path=customXml/itemProps18.xml><?xml version="1.0" encoding="utf-8"?>
<ds:datastoreItem xmlns:ds="http://schemas.openxmlformats.org/officeDocument/2006/customXml" ds:itemID="{F21BFAC4-C9D2-4C11-8204-5B7E87D684DC}">
  <ds:schemaRefs/>
</ds:datastoreItem>
</file>

<file path=customXml/itemProps19.xml><?xml version="1.0" encoding="utf-8"?>
<ds:datastoreItem xmlns:ds="http://schemas.openxmlformats.org/officeDocument/2006/customXml" ds:itemID="{7A98CB59-2A3C-4002-9EB7-EA2B4CC8105A}">
  <ds:schemaRefs>
    <ds:schemaRef ds:uri="http://schemas.microsoft.com/sharepoint/v3/contenttype/forms"/>
  </ds:schemaRefs>
</ds:datastoreItem>
</file>

<file path=customXml/itemProps20.xml><?xml version="1.0" encoding="utf-8"?>
<ds:datastoreItem xmlns:ds="http://schemas.openxmlformats.org/officeDocument/2006/customXml" ds:itemID="{7FB7208E-3925-4461-8A46-A7F51017FD4A}">
  <ds:schemaRefs/>
</ds:datastoreItem>
</file>

<file path=customXml/itemProps21.xml><?xml version="1.0" encoding="utf-8"?>
<ds:datastoreItem xmlns:ds="http://schemas.openxmlformats.org/officeDocument/2006/customXml" ds:itemID="{69804552-757B-414D-8A85-F009B4261D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27</vt:i4>
      </vt:variant>
    </vt:vector>
  </HeadingPairs>
  <TitlesOfParts>
    <vt:vector size="30" baseType="lpstr">
      <vt:lpstr>DeliveryList</vt:lpstr>
      <vt:lpstr>Liste</vt:lpstr>
      <vt:lpstr>INVESTISSEMENT</vt:lpstr>
      <vt:lpstr>API_Business</vt:lpstr>
      <vt:lpstr>Billing_Payment</vt:lpstr>
      <vt:lpstr>Connected_Cars</vt:lpstr>
      <vt:lpstr>Digital_Station</vt:lpstr>
      <vt:lpstr>Direct_B2B</vt:lpstr>
      <vt:lpstr>Direct_B2C</vt:lpstr>
      <vt:lpstr>Fleet_Vehicle</vt:lpstr>
      <vt:lpstr>France</vt:lpstr>
      <vt:lpstr>LCareer</vt:lpstr>
      <vt:lpstr>LChapter</vt:lpstr>
      <vt:lpstr>LEvaluator</vt:lpstr>
      <vt:lpstr>LPays</vt:lpstr>
      <vt:lpstr>LRole</vt:lpstr>
      <vt:lpstr>LRole_QA</vt:lpstr>
      <vt:lpstr>LRole_SA</vt:lpstr>
      <vt:lpstr>LSortie</vt:lpstr>
      <vt:lpstr>LSOW</vt:lpstr>
      <vt:lpstr>LSubcontractor</vt:lpstr>
      <vt:lpstr>LTribe</vt:lpstr>
      <vt:lpstr>LTribe2023</vt:lpstr>
      <vt:lpstr>LTribes2023</vt:lpstr>
      <vt:lpstr>LType</vt:lpstr>
      <vt:lpstr>Marketing_Sales</vt:lpstr>
      <vt:lpstr>Maroc</vt:lpstr>
      <vt:lpstr>Spain</vt:lpstr>
      <vt:lpstr>Stagiaires__shadow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BesoinSirhen</dc:title>
  <dc:subject/>
  <dc:creator>LEBHAR Naoufal (nlebhar)</dc:creator>
  <cp:keywords/>
  <dc:description/>
  <cp:lastModifiedBy>BAZZAAROUJI, FATIMA ZOHRA</cp:lastModifiedBy>
  <cp:revision/>
  <dcterms:created xsi:type="dcterms:W3CDTF">2018-02-15T17:37:21Z</dcterms:created>
  <dcterms:modified xsi:type="dcterms:W3CDTF">2024-03-01T18:07:20Z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0x0101008E76E7CCD1E6E3499E1A07882392E4BE</vt:lpwstr>
  </property>
  <property fmtid="{D5CDD505-2E9C-101B-9397-08002B2CF9AE}" pid="3" name="MediaServiceImageTags">
    <vt:lpwstr/>
  </property>
  <property fmtid="{D5CDD505-2E9C-101B-9397-08002B2CF9AE}" pid="4" name="_dlc_policyId">
    <vt:lpwstr>0x0101008E76E7CCD1E6E3499E1A07882392E4BE|-663401704</vt:lpwstr>
  </property>
  <property fmtid="{D5CDD505-2E9C-101B-9397-08002B2CF9AE}" pid="5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months&lt;/period&gt;&lt;/formula&gt;</vt:lpwstr>
  </property>
</Properties>
</file>