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1075" windowHeight="10380"/>
  </bookViews>
  <sheets>
    <sheet name="таблица с условием" sheetId="3" r:id="rId1"/>
    <sheet name="таблица с формулой" sheetId="2" r:id="rId2"/>
    <sheet name="Лист1" sheetId="4" r:id="rId3"/>
  </sheets>
  <calcPr calcId="145621"/>
</workbook>
</file>

<file path=xl/calcChain.xml><?xml version="1.0" encoding="utf-8"?>
<calcChain xmlns="http://schemas.openxmlformats.org/spreadsheetml/2006/main">
  <c r="H10" i="3" l="1"/>
  <c r="H6" i="3"/>
  <c r="H7" i="3"/>
  <c r="H8" i="3"/>
  <c r="H9" i="3"/>
  <c r="I10" i="3"/>
  <c r="J10" i="3"/>
  <c r="H11" i="3"/>
  <c r="H12" i="3"/>
  <c r="H13" i="3"/>
  <c r="H14" i="3"/>
  <c r="H15" i="3"/>
  <c r="H16" i="3"/>
  <c r="H17" i="3"/>
  <c r="H18" i="3"/>
  <c r="H19" i="3"/>
  <c r="H20" i="3"/>
  <c r="H21" i="3"/>
  <c r="H22" i="3"/>
  <c r="H2" i="3"/>
  <c r="H3" i="3"/>
  <c r="H4" i="3"/>
  <c r="H5" i="3"/>
  <c r="B2" i="3"/>
  <c r="C2" i="3"/>
  <c r="D2" i="3"/>
  <c r="E2" i="3"/>
  <c r="F2" i="3"/>
  <c r="G2" i="3"/>
  <c r="B3" i="3"/>
  <c r="C3" i="3"/>
  <c r="D3" i="3"/>
  <c r="E3" i="3"/>
  <c r="F3" i="3"/>
  <c r="G3" i="3"/>
  <c r="B4" i="3"/>
  <c r="C4" i="3"/>
  <c r="D4" i="3"/>
  <c r="E4" i="3"/>
  <c r="F4" i="3"/>
  <c r="G4" i="3"/>
  <c r="B5" i="3"/>
  <c r="C5" i="3"/>
  <c r="D5" i="3"/>
  <c r="E5" i="3"/>
  <c r="F5" i="3"/>
  <c r="G5" i="3"/>
  <c r="B6" i="3"/>
  <c r="C6" i="3"/>
  <c r="D6" i="3"/>
  <c r="E6" i="3"/>
  <c r="F6" i="3"/>
  <c r="G6" i="3"/>
  <c r="B7" i="3"/>
  <c r="C7" i="3"/>
  <c r="D7" i="3"/>
  <c r="E7" i="3"/>
  <c r="F7" i="3"/>
  <c r="G7" i="3"/>
  <c r="B8" i="3"/>
  <c r="C8" i="3"/>
  <c r="D8" i="3"/>
  <c r="E8" i="3"/>
  <c r="F8" i="3"/>
  <c r="G8" i="3"/>
  <c r="B9" i="3"/>
  <c r="C9" i="3"/>
  <c r="D9" i="3"/>
  <c r="E9" i="3"/>
  <c r="F9" i="3"/>
  <c r="G9" i="3"/>
  <c r="B10" i="3"/>
  <c r="C10" i="3"/>
  <c r="D10" i="3"/>
  <c r="E10" i="3"/>
  <c r="F10" i="3"/>
  <c r="G10" i="3"/>
  <c r="B11" i="3"/>
  <c r="C11" i="3"/>
  <c r="D11" i="3"/>
  <c r="E11" i="3"/>
  <c r="F11" i="3"/>
  <c r="G11" i="3"/>
  <c r="B12" i="3"/>
  <c r="C12" i="3"/>
  <c r="D12" i="3"/>
  <c r="E12" i="3"/>
  <c r="F12" i="3"/>
  <c r="G12" i="3"/>
  <c r="B13" i="3"/>
  <c r="C13" i="3"/>
  <c r="D13" i="3"/>
  <c r="E13" i="3"/>
  <c r="F13" i="3"/>
  <c r="G13" i="3"/>
  <c r="B14" i="3"/>
  <c r="C14" i="3"/>
  <c r="D14" i="3"/>
  <c r="E14" i="3"/>
  <c r="F14" i="3"/>
  <c r="G14" i="3"/>
  <c r="B15" i="3"/>
  <c r="C15" i="3"/>
  <c r="D15" i="3"/>
  <c r="E15" i="3"/>
  <c r="F15" i="3"/>
  <c r="G15" i="3"/>
  <c r="B16" i="3"/>
  <c r="C16" i="3"/>
  <c r="D16" i="3"/>
  <c r="E16" i="3"/>
  <c r="F16" i="3"/>
  <c r="G16" i="3"/>
  <c r="B17" i="3"/>
  <c r="C17" i="3"/>
  <c r="D17" i="3"/>
  <c r="E17" i="3"/>
  <c r="F17" i="3"/>
  <c r="G17" i="3"/>
  <c r="B18" i="3"/>
  <c r="C18" i="3"/>
  <c r="D18" i="3"/>
  <c r="E18" i="3"/>
  <c r="F18" i="3"/>
  <c r="G18" i="3"/>
  <c r="B19" i="3"/>
  <c r="C19" i="3"/>
  <c r="D19" i="3"/>
  <c r="E19" i="3"/>
  <c r="F19" i="3"/>
  <c r="G19" i="3"/>
  <c r="B20" i="3"/>
  <c r="C20" i="3"/>
  <c r="D20" i="3"/>
  <c r="E20" i="3"/>
  <c r="F20" i="3"/>
  <c r="G20" i="3"/>
  <c r="B21" i="3"/>
  <c r="C21" i="3"/>
  <c r="D21" i="3"/>
  <c r="E21" i="3"/>
  <c r="F21" i="3"/>
  <c r="G21" i="3"/>
  <c r="B22" i="3"/>
  <c r="C22" i="3"/>
  <c r="D22" i="3"/>
  <c r="E22" i="3"/>
  <c r="F22" i="3"/>
  <c r="G22" i="3"/>
  <c r="I2" i="3"/>
  <c r="J2" i="3"/>
  <c r="K2" i="3"/>
  <c r="L2" i="3"/>
  <c r="M2" i="3"/>
  <c r="N2" i="3"/>
  <c r="O2" i="3"/>
  <c r="P2" i="3"/>
  <c r="I3" i="3"/>
  <c r="J3" i="3"/>
  <c r="K3" i="3"/>
  <c r="L3" i="3"/>
  <c r="M3" i="3"/>
  <c r="N3" i="3"/>
  <c r="O3" i="3"/>
  <c r="P3" i="3"/>
  <c r="I4" i="3"/>
  <c r="J4" i="3"/>
  <c r="K4" i="3"/>
  <c r="L4" i="3"/>
  <c r="M4" i="3"/>
  <c r="N4" i="3"/>
  <c r="O4" i="3"/>
  <c r="P4" i="3"/>
  <c r="I5" i="3"/>
  <c r="J5" i="3"/>
  <c r="K5" i="3"/>
  <c r="L5" i="3"/>
  <c r="M5" i="3"/>
  <c r="N5" i="3"/>
  <c r="O5" i="3"/>
  <c r="P5" i="3"/>
  <c r="I6" i="3"/>
  <c r="J6" i="3"/>
  <c r="K6" i="3"/>
  <c r="L6" i="3"/>
  <c r="M6" i="3"/>
  <c r="N6" i="3"/>
  <c r="O6" i="3"/>
  <c r="P6" i="3"/>
  <c r="I7" i="3"/>
  <c r="J7" i="3"/>
  <c r="K7" i="3"/>
  <c r="L7" i="3"/>
  <c r="M7" i="3"/>
  <c r="N7" i="3"/>
  <c r="O7" i="3"/>
  <c r="P7" i="3"/>
  <c r="I8" i="3"/>
  <c r="J8" i="3"/>
  <c r="K8" i="3"/>
  <c r="L8" i="3"/>
  <c r="M8" i="3"/>
  <c r="N8" i="3"/>
  <c r="O8" i="3"/>
  <c r="P8" i="3"/>
  <c r="I9" i="3"/>
  <c r="J9" i="3"/>
  <c r="K9" i="3"/>
  <c r="L9" i="3"/>
  <c r="M9" i="3"/>
  <c r="N9" i="3"/>
  <c r="O9" i="3"/>
  <c r="P9" i="3"/>
  <c r="K10" i="3"/>
  <c r="L10" i="3"/>
  <c r="M10" i="3"/>
  <c r="N10" i="3"/>
  <c r="O10" i="3"/>
  <c r="P10" i="3"/>
  <c r="I11" i="3"/>
  <c r="J11" i="3"/>
  <c r="K11" i="3"/>
  <c r="L11" i="3"/>
  <c r="M11" i="3"/>
  <c r="N11" i="3"/>
  <c r="O11" i="3"/>
  <c r="P11" i="3"/>
  <c r="I12" i="3"/>
  <c r="J12" i="3"/>
  <c r="K12" i="3"/>
  <c r="L12" i="3"/>
  <c r="M12" i="3"/>
  <c r="N12" i="3"/>
  <c r="O12" i="3"/>
  <c r="P12" i="3"/>
  <c r="I13" i="3"/>
  <c r="J13" i="3"/>
  <c r="K13" i="3"/>
  <c r="L13" i="3"/>
  <c r="M13" i="3"/>
  <c r="N13" i="3"/>
  <c r="O13" i="3"/>
  <c r="P13" i="3"/>
  <c r="I14" i="3"/>
  <c r="J14" i="3"/>
  <c r="K14" i="3"/>
  <c r="L14" i="3"/>
  <c r="M14" i="3"/>
  <c r="N14" i="3"/>
  <c r="O14" i="3"/>
  <c r="P14" i="3"/>
  <c r="I15" i="3"/>
  <c r="J15" i="3"/>
  <c r="K15" i="3"/>
  <c r="L15" i="3"/>
  <c r="M15" i="3"/>
  <c r="N15" i="3"/>
  <c r="O15" i="3"/>
  <c r="P15" i="3"/>
  <c r="I16" i="3"/>
  <c r="J16" i="3"/>
  <c r="K16" i="3"/>
  <c r="L16" i="3"/>
  <c r="M16" i="3"/>
  <c r="N16" i="3"/>
  <c r="O16" i="3"/>
  <c r="P16" i="3"/>
  <c r="I17" i="3"/>
  <c r="J17" i="3"/>
  <c r="K17" i="3"/>
  <c r="L17" i="3"/>
  <c r="M17" i="3"/>
  <c r="N17" i="3"/>
  <c r="O17" i="3"/>
  <c r="P17" i="3"/>
  <c r="I18" i="3"/>
  <c r="J18" i="3"/>
  <c r="K18" i="3"/>
  <c r="L18" i="3"/>
  <c r="M18" i="3"/>
  <c r="N18" i="3"/>
  <c r="O18" i="3"/>
  <c r="P18" i="3"/>
  <c r="I19" i="3"/>
  <c r="J19" i="3"/>
  <c r="K19" i="3"/>
  <c r="L19" i="3"/>
  <c r="M19" i="3"/>
  <c r="N19" i="3"/>
  <c r="O19" i="3"/>
  <c r="P19" i="3"/>
  <c r="I20" i="3"/>
  <c r="J20" i="3"/>
  <c r="K20" i="3"/>
  <c r="L20" i="3"/>
  <c r="M20" i="3"/>
  <c r="N20" i="3"/>
  <c r="O20" i="3"/>
  <c r="P20" i="3"/>
  <c r="I21" i="3"/>
  <c r="J21" i="3"/>
  <c r="K21" i="3"/>
  <c r="L21" i="3"/>
  <c r="M21" i="3"/>
  <c r="N21" i="3"/>
  <c r="O21" i="3"/>
  <c r="P21" i="3"/>
  <c r="I22" i="3"/>
  <c r="J22" i="3"/>
  <c r="K22" i="3"/>
  <c r="L22" i="3"/>
  <c r="M22" i="3"/>
  <c r="N22" i="3"/>
  <c r="O22" i="3"/>
  <c r="P22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" i="3"/>
  <c r="Q3" i="3"/>
  <c r="Q4" i="3"/>
  <c r="Q5" i="3"/>
  <c r="Q6" i="3"/>
  <c r="Q7" i="3"/>
  <c r="Q8" i="3"/>
  <c r="Q9" i="3"/>
  <c r="B5" i="4"/>
  <c r="C5" i="4"/>
  <c r="D5" i="4"/>
  <c r="E5" i="4"/>
  <c r="F5" i="4"/>
  <c r="G5" i="4"/>
  <c r="H5" i="4"/>
  <c r="I5" i="4"/>
  <c r="J5" i="4"/>
  <c r="K5" i="4"/>
  <c r="B6" i="4"/>
  <c r="C6" i="4"/>
  <c r="D6" i="4"/>
  <c r="E6" i="4"/>
  <c r="F6" i="4"/>
  <c r="G6" i="4"/>
  <c r="H6" i="4"/>
  <c r="I6" i="4"/>
  <c r="J6" i="4"/>
  <c r="K6" i="4"/>
  <c r="B7" i="4"/>
  <c r="C7" i="4"/>
  <c r="D7" i="4"/>
  <c r="E7" i="4"/>
  <c r="F7" i="4"/>
  <c r="G7" i="4"/>
  <c r="H7" i="4"/>
  <c r="I7" i="4"/>
  <c r="J7" i="4"/>
  <c r="K7" i="4"/>
  <c r="B8" i="4"/>
  <c r="C8" i="4"/>
  <c r="D8" i="4"/>
  <c r="E8" i="4"/>
  <c r="F8" i="4"/>
  <c r="G8" i="4"/>
  <c r="H8" i="4"/>
  <c r="I8" i="4"/>
  <c r="J8" i="4"/>
  <c r="K8" i="4"/>
  <c r="B9" i="4"/>
  <c r="C9" i="4"/>
  <c r="D9" i="4"/>
  <c r="E9" i="4"/>
  <c r="F9" i="4"/>
  <c r="G9" i="4"/>
  <c r="H9" i="4"/>
  <c r="I9" i="4"/>
  <c r="J9" i="4"/>
  <c r="K9" i="4"/>
  <c r="B10" i="4"/>
  <c r="C10" i="4"/>
  <c r="D10" i="4"/>
  <c r="E10" i="4"/>
  <c r="F10" i="4"/>
  <c r="G10" i="4"/>
  <c r="H10" i="4"/>
  <c r="I10" i="4"/>
  <c r="J10" i="4"/>
  <c r="K10" i="4"/>
  <c r="B11" i="4"/>
  <c r="C11" i="4"/>
  <c r="D11" i="4"/>
  <c r="E11" i="4"/>
  <c r="F11" i="4"/>
  <c r="G11" i="4"/>
  <c r="H11" i="4"/>
  <c r="I11" i="4"/>
  <c r="J11" i="4"/>
  <c r="K11" i="4"/>
  <c r="B12" i="4"/>
  <c r="C12" i="4"/>
  <c r="D12" i="4"/>
  <c r="E12" i="4"/>
  <c r="F12" i="4"/>
  <c r="G12" i="4"/>
  <c r="H12" i="4"/>
  <c r="I12" i="4"/>
  <c r="J12" i="4"/>
  <c r="K12" i="4"/>
  <c r="B13" i="4"/>
  <c r="C13" i="4"/>
  <c r="D13" i="4"/>
  <c r="E13" i="4"/>
  <c r="F13" i="4"/>
  <c r="G13" i="4"/>
  <c r="H13" i="4"/>
  <c r="I13" i="4"/>
  <c r="J13" i="4"/>
  <c r="K13" i="4"/>
  <c r="B14" i="4"/>
  <c r="C14" i="4"/>
  <c r="D14" i="4"/>
  <c r="E14" i="4"/>
  <c r="F14" i="4"/>
  <c r="G14" i="4"/>
  <c r="H14" i="4"/>
  <c r="I14" i="4"/>
  <c r="J14" i="4"/>
  <c r="K14" i="4"/>
  <c r="B15" i="4"/>
  <c r="C15" i="4"/>
  <c r="D15" i="4"/>
  <c r="E15" i="4"/>
  <c r="F15" i="4"/>
  <c r="G15" i="4"/>
  <c r="H15" i="4"/>
  <c r="I15" i="4"/>
  <c r="J15" i="4"/>
  <c r="K15" i="4"/>
  <c r="B16" i="4"/>
  <c r="C16" i="4"/>
  <c r="D16" i="4"/>
  <c r="E16" i="4"/>
  <c r="F16" i="4"/>
  <c r="G16" i="4"/>
  <c r="H16" i="4"/>
  <c r="I16" i="4"/>
  <c r="J16" i="4"/>
  <c r="K16" i="4"/>
  <c r="B17" i="4"/>
  <c r="C17" i="4"/>
  <c r="D17" i="4"/>
  <c r="E17" i="4"/>
  <c r="F17" i="4"/>
  <c r="G17" i="4"/>
  <c r="H17" i="4"/>
  <c r="I17" i="4"/>
  <c r="J17" i="4"/>
  <c r="K17" i="4"/>
  <c r="B18" i="4"/>
  <c r="C18" i="4"/>
  <c r="D18" i="4"/>
  <c r="E18" i="4"/>
  <c r="F18" i="4"/>
  <c r="G18" i="4"/>
  <c r="H18" i="4"/>
  <c r="I18" i="4"/>
  <c r="J18" i="4"/>
  <c r="K18" i="4"/>
  <c r="B19" i="4"/>
  <c r="C19" i="4"/>
  <c r="D19" i="4"/>
  <c r="E19" i="4"/>
  <c r="F19" i="4"/>
  <c r="G19" i="4"/>
  <c r="H19" i="4"/>
  <c r="I19" i="4"/>
  <c r="J19" i="4"/>
  <c r="K19" i="4"/>
  <c r="B20" i="4"/>
  <c r="C20" i="4"/>
  <c r="D20" i="4"/>
  <c r="E20" i="4"/>
  <c r="F20" i="4"/>
  <c r="G20" i="4"/>
  <c r="H20" i="4"/>
  <c r="I20" i="4"/>
  <c r="J20" i="4"/>
  <c r="K20" i="4"/>
  <c r="B21" i="4"/>
  <c r="C21" i="4"/>
  <c r="D21" i="4"/>
  <c r="E21" i="4"/>
  <c r="F21" i="4"/>
  <c r="G21" i="4"/>
  <c r="H21" i="4"/>
  <c r="I21" i="4"/>
  <c r="J21" i="4"/>
  <c r="K21" i="4"/>
  <c r="B22" i="4"/>
  <c r="C22" i="4"/>
  <c r="D22" i="4"/>
  <c r="E22" i="4"/>
  <c r="F22" i="4"/>
  <c r="G22" i="4"/>
  <c r="H22" i="4"/>
  <c r="I22" i="4"/>
  <c r="J22" i="4"/>
  <c r="K22" i="4"/>
  <c r="C4" i="4"/>
  <c r="D4" i="4"/>
  <c r="E4" i="4"/>
  <c r="F4" i="4"/>
  <c r="G4" i="4"/>
  <c r="H4" i="4"/>
  <c r="I4" i="4"/>
  <c r="J4" i="4"/>
  <c r="K4" i="4"/>
  <c r="B4" i="4"/>
  <c r="E28" i="4"/>
  <c r="D28" i="4"/>
  <c r="B2" i="4"/>
  <c r="C2" i="4"/>
  <c r="D2" i="4"/>
  <c r="E2" i="4"/>
  <c r="F2" i="4"/>
  <c r="G2" i="4"/>
  <c r="H2" i="4"/>
  <c r="I2" i="4"/>
  <c r="J2" i="4"/>
  <c r="K2" i="4"/>
  <c r="B3" i="4"/>
  <c r="C3" i="4"/>
  <c r="D3" i="4"/>
  <c r="E3" i="4"/>
  <c r="F3" i="4"/>
  <c r="G3" i="4"/>
  <c r="H3" i="4"/>
  <c r="I3" i="4"/>
  <c r="J3" i="4"/>
  <c r="K3" i="4"/>
  <c r="H28" i="4"/>
  <c r="G28" i="4"/>
  <c r="F28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L5" i="4"/>
  <c r="M5" i="4"/>
  <c r="N5" i="4"/>
  <c r="O5" i="4"/>
  <c r="B2" i="2"/>
  <c r="C2" i="2"/>
  <c r="D2" i="2"/>
  <c r="E2" i="2"/>
  <c r="F2" i="2"/>
  <c r="G2" i="2"/>
  <c r="H2" i="2"/>
  <c r="B3" i="2"/>
  <c r="C3" i="2"/>
  <c r="D3" i="2"/>
  <c r="E3" i="2"/>
  <c r="F3" i="2"/>
  <c r="G3" i="2"/>
  <c r="H3" i="2"/>
  <c r="B4" i="2"/>
  <c r="C4" i="2"/>
  <c r="D4" i="2"/>
  <c r="E4" i="2"/>
  <c r="F4" i="2"/>
  <c r="G4" i="2"/>
  <c r="H4" i="2"/>
  <c r="C5" i="2"/>
  <c r="D5" i="2"/>
  <c r="E5" i="2"/>
  <c r="F5" i="2"/>
  <c r="G5" i="2"/>
  <c r="H5" i="2"/>
  <c r="B6" i="2"/>
  <c r="C6" i="2"/>
  <c r="D6" i="2"/>
  <c r="E6" i="2"/>
  <c r="F6" i="2"/>
  <c r="G6" i="2"/>
  <c r="H6" i="2"/>
  <c r="B7" i="2"/>
  <c r="C7" i="2"/>
  <c r="D7" i="2"/>
  <c r="E7" i="2"/>
  <c r="F7" i="2"/>
  <c r="G7" i="2"/>
  <c r="H7" i="2"/>
  <c r="B8" i="2"/>
  <c r="C8" i="2"/>
  <c r="D8" i="2"/>
  <c r="E8" i="2"/>
  <c r="F8" i="2"/>
  <c r="G8" i="2"/>
  <c r="H8" i="2"/>
  <c r="B9" i="2"/>
  <c r="C9" i="2"/>
  <c r="D9" i="2"/>
  <c r="E9" i="2"/>
  <c r="F9" i="2"/>
  <c r="G9" i="2"/>
  <c r="H9" i="2"/>
  <c r="B10" i="2"/>
  <c r="C10" i="2"/>
  <c r="D10" i="2"/>
  <c r="E10" i="2"/>
  <c r="F10" i="2"/>
  <c r="G10" i="2"/>
  <c r="H10" i="2"/>
  <c r="B11" i="2"/>
  <c r="C11" i="2"/>
  <c r="D11" i="2"/>
  <c r="E11" i="2"/>
  <c r="F11" i="2"/>
  <c r="G11" i="2"/>
  <c r="H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E13" i="2"/>
  <c r="E14" i="2"/>
  <c r="E15" i="2"/>
  <c r="E16" i="2"/>
  <c r="E17" i="2"/>
  <c r="E18" i="2"/>
  <c r="E19" i="2"/>
  <c r="E20" i="2"/>
  <c r="E21" i="2"/>
  <c r="E22" i="2"/>
  <c r="E12" i="2"/>
  <c r="I2" i="2"/>
  <c r="J2" i="2"/>
  <c r="K2" i="2"/>
  <c r="L2" i="2"/>
  <c r="M2" i="2"/>
  <c r="N2" i="2"/>
  <c r="O2" i="2"/>
  <c r="P2" i="2"/>
  <c r="Q2" i="2"/>
  <c r="R2" i="2"/>
  <c r="I3" i="2"/>
  <c r="J3" i="2"/>
  <c r="K3" i="2"/>
  <c r="L3" i="2"/>
  <c r="M3" i="2"/>
  <c r="N3" i="2"/>
  <c r="O3" i="2"/>
  <c r="P3" i="2"/>
  <c r="Q3" i="2"/>
  <c r="R3" i="2"/>
  <c r="I4" i="2"/>
  <c r="J4" i="2"/>
  <c r="K4" i="2"/>
  <c r="L4" i="2"/>
  <c r="M4" i="2"/>
  <c r="N4" i="2"/>
  <c r="O4" i="2"/>
  <c r="P4" i="2"/>
  <c r="Q4" i="2"/>
  <c r="R4" i="2"/>
  <c r="I5" i="2"/>
  <c r="J5" i="2"/>
  <c r="K5" i="2"/>
  <c r="L5" i="2"/>
  <c r="M5" i="2"/>
  <c r="N5" i="2"/>
  <c r="O5" i="2"/>
  <c r="P5" i="2"/>
  <c r="Q5" i="2"/>
  <c r="R5" i="2"/>
  <c r="I6" i="2"/>
  <c r="J6" i="2"/>
  <c r="K6" i="2"/>
  <c r="L6" i="2"/>
  <c r="M6" i="2"/>
  <c r="N6" i="2"/>
  <c r="O6" i="2"/>
  <c r="P6" i="2"/>
  <c r="Q6" i="2"/>
  <c r="R6" i="2"/>
  <c r="I7" i="2"/>
  <c r="J7" i="2"/>
  <c r="K7" i="2"/>
  <c r="L7" i="2"/>
  <c r="M7" i="2"/>
  <c r="N7" i="2"/>
  <c r="O7" i="2"/>
  <c r="P7" i="2"/>
  <c r="Q7" i="2"/>
  <c r="R7" i="2"/>
  <c r="I8" i="2"/>
  <c r="J8" i="2"/>
  <c r="K8" i="2"/>
  <c r="L8" i="2"/>
  <c r="M8" i="2"/>
  <c r="N8" i="2"/>
  <c r="O8" i="2"/>
  <c r="P8" i="2"/>
  <c r="Q8" i="2"/>
  <c r="R8" i="2"/>
  <c r="I9" i="2"/>
  <c r="J9" i="2"/>
  <c r="K9" i="2"/>
  <c r="L9" i="2"/>
  <c r="M9" i="2"/>
  <c r="N9" i="2"/>
  <c r="O9" i="2"/>
  <c r="P9" i="2"/>
  <c r="Q9" i="2"/>
  <c r="R9" i="2"/>
  <c r="I10" i="2"/>
  <c r="J10" i="2"/>
  <c r="K10" i="2"/>
  <c r="L10" i="2"/>
  <c r="M10" i="2"/>
  <c r="N10" i="2"/>
  <c r="O10" i="2"/>
  <c r="P10" i="2"/>
  <c r="Q10" i="2"/>
  <c r="R10" i="2"/>
  <c r="I11" i="2"/>
  <c r="J11" i="2"/>
  <c r="K11" i="2"/>
  <c r="L11" i="2"/>
  <c r="M11" i="2"/>
  <c r="N11" i="2"/>
  <c r="O11" i="2"/>
  <c r="P11" i="2"/>
  <c r="Q11" i="2"/>
  <c r="R11" i="2"/>
  <c r="I12" i="2"/>
  <c r="J12" i="2"/>
  <c r="K12" i="2"/>
  <c r="L12" i="2"/>
  <c r="M12" i="2"/>
  <c r="N12" i="2"/>
  <c r="O12" i="2"/>
  <c r="P12" i="2"/>
  <c r="Q12" i="2"/>
  <c r="R12" i="2"/>
  <c r="I13" i="2"/>
  <c r="J13" i="2"/>
  <c r="K13" i="2"/>
  <c r="L13" i="2"/>
  <c r="M13" i="2"/>
  <c r="N13" i="2"/>
  <c r="O13" i="2"/>
  <c r="P13" i="2"/>
  <c r="Q13" i="2"/>
  <c r="R13" i="2"/>
  <c r="I14" i="2"/>
  <c r="J14" i="2"/>
  <c r="K14" i="2"/>
  <c r="L14" i="2"/>
  <c r="M14" i="2"/>
  <c r="N14" i="2"/>
  <c r="O14" i="2"/>
  <c r="P14" i="2"/>
  <c r="Q14" i="2"/>
  <c r="R14" i="2"/>
  <c r="I15" i="2"/>
  <c r="J15" i="2"/>
  <c r="K15" i="2"/>
  <c r="L15" i="2"/>
  <c r="M15" i="2"/>
  <c r="N15" i="2"/>
  <c r="O15" i="2"/>
  <c r="P15" i="2"/>
  <c r="Q15" i="2"/>
  <c r="R15" i="2"/>
  <c r="I16" i="2"/>
  <c r="J16" i="2"/>
  <c r="K16" i="2"/>
  <c r="L16" i="2"/>
  <c r="M16" i="2"/>
  <c r="N16" i="2"/>
  <c r="O16" i="2"/>
  <c r="P16" i="2"/>
  <c r="Q16" i="2"/>
  <c r="R16" i="2"/>
  <c r="I17" i="2"/>
  <c r="J17" i="2"/>
  <c r="K17" i="2"/>
  <c r="L17" i="2"/>
  <c r="M17" i="2"/>
  <c r="N17" i="2"/>
  <c r="O17" i="2"/>
  <c r="P17" i="2"/>
  <c r="Q17" i="2"/>
  <c r="R17" i="2"/>
  <c r="I18" i="2"/>
  <c r="J18" i="2"/>
  <c r="K18" i="2"/>
  <c r="L18" i="2"/>
  <c r="M18" i="2"/>
  <c r="N18" i="2"/>
  <c r="O18" i="2"/>
  <c r="P18" i="2"/>
  <c r="Q18" i="2"/>
  <c r="R18" i="2"/>
  <c r="I19" i="2"/>
  <c r="J19" i="2"/>
  <c r="K19" i="2"/>
  <c r="L19" i="2"/>
  <c r="M19" i="2"/>
  <c r="N19" i="2"/>
  <c r="O19" i="2"/>
  <c r="P19" i="2"/>
  <c r="Q19" i="2"/>
  <c r="R19" i="2"/>
  <c r="I20" i="2"/>
  <c r="J20" i="2"/>
  <c r="K20" i="2"/>
  <c r="L20" i="2"/>
  <c r="M20" i="2"/>
  <c r="N20" i="2"/>
  <c r="O20" i="2"/>
  <c r="P20" i="2"/>
  <c r="Q20" i="2"/>
  <c r="R20" i="2"/>
  <c r="I21" i="2"/>
  <c r="J21" i="2"/>
  <c r="K21" i="2"/>
  <c r="L21" i="2"/>
  <c r="M21" i="2"/>
  <c r="N21" i="2"/>
  <c r="O21" i="2"/>
  <c r="P21" i="2"/>
  <c r="Q21" i="2"/>
  <c r="R21" i="2"/>
  <c r="I22" i="2"/>
  <c r="J22" i="2"/>
  <c r="K22" i="2"/>
  <c r="L22" i="2"/>
  <c r="M22" i="2"/>
  <c r="N22" i="2"/>
  <c r="O22" i="2"/>
  <c r="P22" i="2"/>
  <c r="Q22" i="2"/>
  <c r="R22" i="2"/>
  <c r="R16" i="3" l="1"/>
  <c r="B30" i="2" l="1"/>
  <c r="B5" i="2"/>
</calcChain>
</file>

<file path=xl/sharedStrings.xml><?xml version="1.0" encoding="utf-8"?>
<sst xmlns="http://schemas.openxmlformats.org/spreadsheetml/2006/main" count="26" uniqueCount="21">
  <si>
    <t>меч</t>
  </si>
  <si>
    <t>двуручник</t>
  </si>
  <si>
    <t>кинжал</t>
  </si>
  <si>
    <t>5 силы =</t>
  </si>
  <si>
    <t xml:space="preserve"> 5% атакспид</t>
  </si>
  <si>
    <t>сила\вес оружия</t>
  </si>
  <si>
    <t>формула с условием</t>
  </si>
  <si>
    <t>сила / вес оружия</t>
  </si>
  <si>
    <t>чем больше 1.2</t>
  </si>
  <si>
    <t>чем больше 0.8</t>
  </si>
  <si>
    <t>тем выше график</t>
  </si>
  <si>
    <t>тем круче угол падения</t>
  </si>
  <si>
    <t>(1/((x^0.8)-7)) +1.2</t>
  </si>
  <si>
    <t>тем правее график</t>
  </si>
  <si>
    <t>чем больше 7</t>
  </si>
  <si>
    <t>(-(x)^1.7) /20 +1.05</t>
  </si>
  <si>
    <t>1,7 - круче падение</t>
  </si>
  <si>
    <t>20 - слабее падение</t>
  </si>
  <si>
    <t>1.05 - выше</t>
  </si>
  <si>
    <t>(-(x-5)^(1.7)) /50 +1.3</t>
  </si>
  <si>
    <t xml:space="preserve"> 5% атакспид/0,5кг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</si>
</sst>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ck">
        <color indexed="64"/>
      </left>
      <right/>
      <top/>
      <bottom/>
      <diagonal/>
    </border>
  </borders>
  <cellStyleXfs count="10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4" fillId="10" borderId="0" applyNumberFormat="0" applyBorder="0" applyAlignment="0" applyProtection="0"/>
  </cellStyleXfs>
  <cellXfs count="22">
    <xf numFmtId="0" fontId="0" fillId="0" borderId="0" xfId="0"/>
    <xf numFmtId="0" fontId="0" fillId="0" borderId="0" xfId="0" applyNumberFormat="1"/>
    <xf numFmtId="0" fontId="1" fillId="0" borderId="0" xfId="0" applyFont="1" applyFill="1" applyBorder="1"/>
    <xf numFmtId="0" fontId="1" fillId="0" borderId="2" xfId="0" applyFont="1" applyBorder="1"/>
    <xf numFmtId="0" fontId="1" fillId="0" borderId="3" xfId="0" applyFont="1" applyBorder="1"/>
    <xf numFmtId="0" fontId="1" fillId="0" borderId="1" xfId="0" applyFont="1" applyBorder="1"/>
    <xf numFmtId="0" fontId="1" fillId="0" borderId="4" xfId="0" applyFont="1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right"/>
    </xf>
    <xf numFmtId="17" fontId="0" fillId="0" borderId="0" xfId="0" applyNumberFormat="1"/>
    <xf numFmtId="0" fontId="1" fillId="0" borderId="7" xfId="0" applyFont="1" applyBorder="1"/>
    <xf numFmtId="0" fontId="3" fillId="2" borderId="6" xfId="1" applyBorder="1"/>
    <xf numFmtId="0" fontId="4" fillId="10" borderId="0" xfId="9"/>
    <xf numFmtId="0" fontId="2" fillId="5" borderId="0" xfId="4"/>
    <xf numFmtId="0" fontId="2" fillId="6" borderId="0" xfId="5"/>
    <xf numFmtId="0" fontId="4" fillId="4" borderId="0" xfId="3"/>
    <xf numFmtId="0" fontId="2" fillId="8" borderId="0" xfId="7"/>
    <xf numFmtId="0" fontId="2" fillId="9" borderId="0" xfId="8"/>
    <xf numFmtId="0" fontId="2" fillId="7" borderId="0" xfId="6"/>
    <xf numFmtId="0" fontId="4" fillId="3" borderId="0" xfId="2"/>
  </cellXfs>
  <cellStyles count="10">
    <cellStyle name="20% - Акцент3" xfId="5" builtinId="38"/>
    <cellStyle name="20% - Акцент6" xfId="7" builtinId="50"/>
    <cellStyle name="40% - Акцент2" xfId="4" builtinId="35"/>
    <cellStyle name="40% - Акцент5" xfId="6" builtinId="47"/>
    <cellStyle name="40% - Акцент6" xfId="8" builtinId="51"/>
    <cellStyle name="60% - Акцент6" xfId="9" builtinId="52"/>
    <cellStyle name="Акцент1" xfId="2" builtinId="29"/>
    <cellStyle name="Акцент2" xfId="3" builtinId="33"/>
    <cellStyle name="Нейтральный" xfId="1" builtinId="2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abSelected="1" workbookViewId="0">
      <selection activeCell="H10" sqref="H10"/>
    </sheetView>
  </sheetViews>
  <sheetFormatPr defaultRowHeight="15" x14ac:dyDescent="0.25"/>
  <cols>
    <col min="1" max="1" width="17.5703125" bestFit="1" customWidth="1"/>
    <col min="7" max="7" width="9" customWidth="1"/>
    <col min="8" max="8" width="11.5703125" customWidth="1"/>
    <col min="9" max="9" width="8.85546875" customWidth="1"/>
    <col min="10" max="10" width="16" customWidth="1"/>
    <col min="12" max="12" width="9.28515625" customWidth="1"/>
    <col min="13" max="13" width="13.28515625" customWidth="1"/>
  </cols>
  <sheetData>
    <row r="1" spans="1:21" ht="16.5" thickTop="1" thickBot="1" x14ac:dyDescent="0.3">
      <c r="A1" s="5" t="s">
        <v>7</v>
      </c>
      <c r="B1" s="6">
        <v>0.5</v>
      </c>
      <c r="C1" s="6">
        <v>1</v>
      </c>
      <c r="D1" s="6">
        <v>1.5</v>
      </c>
      <c r="E1" s="6">
        <v>2</v>
      </c>
      <c r="F1" s="6">
        <v>2.5</v>
      </c>
      <c r="G1" s="6">
        <v>3</v>
      </c>
      <c r="H1" s="6">
        <v>4</v>
      </c>
      <c r="I1" s="6">
        <v>5</v>
      </c>
      <c r="J1" s="6">
        <v>6</v>
      </c>
      <c r="K1" s="6">
        <v>7</v>
      </c>
      <c r="L1" s="6">
        <v>8</v>
      </c>
      <c r="M1" s="6">
        <v>9</v>
      </c>
      <c r="N1" s="6">
        <v>10</v>
      </c>
      <c r="O1" s="6">
        <v>15</v>
      </c>
      <c r="P1" s="6">
        <v>20</v>
      </c>
      <c r="Q1" s="6">
        <v>25</v>
      </c>
      <c r="R1" s="2">
        <v>14</v>
      </c>
      <c r="S1" s="2"/>
      <c r="T1" s="2"/>
      <c r="U1" s="2"/>
    </row>
    <row r="2" spans="1:21" ht="15.75" thickTop="1" x14ac:dyDescent="0.25">
      <c r="A2" s="3">
        <v>1</v>
      </c>
      <c r="B2" s="18">
        <f t="shared" ref="B2:Q17" si="0">IF(($A2/2-(B$1*10))/100&gt;0.3,0.3,IF(($A2/2-(B$1*10))/100&lt;(-0.8),-1,($A2/2-(B$1*10))/100))</f>
        <v>-4.4999999999999998E-2</v>
      </c>
      <c r="C2" s="19">
        <f t="shared" si="0"/>
        <v>-9.5000000000000001E-2</v>
      </c>
      <c r="D2" s="19">
        <f t="shared" si="0"/>
        <v>-0.14499999999999999</v>
      </c>
      <c r="E2" s="14">
        <f t="shared" si="0"/>
        <v>-0.19500000000000001</v>
      </c>
      <c r="F2" s="14">
        <f t="shared" si="0"/>
        <v>-0.245</v>
      </c>
      <c r="G2" s="14">
        <f t="shared" si="0"/>
        <v>-0.29499999999999998</v>
      </c>
      <c r="H2" s="15">
        <f t="shared" si="0"/>
        <v>-0.39500000000000002</v>
      </c>
      <c r="I2" s="17">
        <f t="shared" si="0"/>
        <v>-0.495</v>
      </c>
      <c r="J2" s="17">
        <f t="shared" si="0"/>
        <v>-0.59499999999999997</v>
      </c>
      <c r="K2" s="17">
        <f t="shared" si="0"/>
        <v>-0.69499999999999995</v>
      </c>
      <c r="L2" s="17">
        <f t="shared" si="0"/>
        <v>-0.79500000000000004</v>
      </c>
      <c r="M2" s="17">
        <f t="shared" si="0"/>
        <v>-1</v>
      </c>
      <c r="N2" s="17">
        <f t="shared" si="0"/>
        <v>-1</v>
      </c>
      <c r="O2" s="17">
        <f t="shared" si="0"/>
        <v>-1</v>
      </c>
      <c r="P2" s="17">
        <f t="shared" si="0"/>
        <v>-1</v>
      </c>
      <c r="Q2" s="17">
        <f t="shared" si="0"/>
        <v>-1</v>
      </c>
    </row>
    <row r="3" spans="1:21" x14ac:dyDescent="0.25">
      <c r="A3" s="3">
        <v>5</v>
      </c>
      <c r="B3" s="18">
        <f t="shared" si="0"/>
        <v>-2.5000000000000001E-2</v>
      </c>
      <c r="C3" s="18">
        <f t="shared" si="0"/>
        <v>-7.4999999999999997E-2</v>
      </c>
      <c r="D3" s="19">
        <f t="shared" si="0"/>
        <v>-0.125</v>
      </c>
      <c r="E3" s="19">
        <f t="shared" si="0"/>
        <v>-0.17499999999999999</v>
      </c>
      <c r="F3" s="14">
        <f t="shared" si="0"/>
        <v>-0.22500000000000001</v>
      </c>
      <c r="G3" s="14">
        <f t="shared" si="0"/>
        <v>-0.27500000000000002</v>
      </c>
      <c r="H3" s="15">
        <f t="shared" si="0"/>
        <v>-0.375</v>
      </c>
      <c r="I3" s="15">
        <f t="shared" si="0"/>
        <v>-0.47499999999999998</v>
      </c>
      <c r="J3" s="17">
        <f t="shared" si="0"/>
        <v>-0.57499999999999996</v>
      </c>
      <c r="K3" s="17">
        <f t="shared" si="0"/>
        <v>-0.67500000000000004</v>
      </c>
      <c r="L3" s="17">
        <f t="shared" si="0"/>
        <v>-0.77500000000000002</v>
      </c>
      <c r="M3" s="17">
        <f t="shared" si="0"/>
        <v>-1</v>
      </c>
      <c r="N3" s="17">
        <f t="shared" si="0"/>
        <v>-1</v>
      </c>
      <c r="O3" s="17">
        <f t="shared" si="0"/>
        <v>-1</v>
      </c>
      <c r="P3" s="17">
        <f t="shared" si="0"/>
        <v>-1</v>
      </c>
      <c r="Q3" s="17">
        <f t="shared" si="0"/>
        <v>-1</v>
      </c>
    </row>
    <row r="4" spans="1:21" x14ac:dyDescent="0.25">
      <c r="A4" s="12">
        <v>10</v>
      </c>
      <c r="B4" s="13">
        <f t="shared" si="0"/>
        <v>0</v>
      </c>
      <c r="C4" s="18">
        <f t="shared" si="0"/>
        <v>-0.05</v>
      </c>
      <c r="D4" s="19">
        <f t="shared" si="0"/>
        <v>-0.1</v>
      </c>
      <c r="E4" s="19">
        <f t="shared" si="0"/>
        <v>-0.15</v>
      </c>
      <c r="F4" s="14">
        <f t="shared" si="0"/>
        <v>-0.2</v>
      </c>
      <c r="G4" s="14">
        <f t="shared" si="0"/>
        <v>-0.25</v>
      </c>
      <c r="H4" s="15">
        <f t="shared" si="0"/>
        <v>-0.35</v>
      </c>
      <c r="I4" s="15">
        <f t="shared" si="0"/>
        <v>-0.45</v>
      </c>
      <c r="J4" s="17">
        <f t="shared" si="0"/>
        <v>-0.55000000000000004</v>
      </c>
      <c r="K4" s="17">
        <f t="shared" si="0"/>
        <v>-0.65</v>
      </c>
      <c r="L4" s="17">
        <f t="shared" si="0"/>
        <v>-0.75</v>
      </c>
      <c r="M4" s="17">
        <f t="shared" si="0"/>
        <v>-1</v>
      </c>
      <c r="N4" s="17">
        <f t="shared" si="0"/>
        <v>-1</v>
      </c>
      <c r="O4" s="17">
        <f t="shared" si="0"/>
        <v>-1</v>
      </c>
      <c r="P4" s="17">
        <f t="shared" si="0"/>
        <v>-1</v>
      </c>
      <c r="Q4" s="17">
        <f t="shared" si="0"/>
        <v>-1</v>
      </c>
    </row>
    <row r="5" spans="1:21" x14ac:dyDescent="0.25">
      <c r="A5" s="3">
        <v>15</v>
      </c>
      <c r="B5" s="16">
        <f t="shared" si="0"/>
        <v>2.5000000000000001E-2</v>
      </c>
      <c r="C5" s="18">
        <f t="shared" si="0"/>
        <v>-2.5000000000000001E-2</v>
      </c>
      <c r="D5" s="18">
        <f t="shared" si="0"/>
        <v>-7.4999999999999997E-2</v>
      </c>
      <c r="E5" s="19">
        <f t="shared" si="0"/>
        <v>-0.125</v>
      </c>
      <c r="F5" s="19">
        <f t="shared" si="0"/>
        <v>-0.17499999999999999</v>
      </c>
      <c r="G5" s="14">
        <f t="shared" si="0"/>
        <v>-0.22500000000000001</v>
      </c>
      <c r="H5" s="15">
        <f t="shared" si="0"/>
        <v>-0.32500000000000001</v>
      </c>
      <c r="I5" s="15">
        <f t="shared" si="0"/>
        <v>-0.42499999999999999</v>
      </c>
      <c r="J5" s="17">
        <f t="shared" si="0"/>
        <v>-0.52500000000000002</v>
      </c>
      <c r="K5" s="17">
        <f t="shared" si="0"/>
        <v>-0.625</v>
      </c>
      <c r="L5" s="17">
        <f t="shared" si="0"/>
        <v>-0.72499999999999998</v>
      </c>
      <c r="M5" s="17">
        <f t="shared" si="0"/>
        <v>-1</v>
      </c>
      <c r="N5" s="17">
        <f t="shared" si="0"/>
        <v>-1</v>
      </c>
      <c r="O5" s="17">
        <f t="shared" si="0"/>
        <v>-1</v>
      </c>
      <c r="P5" s="17">
        <f t="shared" si="0"/>
        <v>-1</v>
      </c>
      <c r="Q5" s="17">
        <f t="shared" si="0"/>
        <v>-1</v>
      </c>
    </row>
    <row r="6" spans="1:21" x14ac:dyDescent="0.25">
      <c r="A6" s="3">
        <v>20</v>
      </c>
      <c r="B6" s="16">
        <f t="shared" si="0"/>
        <v>0.05</v>
      </c>
      <c r="C6" s="13">
        <f t="shared" si="0"/>
        <v>0</v>
      </c>
      <c r="D6" s="18">
        <f t="shared" si="0"/>
        <v>-0.05</v>
      </c>
      <c r="E6" s="19">
        <f t="shared" si="0"/>
        <v>-0.1</v>
      </c>
      <c r="F6" s="19">
        <f t="shared" si="0"/>
        <v>-0.15</v>
      </c>
      <c r="G6" s="14">
        <f t="shared" si="0"/>
        <v>-0.2</v>
      </c>
      <c r="H6" s="14">
        <f t="shared" si="0"/>
        <v>-0.3</v>
      </c>
      <c r="I6" s="15">
        <f t="shared" si="0"/>
        <v>-0.4</v>
      </c>
      <c r="J6" s="17">
        <f t="shared" si="0"/>
        <v>-0.5</v>
      </c>
      <c r="K6" s="17">
        <f t="shared" si="0"/>
        <v>-0.6</v>
      </c>
      <c r="L6" s="17">
        <f t="shared" si="0"/>
        <v>-0.7</v>
      </c>
      <c r="M6" s="17">
        <f t="shared" si="0"/>
        <v>-0.8</v>
      </c>
      <c r="N6" s="17">
        <f t="shared" si="0"/>
        <v>-1</v>
      </c>
      <c r="O6" s="17">
        <f t="shared" si="0"/>
        <v>-1</v>
      </c>
      <c r="P6" s="17">
        <f t="shared" si="0"/>
        <v>-1</v>
      </c>
      <c r="Q6" s="17">
        <f t="shared" si="0"/>
        <v>-1</v>
      </c>
    </row>
    <row r="7" spans="1:21" x14ac:dyDescent="0.25">
      <c r="A7" s="3">
        <v>25</v>
      </c>
      <c r="B7" s="16">
        <f t="shared" si="0"/>
        <v>7.4999999999999997E-2</v>
      </c>
      <c r="C7" s="16">
        <f t="shared" si="0"/>
        <v>2.5000000000000001E-2</v>
      </c>
      <c r="D7" s="18">
        <f t="shared" si="0"/>
        <v>-2.5000000000000001E-2</v>
      </c>
      <c r="E7" s="18">
        <f t="shared" si="0"/>
        <v>-7.4999999999999997E-2</v>
      </c>
      <c r="F7" s="19">
        <f t="shared" si="0"/>
        <v>-0.125</v>
      </c>
      <c r="G7" s="19">
        <f t="shared" si="0"/>
        <v>-0.17499999999999999</v>
      </c>
      <c r="H7" s="14">
        <f t="shared" si="0"/>
        <v>-0.27500000000000002</v>
      </c>
      <c r="I7" s="15">
        <f t="shared" si="0"/>
        <v>-0.375</v>
      </c>
      <c r="J7" s="15">
        <f t="shared" si="0"/>
        <v>-0.47499999999999998</v>
      </c>
      <c r="K7" s="17">
        <f t="shared" si="0"/>
        <v>-0.57499999999999996</v>
      </c>
      <c r="L7" s="17">
        <f t="shared" si="0"/>
        <v>-0.67500000000000004</v>
      </c>
      <c r="M7" s="17">
        <f t="shared" si="0"/>
        <v>-0.77500000000000002</v>
      </c>
      <c r="N7" s="17">
        <f t="shared" si="0"/>
        <v>-1</v>
      </c>
      <c r="O7" s="17">
        <f t="shared" si="0"/>
        <v>-1</v>
      </c>
      <c r="P7" s="17">
        <f t="shared" si="0"/>
        <v>-1</v>
      </c>
      <c r="Q7" s="17">
        <f t="shared" si="0"/>
        <v>-1</v>
      </c>
    </row>
    <row r="8" spans="1:21" x14ac:dyDescent="0.25">
      <c r="A8" s="3">
        <v>30</v>
      </c>
      <c r="B8" s="16">
        <f t="shared" si="0"/>
        <v>0.1</v>
      </c>
      <c r="C8" s="16">
        <f t="shared" si="0"/>
        <v>0.05</v>
      </c>
      <c r="D8" s="13">
        <f t="shared" si="0"/>
        <v>0</v>
      </c>
      <c r="E8" s="18">
        <f t="shared" si="0"/>
        <v>-0.05</v>
      </c>
      <c r="F8" s="19">
        <f t="shared" si="0"/>
        <v>-0.1</v>
      </c>
      <c r="G8" s="19">
        <f t="shared" si="0"/>
        <v>-0.15</v>
      </c>
      <c r="H8" s="14">
        <f t="shared" si="0"/>
        <v>-0.25</v>
      </c>
      <c r="I8" s="15">
        <f t="shared" si="0"/>
        <v>-0.35</v>
      </c>
      <c r="J8" s="15">
        <f t="shared" si="0"/>
        <v>-0.45</v>
      </c>
      <c r="K8" s="17">
        <f t="shared" si="0"/>
        <v>-0.55000000000000004</v>
      </c>
      <c r="L8" s="17">
        <f t="shared" si="0"/>
        <v>-0.65</v>
      </c>
      <c r="M8" s="17">
        <f t="shared" si="0"/>
        <v>-0.75</v>
      </c>
      <c r="N8" s="17">
        <f t="shared" si="0"/>
        <v>-1</v>
      </c>
      <c r="O8" s="17">
        <f t="shared" si="0"/>
        <v>-1</v>
      </c>
      <c r="P8" s="17">
        <f t="shared" si="0"/>
        <v>-1</v>
      </c>
      <c r="Q8" s="17">
        <f t="shared" si="0"/>
        <v>-1</v>
      </c>
    </row>
    <row r="9" spans="1:21" x14ac:dyDescent="0.25">
      <c r="A9" s="3">
        <v>35</v>
      </c>
      <c r="B9" s="20">
        <f t="shared" si="0"/>
        <v>0.125</v>
      </c>
      <c r="C9" s="16">
        <f t="shared" si="0"/>
        <v>7.4999999999999997E-2</v>
      </c>
      <c r="D9" s="16">
        <f t="shared" si="0"/>
        <v>2.5000000000000001E-2</v>
      </c>
      <c r="E9" s="18">
        <f t="shared" si="0"/>
        <v>-2.5000000000000001E-2</v>
      </c>
      <c r="F9" s="18">
        <f t="shared" si="0"/>
        <v>-7.4999999999999997E-2</v>
      </c>
      <c r="G9" s="19">
        <f t="shared" si="0"/>
        <v>-0.125</v>
      </c>
      <c r="H9" s="14">
        <f t="shared" si="0"/>
        <v>-0.22500000000000001</v>
      </c>
      <c r="I9" s="15">
        <f t="shared" si="0"/>
        <v>-0.32500000000000001</v>
      </c>
      <c r="J9" s="15">
        <f t="shared" si="0"/>
        <v>-0.42499999999999999</v>
      </c>
      <c r="K9" s="17">
        <f t="shared" si="0"/>
        <v>-0.52500000000000002</v>
      </c>
      <c r="L9" s="17">
        <f t="shared" si="0"/>
        <v>-0.625</v>
      </c>
      <c r="M9" s="17">
        <f t="shared" si="0"/>
        <v>-0.72499999999999998</v>
      </c>
      <c r="N9" s="17">
        <f t="shared" si="0"/>
        <v>-1</v>
      </c>
      <c r="O9" s="17">
        <f t="shared" si="0"/>
        <v>-1</v>
      </c>
      <c r="P9" s="17">
        <f t="shared" si="0"/>
        <v>-1</v>
      </c>
      <c r="Q9" s="17">
        <f t="shared" si="0"/>
        <v>-1</v>
      </c>
    </row>
    <row r="10" spans="1:21" x14ac:dyDescent="0.25">
      <c r="A10" s="3">
        <v>40</v>
      </c>
      <c r="B10" s="20">
        <f t="shared" si="0"/>
        <v>0.15</v>
      </c>
      <c r="C10" s="16">
        <f t="shared" si="0"/>
        <v>0.1</v>
      </c>
      <c r="D10" s="16">
        <f t="shared" si="0"/>
        <v>0.05</v>
      </c>
      <c r="E10" s="13">
        <f t="shared" si="0"/>
        <v>0</v>
      </c>
      <c r="F10" s="18">
        <f t="shared" si="0"/>
        <v>-0.05</v>
      </c>
      <c r="G10" s="19">
        <f t="shared" si="0"/>
        <v>-0.1</v>
      </c>
      <c r="H10" s="14">
        <f t="shared" si="0"/>
        <v>-0.2</v>
      </c>
      <c r="I10" s="14">
        <f t="shared" si="0"/>
        <v>-0.3</v>
      </c>
      <c r="J10" s="15">
        <f t="shared" si="0"/>
        <v>-0.4</v>
      </c>
      <c r="K10" s="17">
        <f t="shared" si="0"/>
        <v>-0.5</v>
      </c>
      <c r="L10" s="17">
        <f t="shared" si="0"/>
        <v>-0.6</v>
      </c>
      <c r="M10" s="17">
        <f t="shared" si="0"/>
        <v>-0.7</v>
      </c>
      <c r="N10" s="17">
        <f t="shared" si="0"/>
        <v>-0.8</v>
      </c>
      <c r="O10" s="17">
        <f t="shared" si="0"/>
        <v>-1</v>
      </c>
      <c r="P10" s="17">
        <f t="shared" si="0"/>
        <v>-1</v>
      </c>
      <c r="Q10" s="17">
        <f t="shared" si="0"/>
        <v>-1</v>
      </c>
    </row>
    <row r="11" spans="1:21" x14ac:dyDescent="0.25">
      <c r="A11" s="3">
        <v>45</v>
      </c>
      <c r="B11" s="20">
        <f t="shared" si="0"/>
        <v>0.17499999999999999</v>
      </c>
      <c r="C11" s="20">
        <f t="shared" si="0"/>
        <v>0.125</v>
      </c>
      <c r="D11" s="16">
        <f t="shared" si="0"/>
        <v>7.4999999999999997E-2</v>
      </c>
      <c r="E11" s="16">
        <f t="shared" si="0"/>
        <v>2.5000000000000001E-2</v>
      </c>
      <c r="F11" s="18">
        <f t="shared" si="0"/>
        <v>-2.5000000000000001E-2</v>
      </c>
      <c r="G11" s="18">
        <f t="shared" si="0"/>
        <v>-7.4999999999999997E-2</v>
      </c>
      <c r="H11" s="19">
        <f t="shared" si="0"/>
        <v>-0.17499999999999999</v>
      </c>
      <c r="I11" s="14">
        <f t="shared" si="0"/>
        <v>-0.27500000000000002</v>
      </c>
      <c r="J11" s="15">
        <f t="shared" si="0"/>
        <v>-0.375</v>
      </c>
      <c r="K11" s="15">
        <f t="shared" si="0"/>
        <v>-0.47499999999999998</v>
      </c>
      <c r="L11" s="17">
        <f t="shared" si="0"/>
        <v>-0.57499999999999996</v>
      </c>
      <c r="M11" s="17">
        <f t="shared" si="0"/>
        <v>-0.67500000000000004</v>
      </c>
      <c r="N11" s="17">
        <f t="shared" si="0"/>
        <v>-0.77500000000000002</v>
      </c>
      <c r="O11" s="17">
        <f t="shared" si="0"/>
        <v>-1</v>
      </c>
      <c r="P11" s="17">
        <f t="shared" si="0"/>
        <v>-1</v>
      </c>
      <c r="Q11" s="17">
        <f t="shared" si="0"/>
        <v>-1</v>
      </c>
    </row>
    <row r="12" spans="1:21" x14ac:dyDescent="0.25">
      <c r="A12" s="3">
        <v>50</v>
      </c>
      <c r="B12" s="20">
        <f t="shared" si="0"/>
        <v>0.2</v>
      </c>
      <c r="C12" s="20">
        <f t="shared" si="0"/>
        <v>0.15</v>
      </c>
      <c r="D12" s="16">
        <f t="shared" si="0"/>
        <v>0.1</v>
      </c>
      <c r="E12" s="16">
        <f t="shared" si="0"/>
        <v>0.05</v>
      </c>
      <c r="F12" s="13">
        <f t="shared" si="0"/>
        <v>0</v>
      </c>
      <c r="G12" s="18">
        <f t="shared" si="0"/>
        <v>-0.05</v>
      </c>
      <c r="H12" s="19">
        <f t="shared" si="0"/>
        <v>-0.15</v>
      </c>
      <c r="I12" s="14">
        <f t="shared" si="0"/>
        <v>-0.25</v>
      </c>
      <c r="J12" s="15">
        <f t="shared" si="0"/>
        <v>-0.35</v>
      </c>
      <c r="K12" s="15">
        <f t="shared" si="0"/>
        <v>-0.45</v>
      </c>
      <c r="L12" s="17">
        <f t="shared" si="0"/>
        <v>-0.55000000000000004</v>
      </c>
      <c r="M12" s="17">
        <f t="shared" si="0"/>
        <v>-0.65</v>
      </c>
      <c r="N12" s="17">
        <f t="shared" si="0"/>
        <v>-0.75</v>
      </c>
      <c r="O12" s="17">
        <f t="shared" si="0"/>
        <v>-1</v>
      </c>
      <c r="P12" s="17">
        <f t="shared" si="0"/>
        <v>-1</v>
      </c>
      <c r="Q12" s="17">
        <f t="shared" si="0"/>
        <v>-1</v>
      </c>
    </row>
    <row r="13" spans="1:21" x14ac:dyDescent="0.25">
      <c r="A13" s="3">
        <v>55</v>
      </c>
      <c r="B13" s="20">
        <f t="shared" si="0"/>
        <v>0.22500000000000001</v>
      </c>
      <c r="C13" s="20">
        <f t="shared" si="0"/>
        <v>0.17499999999999999</v>
      </c>
      <c r="D13" s="20">
        <f t="shared" si="0"/>
        <v>0.125</v>
      </c>
      <c r="E13" s="16">
        <f t="shared" si="0"/>
        <v>7.4999999999999997E-2</v>
      </c>
      <c r="F13" s="16">
        <f t="shared" si="0"/>
        <v>2.5000000000000001E-2</v>
      </c>
      <c r="G13" s="18">
        <f t="shared" si="0"/>
        <v>-2.5000000000000001E-2</v>
      </c>
      <c r="H13" s="19">
        <f t="shared" si="0"/>
        <v>-0.125</v>
      </c>
      <c r="I13" s="14">
        <f t="shared" si="0"/>
        <v>-0.22500000000000001</v>
      </c>
      <c r="J13" s="15">
        <f t="shared" si="0"/>
        <v>-0.32500000000000001</v>
      </c>
      <c r="K13" s="15">
        <f t="shared" si="0"/>
        <v>-0.42499999999999999</v>
      </c>
      <c r="L13" s="17">
        <f t="shared" si="0"/>
        <v>-0.52500000000000002</v>
      </c>
      <c r="M13" s="17">
        <f t="shared" si="0"/>
        <v>-0.625</v>
      </c>
      <c r="N13" s="17">
        <f t="shared" si="0"/>
        <v>-0.72499999999999998</v>
      </c>
      <c r="O13" s="17">
        <f t="shared" si="0"/>
        <v>-1</v>
      </c>
      <c r="P13" s="17">
        <f t="shared" si="0"/>
        <v>-1</v>
      </c>
      <c r="Q13" s="17">
        <f t="shared" si="0"/>
        <v>-1</v>
      </c>
    </row>
    <row r="14" spans="1:21" x14ac:dyDescent="0.25">
      <c r="A14" s="3">
        <v>60</v>
      </c>
      <c r="B14" s="20">
        <f t="shared" si="0"/>
        <v>0.25</v>
      </c>
      <c r="C14" s="20">
        <f t="shared" si="0"/>
        <v>0.2</v>
      </c>
      <c r="D14" s="20">
        <f t="shared" si="0"/>
        <v>0.15</v>
      </c>
      <c r="E14" s="16">
        <f t="shared" si="0"/>
        <v>0.1</v>
      </c>
      <c r="F14" s="16">
        <f t="shared" si="0"/>
        <v>0.05</v>
      </c>
      <c r="G14" s="13">
        <f t="shared" si="0"/>
        <v>0</v>
      </c>
      <c r="H14" s="19">
        <f t="shared" si="0"/>
        <v>-0.1</v>
      </c>
      <c r="I14" s="14">
        <f t="shared" si="0"/>
        <v>-0.2</v>
      </c>
      <c r="J14" s="14">
        <f t="shared" si="0"/>
        <v>-0.3</v>
      </c>
      <c r="K14" s="15">
        <f t="shared" si="0"/>
        <v>-0.4</v>
      </c>
      <c r="L14" s="17">
        <f t="shared" si="0"/>
        <v>-0.5</v>
      </c>
      <c r="M14" s="17">
        <f t="shared" si="0"/>
        <v>-0.6</v>
      </c>
      <c r="N14" s="17">
        <f t="shared" si="0"/>
        <v>-0.7</v>
      </c>
      <c r="O14" s="17">
        <f t="shared" si="0"/>
        <v>-1</v>
      </c>
      <c r="P14" s="17">
        <f t="shared" si="0"/>
        <v>-1</v>
      </c>
      <c r="Q14" s="17">
        <f t="shared" si="0"/>
        <v>-1</v>
      </c>
    </row>
    <row r="15" spans="1:21" x14ac:dyDescent="0.25">
      <c r="A15" s="3">
        <v>65</v>
      </c>
      <c r="B15" s="20">
        <f t="shared" si="0"/>
        <v>0.27500000000000002</v>
      </c>
      <c r="C15" s="20">
        <f t="shared" si="0"/>
        <v>0.22500000000000001</v>
      </c>
      <c r="D15" s="20">
        <f t="shared" si="0"/>
        <v>0.17499999999999999</v>
      </c>
      <c r="E15" s="20">
        <f t="shared" si="0"/>
        <v>0.125</v>
      </c>
      <c r="F15" s="16">
        <f t="shared" si="0"/>
        <v>7.4999999999999997E-2</v>
      </c>
      <c r="G15" s="16">
        <f t="shared" si="0"/>
        <v>2.5000000000000001E-2</v>
      </c>
      <c r="H15" s="18">
        <f t="shared" si="0"/>
        <v>-7.4999999999999997E-2</v>
      </c>
      <c r="I15" s="19">
        <f t="shared" si="0"/>
        <v>-0.17499999999999999</v>
      </c>
      <c r="J15" s="14">
        <f t="shared" si="0"/>
        <v>-0.27500000000000002</v>
      </c>
      <c r="K15" s="15">
        <f t="shared" si="0"/>
        <v>-0.375</v>
      </c>
      <c r="L15" s="15">
        <f t="shared" si="0"/>
        <v>-0.47499999999999998</v>
      </c>
      <c r="M15" s="17">
        <f t="shared" si="0"/>
        <v>-0.57499999999999996</v>
      </c>
      <c r="N15" s="17">
        <f t="shared" si="0"/>
        <v>-0.67500000000000004</v>
      </c>
      <c r="O15" s="17">
        <f t="shared" si="0"/>
        <v>-1</v>
      </c>
      <c r="P15" s="17">
        <f t="shared" si="0"/>
        <v>-1</v>
      </c>
      <c r="Q15" s="17">
        <f t="shared" si="0"/>
        <v>-1</v>
      </c>
    </row>
    <row r="16" spans="1:21" x14ac:dyDescent="0.25">
      <c r="A16" s="3">
        <v>70</v>
      </c>
      <c r="B16" s="20">
        <f t="shared" si="0"/>
        <v>0.3</v>
      </c>
      <c r="C16" s="20">
        <f t="shared" si="0"/>
        <v>0.25</v>
      </c>
      <c r="D16" s="20">
        <f t="shared" si="0"/>
        <v>0.2</v>
      </c>
      <c r="E16" s="20">
        <f t="shared" si="0"/>
        <v>0.15</v>
      </c>
      <c r="F16" s="16">
        <f t="shared" si="0"/>
        <v>0.1</v>
      </c>
      <c r="G16" s="16">
        <f t="shared" si="0"/>
        <v>0.05</v>
      </c>
      <c r="H16" s="18">
        <f t="shared" si="0"/>
        <v>-0.05</v>
      </c>
      <c r="I16" s="19">
        <f t="shared" si="0"/>
        <v>-0.15</v>
      </c>
      <c r="J16" s="14">
        <f t="shared" si="0"/>
        <v>-0.25</v>
      </c>
      <c r="K16" s="15">
        <f t="shared" si="0"/>
        <v>-0.35</v>
      </c>
      <c r="L16" s="15">
        <f t="shared" si="0"/>
        <v>-0.45</v>
      </c>
      <c r="M16" s="17">
        <f t="shared" si="0"/>
        <v>-0.55000000000000004</v>
      </c>
      <c r="N16" s="17">
        <f t="shared" si="0"/>
        <v>-0.65</v>
      </c>
      <c r="O16" s="17">
        <f t="shared" si="0"/>
        <v>-1</v>
      </c>
      <c r="P16" s="17">
        <f t="shared" si="0"/>
        <v>-1</v>
      </c>
      <c r="Q16" s="17">
        <f t="shared" si="0"/>
        <v>-1</v>
      </c>
      <c r="R16">
        <f t="shared" ref="C2:R17" si="1">IF(($A16 -  (R$1 * 5)) / 100 &gt; 0.3,0.3,IF(($A16 -  (R$1 * 5)) / 100 &lt; (-0.8),-1,($A16 -  (R$1 * 5)) / 100))</f>
        <v>0</v>
      </c>
    </row>
    <row r="17" spans="1:17" x14ac:dyDescent="0.25">
      <c r="A17" s="3">
        <v>75</v>
      </c>
      <c r="B17" s="21">
        <f t="shared" si="0"/>
        <v>0.3</v>
      </c>
      <c r="C17" s="20">
        <f t="shared" si="0"/>
        <v>0.27500000000000002</v>
      </c>
      <c r="D17" s="20">
        <f t="shared" si="0"/>
        <v>0.22500000000000001</v>
      </c>
      <c r="E17" s="20">
        <f t="shared" si="0"/>
        <v>0.17499999999999999</v>
      </c>
      <c r="F17" s="20">
        <f t="shared" si="0"/>
        <v>0.125</v>
      </c>
      <c r="G17" s="16">
        <f t="shared" si="0"/>
        <v>7.4999999999999997E-2</v>
      </c>
      <c r="H17" s="18">
        <f t="shared" si="0"/>
        <v>-2.5000000000000001E-2</v>
      </c>
      <c r="I17" s="19">
        <f t="shared" si="0"/>
        <v>-0.125</v>
      </c>
      <c r="J17" s="14">
        <f t="shared" si="0"/>
        <v>-0.22500000000000001</v>
      </c>
      <c r="K17" s="15">
        <f t="shared" si="0"/>
        <v>-0.32500000000000001</v>
      </c>
      <c r="L17" s="15">
        <f t="shared" si="0"/>
        <v>-0.42499999999999999</v>
      </c>
      <c r="M17" s="17">
        <f t="shared" si="0"/>
        <v>-0.52500000000000002</v>
      </c>
      <c r="N17" s="17">
        <f t="shared" si="0"/>
        <v>-0.625</v>
      </c>
      <c r="O17" s="17">
        <f t="shared" si="0"/>
        <v>-1</v>
      </c>
      <c r="P17" s="17">
        <f t="shared" si="0"/>
        <v>-1</v>
      </c>
      <c r="Q17" s="17">
        <f t="shared" ref="Q17" si="2">IF(($A17/2-(Q$1*10))/100&gt;0.3,0.3,IF(($A17/2-(Q$1*10))/100&lt;(-0.8),-1,($A17/2-(Q$1*10))/100))</f>
        <v>-1</v>
      </c>
    </row>
    <row r="18" spans="1:17" x14ac:dyDescent="0.25">
      <c r="A18" s="3">
        <v>80</v>
      </c>
      <c r="B18" s="21">
        <f t="shared" ref="B18:Q22" si="3">IF(($A18/2-(B$1*10))/100&gt;0.3,0.3,IF(($A18/2-(B$1*10))/100&lt;(-0.8),-1,($A18/2-(B$1*10))/100))</f>
        <v>0.3</v>
      </c>
      <c r="C18" s="21">
        <f t="shared" si="3"/>
        <v>0.3</v>
      </c>
      <c r="D18" s="20">
        <f t="shared" si="3"/>
        <v>0.25</v>
      </c>
      <c r="E18" s="20">
        <f t="shared" si="3"/>
        <v>0.2</v>
      </c>
      <c r="F18" s="20">
        <f t="shared" si="3"/>
        <v>0.15</v>
      </c>
      <c r="G18" s="16">
        <f t="shared" si="3"/>
        <v>0.1</v>
      </c>
      <c r="H18" s="13">
        <f t="shared" si="3"/>
        <v>0</v>
      </c>
      <c r="I18" s="19">
        <f t="shared" si="3"/>
        <v>-0.1</v>
      </c>
      <c r="J18" s="14">
        <f t="shared" si="3"/>
        <v>-0.2</v>
      </c>
      <c r="K18" s="14">
        <f t="shared" si="3"/>
        <v>-0.3</v>
      </c>
      <c r="L18" s="15">
        <f t="shared" si="3"/>
        <v>-0.4</v>
      </c>
      <c r="M18" s="17">
        <f t="shared" si="3"/>
        <v>-0.5</v>
      </c>
      <c r="N18" s="17">
        <f t="shared" si="3"/>
        <v>-0.6</v>
      </c>
      <c r="O18" s="17">
        <f t="shared" si="3"/>
        <v>-1</v>
      </c>
      <c r="P18" s="17">
        <f t="shared" si="3"/>
        <v>-1</v>
      </c>
      <c r="Q18" s="17">
        <f t="shared" si="3"/>
        <v>-1</v>
      </c>
    </row>
    <row r="19" spans="1:17" x14ac:dyDescent="0.25">
      <c r="A19" s="3">
        <v>85</v>
      </c>
      <c r="B19" s="21">
        <f t="shared" si="3"/>
        <v>0.3</v>
      </c>
      <c r="C19" s="21">
        <f t="shared" si="3"/>
        <v>0.3</v>
      </c>
      <c r="D19" s="20">
        <f t="shared" si="3"/>
        <v>0.27500000000000002</v>
      </c>
      <c r="E19" s="20">
        <f t="shared" si="3"/>
        <v>0.22500000000000001</v>
      </c>
      <c r="F19" s="20">
        <f t="shared" si="3"/>
        <v>0.17499999999999999</v>
      </c>
      <c r="G19" s="20">
        <f t="shared" si="3"/>
        <v>0.125</v>
      </c>
      <c r="H19" s="16">
        <f t="shared" si="3"/>
        <v>2.5000000000000001E-2</v>
      </c>
      <c r="I19" s="18">
        <f t="shared" si="3"/>
        <v>-7.4999999999999997E-2</v>
      </c>
      <c r="J19" s="19">
        <f t="shared" si="3"/>
        <v>-0.17499999999999999</v>
      </c>
      <c r="K19" s="14">
        <f t="shared" si="3"/>
        <v>-0.27500000000000002</v>
      </c>
      <c r="L19" s="15">
        <f t="shared" si="3"/>
        <v>-0.375</v>
      </c>
      <c r="M19" s="15">
        <f t="shared" si="3"/>
        <v>-0.47499999999999998</v>
      </c>
      <c r="N19" s="17">
        <f t="shared" si="3"/>
        <v>-0.57499999999999996</v>
      </c>
      <c r="O19" s="17">
        <f t="shared" si="3"/>
        <v>-1</v>
      </c>
      <c r="P19" s="17">
        <f t="shared" si="3"/>
        <v>-1</v>
      </c>
      <c r="Q19" s="17">
        <f t="shared" si="3"/>
        <v>-1</v>
      </c>
    </row>
    <row r="20" spans="1:17" x14ac:dyDescent="0.25">
      <c r="A20" s="3">
        <v>90</v>
      </c>
      <c r="B20" s="21">
        <f t="shared" si="3"/>
        <v>0.3</v>
      </c>
      <c r="C20" s="21">
        <f t="shared" si="3"/>
        <v>0.3</v>
      </c>
      <c r="D20" s="21">
        <f t="shared" si="3"/>
        <v>0.3</v>
      </c>
      <c r="E20" s="20">
        <f t="shared" si="3"/>
        <v>0.25</v>
      </c>
      <c r="F20" s="20">
        <f t="shared" si="3"/>
        <v>0.2</v>
      </c>
      <c r="G20" s="20">
        <f t="shared" si="3"/>
        <v>0.15</v>
      </c>
      <c r="H20" s="16">
        <f t="shared" si="3"/>
        <v>0.05</v>
      </c>
      <c r="I20" s="18">
        <f t="shared" si="3"/>
        <v>-0.05</v>
      </c>
      <c r="J20" s="19">
        <f t="shared" si="3"/>
        <v>-0.15</v>
      </c>
      <c r="K20" s="14">
        <f t="shared" si="3"/>
        <v>-0.25</v>
      </c>
      <c r="L20" s="15">
        <f t="shared" si="3"/>
        <v>-0.35</v>
      </c>
      <c r="M20" s="15">
        <f t="shared" si="3"/>
        <v>-0.45</v>
      </c>
      <c r="N20" s="17">
        <f t="shared" si="3"/>
        <v>-0.55000000000000004</v>
      </c>
      <c r="O20" s="17">
        <f t="shared" si="3"/>
        <v>-1</v>
      </c>
      <c r="P20" s="17">
        <f t="shared" si="3"/>
        <v>-1</v>
      </c>
      <c r="Q20" s="17">
        <f t="shared" si="3"/>
        <v>-1</v>
      </c>
    </row>
    <row r="21" spans="1:17" x14ac:dyDescent="0.25">
      <c r="A21" s="3">
        <v>95</v>
      </c>
      <c r="B21" s="21">
        <f t="shared" si="3"/>
        <v>0.3</v>
      </c>
      <c r="C21" s="21">
        <f t="shared" si="3"/>
        <v>0.3</v>
      </c>
      <c r="D21" s="21">
        <f t="shared" si="3"/>
        <v>0.3</v>
      </c>
      <c r="E21" s="20">
        <f t="shared" si="3"/>
        <v>0.27500000000000002</v>
      </c>
      <c r="F21" s="20">
        <f t="shared" si="3"/>
        <v>0.22500000000000001</v>
      </c>
      <c r="G21" s="20">
        <f t="shared" si="3"/>
        <v>0.17499999999999999</v>
      </c>
      <c r="H21" s="16">
        <f t="shared" si="3"/>
        <v>7.4999999999999997E-2</v>
      </c>
      <c r="I21" s="18">
        <f t="shared" si="3"/>
        <v>-2.5000000000000001E-2</v>
      </c>
      <c r="J21" s="19">
        <f t="shared" si="3"/>
        <v>-0.125</v>
      </c>
      <c r="K21" s="14">
        <f t="shared" si="3"/>
        <v>-0.22500000000000001</v>
      </c>
      <c r="L21" s="15">
        <f t="shared" si="3"/>
        <v>-0.32500000000000001</v>
      </c>
      <c r="M21" s="15">
        <f t="shared" si="3"/>
        <v>-0.42499999999999999</v>
      </c>
      <c r="N21" s="17">
        <f t="shared" si="3"/>
        <v>-0.52500000000000002</v>
      </c>
      <c r="O21" s="17">
        <f t="shared" si="3"/>
        <v>-1</v>
      </c>
      <c r="P21" s="17">
        <f t="shared" si="3"/>
        <v>-1</v>
      </c>
      <c r="Q21" s="17">
        <f t="shared" si="3"/>
        <v>-1</v>
      </c>
    </row>
    <row r="22" spans="1:17" ht="15.75" thickBot="1" x14ac:dyDescent="0.3">
      <c r="A22" s="4">
        <v>100</v>
      </c>
      <c r="B22" s="21">
        <f t="shared" si="3"/>
        <v>0.3</v>
      </c>
      <c r="C22" s="21">
        <f t="shared" si="3"/>
        <v>0.3</v>
      </c>
      <c r="D22" s="21">
        <f t="shared" si="3"/>
        <v>0.3</v>
      </c>
      <c r="E22" s="21">
        <f t="shared" si="3"/>
        <v>0.3</v>
      </c>
      <c r="F22" s="20">
        <f t="shared" si="3"/>
        <v>0.25</v>
      </c>
      <c r="G22" s="20">
        <f t="shared" si="3"/>
        <v>0.2</v>
      </c>
      <c r="H22" s="16">
        <f t="shared" si="3"/>
        <v>0.1</v>
      </c>
      <c r="I22" s="13">
        <f t="shared" si="3"/>
        <v>0</v>
      </c>
      <c r="J22" s="19">
        <f t="shared" si="3"/>
        <v>-0.1</v>
      </c>
      <c r="K22" s="14">
        <f t="shared" si="3"/>
        <v>-0.2</v>
      </c>
      <c r="L22" s="14">
        <f t="shared" si="3"/>
        <v>-0.3</v>
      </c>
      <c r="M22" s="15">
        <f t="shared" si="3"/>
        <v>-0.4</v>
      </c>
      <c r="N22" s="17">
        <f t="shared" si="3"/>
        <v>-0.5</v>
      </c>
      <c r="O22" s="17">
        <f t="shared" si="3"/>
        <v>-1</v>
      </c>
      <c r="P22" s="17">
        <f t="shared" si="3"/>
        <v>-1</v>
      </c>
      <c r="Q22" s="17">
        <f t="shared" si="3"/>
        <v>-1</v>
      </c>
    </row>
    <row r="23" spans="1:17" ht="15.75" thickTop="1" x14ac:dyDescent="0.25"/>
    <row r="24" spans="1:17" x14ac:dyDescent="0.25">
      <c r="A24" s="2"/>
    </row>
    <row r="25" spans="1:17" x14ac:dyDescent="0.25">
      <c r="A25" s="2"/>
    </row>
    <row r="26" spans="1:17" x14ac:dyDescent="0.25">
      <c r="A26" s="2"/>
    </row>
    <row r="28" spans="1:17" x14ac:dyDescent="0.25">
      <c r="A28" t="s">
        <v>3</v>
      </c>
      <c r="B28" t="s">
        <v>20</v>
      </c>
      <c r="E28" t="s">
        <v>2</v>
      </c>
      <c r="F28">
        <v>0.4</v>
      </c>
      <c r="G28">
        <v>1</v>
      </c>
    </row>
    <row r="29" spans="1:17" x14ac:dyDescent="0.25">
      <c r="E29" t="s">
        <v>0</v>
      </c>
      <c r="F29">
        <v>1</v>
      </c>
      <c r="G29">
        <v>3</v>
      </c>
    </row>
    <row r="30" spans="1:17" x14ac:dyDescent="0.25">
      <c r="E30" t="s">
        <v>1</v>
      </c>
      <c r="F30" s="1">
        <v>2</v>
      </c>
      <c r="G30">
        <v>20</v>
      </c>
    </row>
    <row r="31" spans="1:17" x14ac:dyDescent="0.25">
      <c r="A31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workbookViewId="0">
      <selection activeCell="B3" sqref="B3"/>
    </sheetView>
  </sheetViews>
  <sheetFormatPr defaultRowHeight="15" x14ac:dyDescent="0.25"/>
  <cols>
    <col min="1" max="1" width="17.42578125" customWidth="1"/>
    <col min="7" max="7" width="9.42578125" customWidth="1"/>
    <col min="8" max="8" width="8.7109375" customWidth="1"/>
    <col min="10" max="10" width="17.85546875" customWidth="1"/>
    <col min="13" max="13" width="17.140625" customWidth="1"/>
  </cols>
  <sheetData>
    <row r="1" spans="1:18" ht="16.5" thickTop="1" thickBot="1" x14ac:dyDescent="0.3">
      <c r="A1" s="9" t="s">
        <v>5</v>
      </c>
      <c r="B1" s="7">
        <v>0.5</v>
      </c>
      <c r="C1" s="7">
        <v>1</v>
      </c>
      <c r="D1" s="7">
        <v>1.5</v>
      </c>
      <c r="E1" s="7">
        <v>2</v>
      </c>
      <c r="F1" s="7">
        <v>2.5</v>
      </c>
      <c r="G1" s="7">
        <v>3</v>
      </c>
      <c r="H1" s="7">
        <v>4</v>
      </c>
      <c r="I1" s="7">
        <v>5</v>
      </c>
      <c r="J1" s="7">
        <v>10</v>
      </c>
      <c r="K1" s="7">
        <v>15</v>
      </c>
      <c r="L1" s="7">
        <v>20</v>
      </c>
      <c r="M1" s="7">
        <v>30</v>
      </c>
      <c r="N1" s="7">
        <v>40</v>
      </c>
      <c r="O1" s="7">
        <v>50</v>
      </c>
      <c r="P1" s="7">
        <v>60</v>
      </c>
      <c r="Q1" s="7">
        <v>70</v>
      </c>
      <c r="R1" s="8">
        <v>80</v>
      </c>
    </row>
    <row r="2" spans="1:18" ht="15.75" thickTop="1" x14ac:dyDescent="0.25">
      <c r="A2" s="3">
        <v>1</v>
      </c>
      <c r="B2" s="10">
        <f t="shared" ref="B2:H11" si="0" xml:space="preserve"> ($A2 -  ((B$1 * 10)+30)) / 100</f>
        <v>-0.34</v>
      </c>
      <c r="C2" s="10">
        <f t="shared" si="0"/>
        <v>-0.39</v>
      </c>
      <c r="D2" s="10">
        <f t="shared" si="0"/>
        <v>-0.44</v>
      </c>
      <c r="E2" s="10">
        <f t="shared" si="0"/>
        <v>-0.49</v>
      </c>
      <c r="F2" s="10">
        <f t="shared" si="0"/>
        <v>-0.54</v>
      </c>
      <c r="G2" s="10">
        <f t="shared" si="0"/>
        <v>-0.59</v>
      </c>
      <c r="H2" s="10">
        <f t="shared" si="0"/>
        <v>-0.69</v>
      </c>
      <c r="I2" s="10">
        <f t="shared" ref="B2:Q11" si="1" xml:space="preserve"> ($A2 -  (I$1 * 25)) / 100</f>
        <v>-1.24</v>
      </c>
      <c r="J2" s="10">
        <f t="shared" si="1"/>
        <v>-2.4900000000000002</v>
      </c>
      <c r="K2" s="10">
        <f t="shared" si="1"/>
        <v>-3.74</v>
      </c>
      <c r="L2" s="10">
        <f t="shared" si="1"/>
        <v>-4.99</v>
      </c>
      <c r="M2" s="10">
        <f t="shared" si="1"/>
        <v>-7.49</v>
      </c>
      <c r="N2" s="10">
        <f t="shared" si="1"/>
        <v>-9.99</v>
      </c>
      <c r="O2" s="10">
        <f t="shared" si="1"/>
        <v>-12.49</v>
      </c>
      <c r="P2" s="10">
        <f t="shared" si="1"/>
        <v>-14.99</v>
      </c>
      <c r="Q2" s="10">
        <f t="shared" si="1"/>
        <v>-17.489999999999998</v>
      </c>
      <c r="R2" s="10">
        <f t="shared" ref="F2:R17" si="2" xml:space="preserve"> ($A2 -  (R$1 * 25)) / 100</f>
        <v>-19.989999999999998</v>
      </c>
    </row>
    <row r="3" spans="1:18" x14ac:dyDescent="0.25">
      <c r="A3" s="3">
        <v>5</v>
      </c>
      <c r="B3" s="10">
        <f t="shared" si="0"/>
        <v>-0.3</v>
      </c>
      <c r="C3" s="10">
        <f t="shared" si="0"/>
        <v>-0.35</v>
      </c>
      <c r="D3" s="10">
        <f t="shared" si="0"/>
        <v>-0.4</v>
      </c>
      <c r="E3" s="10">
        <f t="shared" si="0"/>
        <v>-0.45</v>
      </c>
      <c r="F3" s="10">
        <f t="shared" si="0"/>
        <v>-0.5</v>
      </c>
      <c r="G3" s="10">
        <f t="shared" si="0"/>
        <v>-0.55000000000000004</v>
      </c>
      <c r="H3" s="10">
        <f t="shared" si="0"/>
        <v>-0.65</v>
      </c>
      <c r="I3" s="10">
        <f t="shared" si="2"/>
        <v>-1.2</v>
      </c>
      <c r="J3" s="10">
        <f t="shared" si="2"/>
        <v>-2.4500000000000002</v>
      </c>
      <c r="K3" s="10">
        <f t="shared" si="2"/>
        <v>-3.7</v>
      </c>
      <c r="L3" s="10">
        <f t="shared" si="2"/>
        <v>-4.95</v>
      </c>
      <c r="M3" s="10">
        <f t="shared" si="2"/>
        <v>-7.45</v>
      </c>
      <c r="N3" s="10">
        <f t="shared" si="2"/>
        <v>-9.9499999999999993</v>
      </c>
      <c r="O3" s="10">
        <f t="shared" si="2"/>
        <v>-12.45</v>
      </c>
      <c r="P3" s="10">
        <f t="shared" si="2"/>
        <v>-14.95</v>
      </c>
      <c r="Q3" s="10">
        <f t="shared" si="2"/>
        <v>-17.45</v>
      </c>
      <c r="R3" s="10">
        <f t="shared" si="2"/>
        <v>-19.95</v>
      </c>
    </row>
    <row r="4" spans="1:18" x14ac:dyDescent="0.25">
      <c r="A4" s="3">
        <v>10</v>
      </c>
      <c r="B4" s="10">
        <f t="shared" si="0"/>
        <v>-0.25</v>
      </c>
      <c r="C4" s="10">
        <f t="shared" si="0"/>
        <v>-0.3</v>
      </c>
      <c r="D4" s="10">
        <f t="shared" si="0"/>
        <v>-0.35</v>
      </c>
      <c r="E4" s="10">
        <f t="shared" si="0"/>
        <v>-0.4</v>
      </c>
      <c r="F4" s="10">
        <f t="shared" si="0"/>
        <v>-0.45</v>
      </c>
      <c r="G4" s="10">
        <f t="shared" si="0"/>
        <v>-0.5</v>
      </c>
      <c r="H4" s="10">
        <f t="shared" si="0"/>
        <v>-0.6</v>
      </c>
      <c r="I4" s="10">
        <f t="shared" si="2"/>
        <v>-1.1499999999999999</v>
      </c>
      <c r="J4" s="10">
        <f t="shared" si="2"/>
        <v>-2.4</v>
      </c>
      <c r="K4" s="10">
        <f t="shared" si="2"/>
        <v>-3.65</v>
      </c>
      <c r="L4" s="10">
        <f t="shared" si="2"/>
        <v>-4.9000000000000004</v>
      </c>
      <c r="M4" s="10">
        <f t="shared" si="2"/>
        <v>-7.4</v>
      </c>
      <c r="N4" s="10">
        <f t="shared" si="2"/>
        <v>-9.9</v>
      </c>
      <c r="O4" s="10">
        <f t="shared" si="2"/>
        <v>-12.4</v>
      </c>
      <c r="P4" s="10">
        <f t="shared" si="2"/>
        <v>-14.9</v>
      </c>
      <c r="Q4" s="10">
        <f t="shared" si="2"/>
        <v>-17.399999999999999</v>
      </c>
      <c r="R4" s="10">
        <f t="shared" si="2"/>
        <v>-19.899999999999999</v>
      </c>
    </row>
    <row r="5" spans="1:18" x14ac:dyDescent="0.25">
      <c r="A5" s="3">
        <v>15</v>
      </c>
      <c r="B5" s="10">
        <f ca="1" xml:space="preserve"> ($A5 -  ((A1:R22 * 10)+30)) / 100</f>
        <v>0</v>
      </c>
      <c r="C5" s="10">
        <f t="shared" si="0"/>
        <v>-0.25</v>
      </c>
      <c r="D5" s="10">
        <f t="shared" si="0"/>
        <v>-0.3</v>
      </c>
      <c r="E5" s="10">
        <f t="shared" si="0"/>
        <v>-0.35</v>
      </c>
      <c r="F5" s="10">
        <f t="shared" si="0"/>
        <v>-0.4</v>
      </c>
      <c r="G5" s="10">
        <f t="shared" si="0"/>
        <v>-0.45</v>
      </c>
      <c r="H5" s="10">
        <f t="shared" si="0"/>
        <v>-0.55000000000000004</v>
      </c>
      <c r="I5" s="10">
        <f t="shared" si="2"/>
        <v>-1.1000000000000001</v>
      </c>
      <c r="J5" s="10">
        <f t="shared" si="2"/>
        <v>-2.35</v>
      </c>
      <c r="K5" s="10">
        <f t="shared" si="2"/>
        <v>-3.6</v>
      </c>
      <c r="L5" s="10">
        <f t="shared" si="2"/>
        <v>-4.8499999999999996</v>
      </c>
      <c r="M5" s="10">
        <f t="shared" si="2"/>
        <v>-7.35</v>
      </c>
      <c r="N5" s="10">
        <f t="shared" si="2"/>
        <v>-9.85</v>
      </c>
      <c r="O5" s="10">
        <f t="shared" si="2"/>
        <v>-12.35</v>
      </c>
      <c r="P5" s="10">
        <f t="shared" si="2"/>
        <v>-14.85</v>
      </c>
      <c r="Q5" s="10">
        <f t="shared" si="2"/>
        <v>-17.350000000000001</v>
      </c>
      <c r="R5" s="10">
        <f t="shared" si="2"/>
        <v>-19.850000000000001</v>
      </c>
    </row>
    <row r="6" spans="1:18" x14ac:dyDescent="0.25">
      <c r="A6" s="3">
        <v>20</v>
      </c>
      <c r="B6" s="10">
        <f t="shared" si="0"/>
        <v>-0.15</v>
      </c>
      <c r="C6" s="10">
        <f t="shared" si="0"/>
        <v>-0.2</v>
      </c>
      <c r="D6" s="10">
        <f t="shared" si="0"/>
        <v>-0.25</v>
      </c>
      <c r="E6" s="10">
        <f t="shared" si="0"/>
        <v>-0.3</v>
      </c>
      <c r="F6" s="10">
        <f t="shared" si="0"/>
        <v>-0.35</v>
      </c>
      <c r="G6" s="10">
        <f t="shared" si="0"/>
        <v>-0.4</v>
      </c>
      <c r="H6" s="10">
        <f t="shared" si="0"/>
        <v>-0.5</v>
      </c>
      <c r="I6" s="10">
        <f t="shared" si="2"/>
        <v>-1.05</v>
      </c>
      <c r="J6" s="10">
        <f t="shared" si="2"/>
        <v>-2.2999999999999998</v>
      </c>
      <c r="K6" s="10">
        <f t="shared" si="2"/>
        <v>-3.55</v>
      </c>
      <c r="L6" s="10">
        <f t="shared" si="2"/>
        <v>-4.8</v>
      </c>
      <c r="M6" s="10">
        <f t="shared" si="2"/>
        <v>-7.3</v>
      </c>
      <c r="N6" s="10">
        <f t="shared" si="2"/>
        <v>-9.8000000000000007</v>
      </c>
      <c r="O6" s="10">
        <f t="shared" si="2"/>
        <v>-12.3</v>
      </c>
      <c r="P6" s="10">
        <f t="shared" si="2"/>
        <v>-14.8</v>
      </c>
      <c r="Q6" s="10">
        <f t="shared" si="2"/>
        <v>-17.3</v>
      </c>
      <c r="R6" s="10">
        <f t="shared" si="2"/>
        <v>-19.8</v>
      </c>
    </row>
    <row r="7" spans="1:18" x14ac:dyDescent="0.25">
      <c r="A7" s="3">
        <v>25</v>
      </c>
      <c r="B7" s="10">
        <f t="shared" si="0"/>
        <v>-0.1</v>
      </c>
      <c r="C7" s="10">
        <f t="shared" si="0"/>
        <v>-0.15</v>
      </c>
      <c r="D7" s="10">
        <f t="shared" si="0"/>
        <v>-0.2</v>
      </c>
      <c r="E7" s="10">
        <f t="shared" si="0"/>
        <v>-0.25</v>
      </c>
      <c r="F7" s="10">
        <f t="shared" si="0"/>
        <v>-0.3</v>
      </c>
      <c r="G7" s="10">
        <f t="shared" si="0"/>
        <v>-0.35</v>
      </c>
      <c r="H7" s="10">
        <f t="shared" si="0"/>
        <v>-0.45</v>
      </c>
      <c r="I7" s="10">
        <f t="shared" si="2"/>
        <v>-1</v>
      </c>
      <c r="J7" s="10">
        <f t="shared" si="2"/>
        <v>-2.25</v>
      </c>
      <c r="K7" s="10">
        <f t="shared" si="2"/>
        <v>-3.5</v>
      </c>
      <c r="L7" s="10">
        <f t="shared" si="2"/>
        <v>-4.75</v>
      </c>
      <c r="M7" s="10">
        <f t="shared" si="2"/>
        <v>-7.25</v>
      </c>
      <c r="N7" s="10">
        <f t="shared" si="2"/>
        <v>-9.75</v>
      </c>
      <c r="O7" s="10">
        <f t="shared" si="2"/>
        <v>-12.25</v>
      </c>
      <c r="P7" s="10">
        <f t="shared" si="2"/>
        <v>-14.75</v>
      </c>
      <c r="Q7" s="10">
        <f t="shared" si="2"/>
        <v>-17.25</v>
      </c>
      <c r="R7" s="10">
        <f t="shared" si="2"/>
        <v>-19.75</v>
      </c>
    </row>
    <row r="8" spans="1:18" x14ac:dyDescent="0.25">
      <c r="A8" s="3">
        <v>30</v>
      </c>
      <c r="B8" s="10">
        <f t="shared" si="0"/>
        <v>-0.05</v>
      </c>
      <c r="C8" s="10">
        <f t="shared" si="0"/>
        <v>-0.1</v>
      </c>
      <c r="D8" s="10">
        <f t="shared" si="0"/>
        <v>-0.15</v>
      </c>
      <c r="E8" s="10">
        <f t="shared" si="0"/>
        <v>-0.2</v>
      </c>
      <c r="F8" s="10">
        <f t="shared" si="0"/>
        <v>-0.25</v>
      </c>
      <c r="G8" s="10">
        <f t="shared" si="0"/>
        <v>-0.3</v>
      </c>
      <c r="H8" s="10">
        <f t="shared" si="0"/>
        <v>-0.4</v>
      </c>
      <c r="I8" s="10">
        <f t="shared" si="2"/>
        <v>-0.95</v>
      </c>
      <c r="J8" s="10">
        <f t="shared" si="2"/>
        <v>-2.2000000000000002</v>
      </c>
      <c r="K8" s="10">
        <f t="shared" si="2"/>
        <v>-3.45</v>
      </c>
      <c r="L8" s="10">
        <f t="shared" si="2"/>
        <v>-4.7</v>
      </c>
      <c r="M8" s="10">
        <f t="shared" si="2"/>
        <v>-7.2</v>
      </c>
      <c r="N8" s="10">
        <f t="shared" si="2"/>
        <v>-9.6999999999999993</v>
      </c>
      <c r="O8" s="10">
        <f t="shared" si="2"/>
        <v>-12.2</v>
      </c>
      <c r="P8" s="10">
        <f t="shared" si="2"/>
        <v>-14.7</v>
      </c>
      <c r="Q8" s="10">
        <f t="shared" si="2"/>
        <v>-17.2</v>
      </c>
      <c r="R8" s="10">
        <f t="shared" si="2"/>
        <v>-19.7</v>
      </c>
    </row>
    <row r="9" spans="1:18" x14ac:dyDescent="0.25">
      <c r="A9" s="3">
        <v>35</v>
      </c>
      <c r="B9" s="10">
        <f t="shared" si="0"/>
        <v>0</v>
      </c>
      <c r="C9" s="10">
        <f t="shared" si="0"/>
        <v>-0.05</v>
      </c>
      <c r="D9" s="10">
        <f t="shared" si="0"/>
        <v>-0.1</v>
      </c>
      <c r="E9" s="10">
        <f t="shared" si="0"/>
        <v>-0.15</v>
      </c>
      <c r="F9" s="10">
        <f t="shared" si="0"/>
        <v>-0.2</v>
      </c>
      <c r="G9" s="10">
        <f t="shared" si="0"/>
        <v>-0.25</v>
      </c>
      <c r="H9" s="10">
        <f t="shared" si="0"/>
        <v>-0.35</v>
      </c>
      <c r="I9" s="10">
        <f t="shared" si="2"/>
        <v>-0.9</v>
      </c>
      <c r="J9" s="10">
        <f t="shared" si="2"/>
        <v>-2.15</v>
      </c>
      <c r="K9" s="10">
        <f t="shared" si="2"/>
        <v>-3.4</v>
      </c>
      <c r="L9" s="10">
        <f t="shared" si="2"/>
        <v>-4.6500000000000004</v>
      </c>
      <c r="M9" s="10">
        <f t="shared" si="2"/>
        <v>-7.15</v>
      </c>
      <c r="N9" s="10">
        <f t="shared" si="2"/>
        <v>-9.65</v>
      </c>
      <c r="O9" s="10">
        <f t="shared" si="2"/>
        <v>-12.15</v>
      </c>
      <c r="P9" s="10">
        <f t="shared" si="2"/>
        <v>-14.65</v>
      </c>
      <c r="Q9" s="10">
        <f t="shared" si="2"/>
        <v>-17.149999999999999</v>
      </c>
      <c r="R9" s="10">
        <f t="shared" si="2"/>
        <v>-19.649999999999999</v>
      </c>
    </row>
    <row r="10" spans="1:18" x14ac:dyDescent="0.25">
      <c r="A10" s="3">
        <v>40</v>
      </c>
      <c r="B10" s="10">
        <f t="shared" si="0"/>
        <v>0.05</v>
      </c>
      <c r="C10" s="10">
        <f t="shared" si="0"/>
        <v>0</v>
      </c>
      <c r="D10" s="10">
        <f t="shared" si="0"/>
        <v>-0.05</v>
      </c>
      <c r="E10" s="10">
        <f t="shared" si="0"/>
        <v>-0.1</v>
      </c>
      <c r="F10" s="10">
        <f t="shared" si="0"/>
        <v>-0.15</v>
      </c>
      <c r="G10" s="10">
        <f t="shared" si="0"/>
        <v>-0.2</v>
      </c>
      <c r="H10" s="10">
        <f t="shared" si="0"/>
        <v>-0.3</v>
      </c>
      <c r="I10" s="10">
        <f t="shared" si="2"/>
        <v>-0.85</v>
      </c>
      <c r="J10" s="10">
        <f t="shared" si="2"/>
        <v>-2.1</v>
      </c>
      <c r="K10" s="10">
        <f t="shared" si="2"/>
        <v>-3.35</v>
      </c>
      <c r="L10" s="10">
        <f t="shared" si="2"/>
        <v>-4.5999999999999996</v>
      </c>
      <c r="M10" s="10">
        <f t="shared" si="2"/>
        <v>-7.1</v>
      </c>
      <c r="N10" s="10">
        <f t="shared" si="2"/>
        <v>-9.6</v>
      </c>
      <c r="O10" s="10">
        <f t="shared" si="2"/>
        <v>-12.1</v>
      </c>
      <c r="P10" s="10">
        <f t="shared" si="2"/>
        <v>-14.6</v>
      </c>
      <c r="Q10" s="10">
        <f t="shared" si="2"/>
        <v>-17.100000000000001</v>
      </c>
      <c r="R10" s="10">
        <f t="shared" si="2"/>
        <v>-19.600000000000001</v>
      </c>
    </row>
    <row r="11" spans="1:18" x14ac:dyDescent="0.25">
      <c r="A11" s="3">
        <v>45</v>
      </c>
      <c r="B11" s="10">
        <f t="shared" si="0"/>
        <v>0.1</v>
      </c>
      <c r="C11" s="10">
        <f t="shared" si="0"/>
        <v>0.05</v>
      </c>
      <c r="D11" s="10">
        <f t="shared" si="0"/>
        <v>0</v>
      </c>
      <c r="E11" s="10">
        <f t="shared" si="0"/>
        <v>-0.05</v>
      </c>
      <c r="F11" s="10">
        <f t="shared" si="0"/>
        <v>-0.1</v>
      </c>
      <c r="G11" s="10">
        <f t="shared" si="0"/>
        <v>-0.15</v>
      </c>
      <c r="H11" s="10">
        <f t="shared" si="0"/>
        <v>-0.25</v>
      </c>
      <c r="I11" s="10">
        <f t="shared" si="2"/>
        <v>-0.8</v>
      </c>
      <c r="J11" s="10">
        <f t="shared" si="2"/>
        <v>-2.0499999999999998</v>
      </c>
      <c r="K11" s="10">
        <f t="shared" si="2"/>
        <v>-3.3</v>
      </c>
      <c r="L11" s="10">
        <f t="shared" si="2"/>
        <v>-4.55</v>
      </c>
      <c r="M11" s="10">
        <f t="shared" si="2"/>
        <v>-7.05</v>
      </c>
      <c r="N11" s="10">
        <f t="shared" si="2"/>
        <v>-9.5500000000000007</v>
      </c>
      <c r="O11" s="10">
        <f t="shared" si="2"/>
        <v>-12.05</v>
      </c>
      <c r="P11" s="10">
        <f t="shared" si="2"/>
        <v>-14.55</v>
      </c>
      <c r="Q11" s="10">
        <f t="shared" si="2"/>
        <v>-17.05</v>
      </c>
      <c r="R11" s="10">
        <f t="shared" si="2"/>
        <v>-19.55</v>
      </c>
    </row>
    <row r="12" spans="1:18" ht="18.75" customHeight="1" x14ac:dyDescent="0.25">
      <c r="A12" s="3">
        <v>50</v>
      </c>
      <c r="B12" s="10">
        <f t="shared" ref="B12:D22" si="3" xml:space="preserve"> ($A12 -  ((B$1 * 10)+30)) / 100</f>
        <v>0.15</v>
      </c>
      <c r="C12" s="10">
        <f t="shared" si="3"/>
        <v>0.1</v>
      </c>
      <c r="D12" s="10">
        <f t="shared" si="3"/>
        <v>0.05</v>
      </c>
      <c r="E12" s="10">
        <f xml:space="preserve"> ($A12 -  ((E$1 * 10)+30)) / 100</f>
        <v>0</v>
      </c>
      <c r="F12" s="10">
        <f t="shared" ref="F12:H12" si="4" xml:space="preserve"> ($A12 -  ((F$1 * 10)+30)) / 100</f>
        <v>-0.05</v>
      </c>
      <c r="G12" s="10">
        <f t="shared" si="4"/>
        <v>-0.1</v>
      </c>
      <c r="H12" s="10">
        <f t="shared" si="4"/>
        <v>-0.2</v>
      </c>
      <c r="I12" s="10">
        <f t="shared" si="2"/>
        <v>-0.75</v>
      </c>
      <c r="J12" s="10">
        <f t="shared" ref="B12:P22" si="5" xml:space="preserve"> ($A12 -  (J$1 * 25)) / 100</f>
        <v>-2</v>
      </c>
      <c r="K12" s="10">
        <f t="shared" si="5"/>
        <v>-3.25</v>
      </c>
      <c r="L12" s="10">
        <f t="shared" si="5"/>
        <v>-4.5</v>
      </c>
      <c r="M12" s="10">
        <f t="shared" si="2"/>
        <v>-7</v>
      </c>
      <c r="N12" s="10">
        <f t="shared" si="5"/>
        <v>-9.5</v>
      </c>
      <c r="O12" s="10">
        <f t="shared" si="5"/>
        <v>-12</v>
      </c>
      <c r="P12" s="10">
        <f t="shared" si="5"/>
        <v>-14.5</v>
      </c>
      <c r="Q12" s="10">
        <f t="shared" si="2"/>
        <v>-17</v>
      </c>
      <c r="R12" s="10">
        <f t="shared" si="2"/>
        <v>-19.5</v>
      </c>
    </row>
    <row r="13" spans="1:18" x14ac:dyDescent="0.25">
      <c r="A13" s="3">
        <v>55</v>
      </c>
      <c r="B13" s="10">
        <f t="shared" si="3"/>
        <v>0.2</v>
      </c>
      <c r="C13" s="10">
        <f t="shared" si="3"/>
        <v>0.15</v>
      </c>
      <c r="D13" s="10">
        <f t="shared" si="3"/>
        <v>0.1</v>
      </c>
      <c r="E13" s="10">
        <f t="shared" ref="E13:H22" si="6" xml:space="preserve"> ($A13 -  ((E$1 * 10)+30)) / 100</f>
        <v>0.05</v>
      </c>
      <c r="F13" s="10">
        <f t="shared" si="6"/>
        <v>0</v>
      </c>
      <c r="G13" s="10">
        <f t="shared" si="6"/>
        <v>-0.05</v>
      </c>
      <c r="H13" s="10">
        <f t="shared" si="6"/>
        <v>-0.15</v>
      </c>
      <c r="I13" s="10">
        <f t="shared" si="2"/>
        <v>-0.7</v>
      </c>
      <c r="J13" s="10">
        <f t="shared" si="2"/>
        <v>-1.95</v>
      </c>
      <c r="K13" s="10">
        <f t="shared" si="2"/>
        <v>-3.2</v>
      </c>
      <c r="L13" s="10">
        <f t="shared" si="2"/>
        <v>-4.45</v>
      </c>
      <c r="M13" s="10">
        <f t="shared" si="2"/>
        <v>-6.95</v>
      </c>
      <c r="N13" s="10">
        <f t="shared" si="2"/>
        <v>-9.4499999999999993</v>
      </c>
      <c r="O13" s="10">
        <f t="shared" si="2"/>
        <v>-11.95</v>
      </c>
      <c r="P13" s="10">
        <f t="shared" si="2"/>
        <v>-14.45</v>
      </c>
      <c r="Q13" s="10">
        <f t="shared" si="2"/>
        <v>-16.95</v>
      </c>
      <c r="R13" s="10">
        <f t="shared" si="2"/>
        <v>-19.45</v>
      </c>
    </row>
    <row r="14" spans="1:18" x14ac:dyDescent="0.25">
      <c r="A14" s="3">
        <v>60</v>
      </c>
      <c r="B14" s="10">
        <f t="shared" si="3"/>
        <v>0.25</v>
      </c>
      <c r="C14" s="10">
        <f t="shared" si="3"/>
        <v>0.2</v>
      </c>
      <c r="D14" s="10">
        <f t="shared" si="3"/>
        <v>0.15</v>
      </c>
      <c r="E14" s="10">
        <f t="shared" si="6"/>
        <v>0.1</v>
      </c>
      <c r="F14" s="10">
        <f t="shared" si="6"/>
        <v>0.05</v>
      </c>
      <c r="G14" s="10">
        <f t="shared" si="6"/>
        <v>0</v>
      </c>
      <c r="H14" s="10">
        <f t="shared" si="6"/>
        <v>-0.1</v>
      </c>
      <c r="I14" s="10">
        <f t="shared" si="2"/>
        <v>-0.65</v>
      </c>
      <c r="J14" s="10">
        <f t="shared" si="2"/>
        <v>-1.9</v>
      </c>
      <c r="K14" s="10">
        <f t="shared" si="2"/>
        <v>-3.15</v>
      </c>
      <c r="L14" s="10">
        <f t="shared" si="2"/>
        <v>-4.4000000000000004</v>
      </c>
      <c r="M14" s="10">
        <f t="shared" si="2"/>
        <v>-6.9</v>
      </c>
      <c r="N14" s="10">
        <f t="shared" si="2"/>
        <v>-9.4</v>
      </c>
      <c r="O14" s="10">
        <f t="shared" si="2"/>
        <v>-11.9</v>
      </c>
      <c r="P14" s="10">
        <f t="shared" si="2"/>
        <v>-14.4</v>
      </c>
      <c r="Q14" s="10">
        <f t="shared" si="2"/>
        <v>-16.899999999999999</v>
      </c>
      <c r="R14" s="10">
        <f t="shared" si="2"/>
        <v>-19.399999999999999</v>
      </c>
    </row>
    <row r="15" spans="1:18" x14ac:dyDescent="0.25">
      <c r="A15" s="3">
        <v>65</v>
      </c>
      <c r="B15" s="10">
        <f t="shared" si="3"/>
        <v>0.3</v>
      </c>
      <c r="C15" s="10">
        <f t="shared" si="3"/>
        <v>0.25</v>
      </c>
      <c r="D15" s="10">
        <f t="shared" si="3"/>
        <v>0.2</v>
      </c>
      <c r="E15" s="10">
        <f t="shared" si="6"/>
        <v>0.15</v>
      </c>
      <c r="F15" s="10">
        <f t="shared" si="6"/>
        <v>0.1</v>
      </c>
      <c r="G15" s="10">
        <f t="shared" si="6"/>
        <v>0.05</v>
      </c>
      <c r="H15" s="10">
        <f t="shared" si="6"/>
        <v>-0.05</v>
      </c>
      <c r="I15" s="10">
        <f t="shared" si="2"/>
        <v>-0.6</v>
      </c>
      <c r="J15" s="10">
        <f t="shared" si="2"/>
        <v>-1.85</v>
      </c>
      <c r="K15" s="10">
        <f t="shared" si="2"/>
        <v>-3.1</v>
      </c>
      <c r="L15" s="10">
        <f t="shared" si="2"/>
        <v>-4.3499999999999996</v>
      </c>
      <c r="M15" s="10">
        <f t="shared" si="2"/>
        <v>-6.85</v>
      </c>
      <c r="N15" s="10">
        <f t="shared" si="2"/>
        <v>-9.35</v>
      </c>
      <c r="O15" s="10">
        <f t="shared" si="2"/>
        <v>-11.85</v>
      </c>
      <c r="P15" s="10">
        <f t="shared" si="2"/>
        <v>-14.35</v>
      </c>
      <c r="Q15" s="10">
        <f t="shared" si="2"/>
        <v>-16.850000000000001</v>
      </c>
      <c r="R15" s="10">
        <f t="shared" si="2"/>
        <v>-19.350000000000001</v>
      </c>
    </row>
    <row r="16" spans="1:18" x14ac:dyDescent="0.25">
      <c r="A16" s="3">
        <v>70</v>
      </c>
      <c r="B16" s="10">
        <f t="shared" si="3"/>
        <v>0.35</v>
      </c>
      <c r="C16" s="10">
        <f t="shared" si="3"/>
        <v>0.3</v>
      </c>
      <c r="D16" s="10">
        <f t="shared" si="3"/>
        <v>0.25</v>
      </c>
      <c r="E16" s="10">
        <f t="shared" si="6"/>
        <v>0.2</v>
      </c>
      <c r="F16" s="10">
        <f t="shared" si="6"/>
        <v>0.15</v>
      </c>
      <c r="G16" s="10">
        <f t="shared" si="6"/>
        <v>0.1</v>
      </c>
      <c r="H16" s="10">
        <f t="shared" si="6"/>
        <v>0</v>
      </c>
      <c r="I16" s="10">
        <f t="shared" si="2"/>
        <v>-0.55000000000000004</v>
      </c>
      <c r="J16" s="10">
        <f t="shared" si="2"/>
        <v>-1.8</v>
      </c>
      <c r="K16" s="10">
        <f t="shared" si="2"/>
        <v>-3.05</v>
      </c>
      <c r="L16" s="10">
        <f t="shared" si="2"/>
        <v>-4.3</v>
      </c>
      <c r="M16" s="10">
        <f t="shared" si="2"/>
        <v>-6.8</v>
      </c>
      <c r="N16" s="10">
        <f t="shared" si="2"/>
        <v>-9.3000000000000007</v>
      </c>
      <c r="O16" s="10">
        <f t="shared" si="2"/>
        <v>-11.8</v>
      </c>
      <c r="P16" s="10">
        <f t="shared" si="2"/>
        <v>-14.3</v>
      </c>
      <c r="Q16" s="10">
        <f t="shared" si="2"/>
        <v>-16.8</v>
      </c>
      <c r="R16" s="10">
        <f t="shared" si="2"/>
        <v>-19.3</v>
      </c>
    </row>
    <row r="17" spans="1:18" x14ac:dyDescent="0.25">
      <c r="A17" s="3">
        <v>75</v>
      </c>
      <c r="B17" s="10">
        <f t="shared" si="3"/>
        <v>0.4</v>
      </c>
      <c r="C17" s="10">
        <f t="shared" si="3"/>
        <v>0.35</v>
      </c>
      <c r="D17" s="10">
        <f t="shared" si="3"/>
        <v>0.3</v>
      </c>
      <c r="E17" s="10">
        <f t="shared" si="6"/>
        <v>0.25</v>
      </c>
      <c r="F17" s="10">
        <f t="shared" si="6"/>
        <v>0.2</v>
      </c>
      <c r="G17" s="10">
        <f t="shared" si="6"/>
        <v>0.15</v>
      </c>
      <c r="H17" s="10">
        <f t="shared" si="6"/>
        <v>0.05</v>
      </c>
      <c r="I17" s="10">
        <f t="shared" si="2"/>
        <v>-0.5</v>
      </c>
      <c r="J17" s="10">
        <f t="shared" si="2"/>
        <v>-1.75</v>
      </c>
      <c r="K17" s="10">
        <f t="shared" si="2"/>
        <v>-3</v>
      </c>
      <c r="L17" s="10">
        <f t="shared" si="2"/>
        <v>-4.25</v>
      </c>
      <c r="M17" s="10">
        <f t="shared" si="2"/>
        <v>-6.75</v>
      </c>
      <c r="N17" s="10">
        <f t="shared" si="2"/>
        <v>-9.25</v>
      </c>
      <c r="O17" s="10">
        <f t="shared" si="2"/>
        <v>-11.75</v>
      </c>
      <c r="P17" s="10">
        <f t="shared" si="2"/>
        <v>-14.25</v>
      </c>
      <c r="Q17" s="10">
        <f t="shared" si="2"/>
        <v>-16.75</v>
      </c>
      <c r="R17" s="10">
        <f t="shared" si="2"/>
        <v>-19.25</v>
      </c>
    </row>
    <row r="18" spans="1:18" x14ac:dyDescent="0.25">
      <c r="A18" s="3">
        <v>80</v>
      </c>
      <c r="B18" s="10">
        <f t="shared" si="3"/>
        <v>0.45</v>
      </c>
      <c r="C18" s="10">
        <f t="shared" si="3"/>
        <v>0.4</v>
      </c>
      <c r="D18" s="10">
        <f t="shared" si="3"/>
        <v>0.35</v>
      </c>
      <c r="E18" s="10">
        <f t="shared" si="6"/>
        <v>0.3</v>
      </c>
      <c r="F18" s="10">
        <f t="shared" si="6"/>
        <v>0.25</v>
      </c>
      <c r="G18" s="10">
        <f t="shared" si="6"/>
        <v>0.2</v>
      </c>
      <c r="H18" s="10">
        <f t="shared" si="6"/>
        <v>0.1</v>
      </c>
      <c r="I18" s="10">
        <f t="shared" ref="F18:R22" si="7" xml:space="preserve"> ($A18 -  (I$1 * 25)) / 100</f>
        <v>-0.45</v>
      </c>
      <c r="J18" s="10">
        <f t="shared" si="7"/>
        <v>-1.7</v>
      </c>
      <c r="K18" s="10">
        <f t="shared" si="7"/>
        <v>-2.95</v>
      </c>
      <c r="L18" s="10">
        <f t="shared" si="7"/>
        <v>-4.2</v>
      </c>
      <c r="M18" s="10">
        <f t="shared" si="7"/>
        <v>-6.7</v>
      </c>
      <c r="N18" s="10">
        <f t="shared" si="7"/>
        <v>-9.1999999999999993</v>
      </c>
      <c r="O18" s="10">
        <f t="shared" si="7"/>
        <v>-11.7</v>
      </c>
      <c r="P18" s="10">
        <f t="shared" si="7"/>
        <v>-14.2</v>
      </c>
      <c r="Q18" s="10">
        <f t="shared" si="7"/>
        <v>-16.7</v>
      </c>
      <c r="R18" s="10">
        <f t="shared" si="7"/>
        <v>-19.2</v>
      </c>
    </row>
    <row r="19" spans="1:18" x14ac:dyDescent="0.25">
      <c r="A19" s="3">
        <v>85</v>
      </c>
      <c r="B19" s="10">
        <f t="shared" si="3"/>
        <v>0.5</v>
      </c>
      <c r="C19" s="10">
        <f t="shared" si="3"/>
        <v>0.45</v>
      </c>
      <c r="D19" s="10">
        <f t="shared" si="3"/>
        <v>0.4</v>
      </c>
      <c r="E19" s="10">
        <f t="shared" si="6"/>
        <v>0.35</v>
      </c>
      <c r="F19" s="10">
        <f t="shared" si="6"/>
        <v>0.3</v>
      </c>
      <c r="G19" s="10">
        <f t="shared" si="6"/>
        <v>0.25</v>
      </c>
      <c r="H19" s="10">
        <f t="shared" si="6"/>
        <v>0.15</v>
      </c>
      <c r="I19" s="10">
        <f t="shared" si="7"/>
        <v>-0.4</v>
      </c>
      <c r="J19" s="10">
        <f t="shared" si="7"/>
        <v>-1.65</v>
      </c>
      <c r="K19" s="10">
        <f t="shared" si="7"/>
        <v>-2.9</v>
      </c>
      <c r="L19" s="10">
        <f t="shared" si="7"/>
        <v>-4.1500000000000004</v>
      </c>
      <c r="M19" s="10">
        <f t="shared" si="7"/>
        <v>-6.65</v>
      </c>
      <c r="N19" s="10">
        <f t="shared" si="7"/>
        <v>-9.15</v>
      </c>
      <c r="O19" s="10">
        <f t="shared" si="7"/>
        <v>-11.65</v>
      </c>
      <c r="P19" s="10">
        <f t="shared" si="7"/>
        <v>-14.15</v>
      </c>
      <c r="Q19" s="10">
        <f t="shared" si="7"/>
        <v>-16.649999999999999</v>
      </c>
      <c r="R19" s="10">
        <f t="shared" si="7"/>
        <v>-19.149999999999999</v>
      </c>
    </row>
    <row r="20" spans="1:18" x14ac:dyDescent="0.25">
      <c r="A20" s="3">
        <v>90</v>
      </c>
      <c r="B20" s="10">
        <f t="shared" si="3"/>
        <v>0.55000000000000004</v>
      </c>
      <c r="C20" s="10">
        <f t="shared" si="3"/>
        <v>0.5</v>
      </c>
      <c r="D20" s="10">
        <f t="shared" si="3"/>
        <v>0.45</v>
      </c>
      <c r="E20" s="10">
        <f t="shared" si="6"/>
        <v>0.4</v>
      </c>
      <c r="F20" s="10">
        <f t="shared" si="6"/>
        <v>0.35</v>
      </c>
      <c r="G20" s="10">
        <f t="shared" si="6"/>
        <v>0.3</v>
      </c>
      <c r="H20" s="10">
        <f t="shared" si="6"/>
        <v>0.2</v>
      </c>
      <c r="I20" s="10">
        <f t="shared" si="7"/>
        <v>-0.35</v>
      </c>
      <c r="J20" s="10">
        <f t="shared" si="7"/>
        <v>-1.6</v>
      </c>
      <c r="K20" s="10">
        <f t="shared" si="7"/>
        <v>-2.85</v>
      </c>
      <c r="L20" s="10">
        <f t="shared" si="7"/>
        <v>-4.0999999999999996</v>
      </c>
      <c r="M20" s="10">
        <f t="shared" si="7"/>
        <v>-6.6</v>
      </c>
      <c r="N20" s="10">
        <f t="shared" si="7"/>
        <v>-9.1</v>
      </c>
      <c r="O20" s="10">
        <f t="shared" si="7"/>
        <v>-11.6</v>
      </c>
      <c r="P20" s="10">
        <f t="shared" si="7"/>
        <v>-14.1</v>
      </c>
      <c r="Q20" s="10">
        <f t="shared" si="7"/>
        <v>-16.600000000000001</v>
      </c>
      <c r="R20" s="10">
        <f t="shared" si="7"/>
        <v>-19.100000000000001</v>
      </c>
    </row>
    <row r="21" spans="1:18" x14ac:dyDescent="0.25">
      <c r="A21" s="3">
        <v>95</v>
      </c>
      <c r="B21" s="10">
        <f t="shared" si="3"/>
        <v>0.6</v>
      </c>
      <c r="C21" s="10">
        <f t="shared" si="3"/>
        <v>0.55000000000000004</v>
      </c>
      <c r="D21" s="10">
        <f t="shared" si="3"/>
        <v>0.5</v>
      </c>
      <c r="E21" s="10">
        <f t="shared" si="6"/>
        <v>0.45</v>
      </c>
      <c r="F21" s="10">
        <f t="shared" si="6"/>
        <v>0.4</v>
      </c>
      <c r="G21" s="10">
        <f t="shared" si="6"/>
        <v>0.35</v>
      </c>
      <c r="H21" s="10">
        <f t="shared" si="6"/>
        <v>0.25</v>
      </c>
      <c r="I21" s="10">
        <f t="shared" si="7"/>
        <v>-0.3</v>
      </c>
      <c r="J21" s="10">
        <f t="shared" si="7"/>
        <v>-1.55</v>
      </c>
      <c r="K21" s="10">
        <f t="shared" si="7"/>
        <v>-2.8</v>
      </c>
      <c r="L21" s="10">
        <f t="shared" si="7"/>
        <v>-4.05</v>
      </c>
      <c r="M21" s="10">
        <f t="shared" si="7"/>
        <v>-6.55</v>
      </c>
      <c r="N21" s="10">
        <f t="shared" si="7"/>
        <v>-9.0500000000000007</v>
      </c>
      <c r="O21" s="10">
        <f t="shared" si="7"/>
        <v>-11.55</v>
      </c>
      <c r="P21" s="10">
        <f t="shared" si="7"/>
        <v>-14.05</v>
      </c>
      <c r="Q21" s="10">
        <f t="shared" si="7"/>
        <v>-16.55</v>
      </c>
      <c r="R21" s="10">
        <f t="shared" si="7"/>
        <v>-19.05</v>
      </c>
    </row>
    <row r="22" spans="1:18" ht="15.75" thickBot="1" x14ac:dyDescent="0.3">
      <c r="A22" s="4">
        <v>100</v>
      </c>
      <c r="B22" s="10">
        <f t="shared" si="3"/>
        <v>0.65</v>
      </c>
      <c r="C22" s="10">
        <f t="shared" si="3"/>
        <v>0.6</v>
      </c>
      <c r="D22" s="10">
        <f t="shared" si="3"/>
        <v>0.55000000000000004</v>
      </c>
      <c r="E22" s="10">
        <f t="shared" si="6"/>
        <v>0.5</v>
      </c>
      <c r="F22" s="10">
        <f t="shared" si="6"/>
        <v>0.45</v>
      </c>
      <c r="G22" s="10">
        <f t="shared" si="6"/>
        <v>0.4</v>
      </c>
      <c r="H22" s="10">
        <f t="shared" si="6"/>
        <v>0.3</v>
      </c>
      <c r="I22" s="10">
        <f t="shared" si="7"/>
        <v>-0.25</v>
      </c>
      <c r="J22" s="10">
        <f t="shared" si="7"/>
        <v>-1.5</v>
      </c>
      <c r="K22" s="10">
        <f t="shared" si="7"/>
        <v>-2.75</v>
      </c>
      <c r="L22" s="10">
        <f t="shared" si="7"/>
        <v>-4</v>
      </c>
      <c r="M22" s="10">
        <f t="shared" si="7"/>
        <v>-6.5</v>
      </c>
      <c r="N22" s="10">
        <f t="shared" si="7"/>
        <v>-9</v>
      </c>
      <c r="O22" s="10">
        <f t="shared" si="7"/>
        <v>-11.5</v>
      </c>
      <c r="P22" s="10">
        <f t="shared" si="7"/>
        <v>-14</v>
      </c>
      <c r="Q22" s="10">
        <f t="shared" si="7"/>
        <v>-16.5</v>
      </c>
      <c r="R22" s="10">
        <f t="shared" si="7"/>
        <v>-19</v>
      </c>
    </row>
    <row r="23" spans="1:18" ht="15.75" thickTop="1" x14ac:dyDescent="0.25"/>
    <row r="25" spans="1:18" x14ac:dyDescent="0.25">
      <c r="I25" t="s">
        <v>3</v>
      </c>
      <c r="J25" t="s">
        <v>4</v>
      </c>
    </row>
    <row r="27" spans="1:18" x14ac:dyDescent="0.25">
      <c r="H27" t="s">
        <v>2</v>
      </c>
      <c r="I27">
        <v>0.4</v>
      </c>
      <c r="J27">
        <v>1</v>
      </c>
    </row>
    <row r="28" spans="1:18" x14ac:dyDescent="0.25">
      <c r="H28" t="s">
        <v>0</v>
      </c>
      <c r="I28">
        <v>1</v>
      </c>
      <c r="J28">
        <v>3</v>
      </c>
    </row>
    <row r="29" spans="1:18" x14ac:dyDescent="0.25">
      <c r="H29" t="s">
        <v>1</v>
      </c>
      <c r="I29" s="1">
        <v>2</v>
      </c>
      <c r="J29">
        <v>20</v>
      </c>
    </row>
    <row r="30" spans="1:18" x14ac:dyDescent="0.25">
      <c r="A30" t="s">
        <v>6</v>
      </c>
      <c r="B30">
        <f>IF($A22 * 0.05 / C$1 &gt; 0.3,0.3)</f>
        <v>0.3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activeCell="B31" sqref="B31"/>
    </sheetView>
  </sheetViews>
  <sheetFormatPr defaultRowHeight="15" x14ac:dyDescent="0.25"/>
  <cols>
    <col min="7" max="7" width="9.85546875" customWidth="1"/>
    <col min="8" max="8" width="13.42578125" customWidth="1"/>
    <col min="9" max="9" width="13" customWidth="1"/>
    <col min="10" max="10" width="26.85546875" customWidth="1"/>
    <col min="11" max="11" width="21.85546875" customWidth="1"/>
    <col min="12" max="12" width="19" customWidth="1"/>
    <col min="13" max="13" width="23" customWidth="1"/>
    <col min="14" max="14" width="18.140625" customWidth="1"/>
  </cols>
  <sheetData>
    <row r="1" spans="1:16" ht="16.5" thickTop="1" thickBot="1" x14ac:dyDescent="0.3">
      <c r="A1" s="9" t="s">
        <v>5</v>
      </c>
      <c r="B1" s="7">
        <v>0.5</v>
      </c>
      <c r="C1" s="7">
        <v>1</v>
      </c>
      <c r="D1" s="7">
        <v>1.5</v>
      </c>
      <c r="E1" s="7">
        <v>2</v>
      </c>
      <c r="F1" s="7">
        <v>2.5</v>
      </c>
      <c r="G1" s="7">
        <v>3</v>
      </c>
      <c r="H1" s="7">
        <v>4</v>
      </c>
      <c r="I1" s="7">
        <v>5</v>
      </c>
      <c r="J1" s="7">
        <v>10</v>
      </c>
      <c r="K1" s="7">
        <v>15</v>
      </c>
      <c r="L1" s="7">
        <v>20</v>
      </c>
      <c r="M1" s="7">
        <v>25</v>
      </c>
      <c r="N1" s="7">
        <v>30</v>
      </c>
      <c r="O1" s="7">
        <v>35</v>
      </c>
      <c r="P1" s="7">
        <v>40</v>
      </c>
    </row>
    <row r="2" spans="1:16" ht="15.75" thickTop="1" x14ac:dyDescent="0.25">
      <c r="A2" s="3">
        <v>1</v>
      </c>
      <c r="B2" s="10">
        <f t="shared" ref="B2:K21" si="0">(-POWER(B$1,1.7)) /20 +1 + ($A2 /40)</f>
        <v>1.0096106948331884</v>
      </c>
      <c r="C2" s="10">
        <f t="shared" si="0"/>
        <v>0.97499999999999998</v>
      </c>
      <c r="D2" s="10">
        <f t="shared" si="0"/>
        <v>0.92538490700424991</v>
      </c>
      <c r="E2" s="10">
        <f t="shared" si="0"/>
        <v>0.86254952072875291</v>
      </c>
      <c r="F2" s="10">
        <f t="shared" si="0"/>
        <v>0.78760693970863316</v>
      </c>
      <c r="G2" s="10">
        <f t="shared" si="0"/>
        <v>0.70134960800381096</v>
      </c>
      <c r="H2" s="10">
        <f t="shared" si="0"/>
        <v>0.49719683569084239</v>
      </c>
      <c r="I2" s="10">
        <f t="shared" si="0"/>
        <v>0.2537076715999883</v>
      </c>
      <c r="J2" s="10">
        <f t="shared" si="0"/>
        <v>-1.480936168136362</v>
      </c>
      <c r="K2" s="10">
        <f t="shared" si="0"/>
        <v>-3.9675812886063455</v>
      </c>
    </row>
    <row r="3" spans="1:16" x14ac:dyDescent="0.25">
      <c r="A3" s="3">
        <v>5</v>
      </c>
      <c r="B3" s="10">
        <f t="shared" si="0"/>
        <v>1.1096106948331885</v>
      </c>
      <c r="C3" s="10">
        <f t="shared" si="0"/>
        <v>1.075</v>
      </c>
      <c r="D3" s="10">
        <f t="shared" si="0"/>
        <v>1.0253849070042498</v>
      </c>
      <c r="E3" s="10">
        <f t="shared" si="0"/>
        <v>0.96254952072875288</v>
      </c>
      <c r="F3" s="10">
        <f t="shared" si="0"/>
        <v>0.88760693970863314</v>
      </c>
      <c r="G3" s="10">
        <f t="shared" si="0"/>
        <v>0.80134960800381094</v>
      </c>
      <c r="H3" s="10">
        <f t="shared" si="0"/>
        <v>0.59719683569084236</v>
      </c>
      <c r="I3" s="10">
        <f t="shared" si="0"/>
        <v>0.35370767159998828</v>
      </c>
      <c r="J3" s="10">
        <f t="shared" si="0"/>
        <v>-1.3809361681363619</v>
      </c>
      <c r="K3" s="10">
        <f t="shared" si="0"/>
        <v>-3.8675812886063454</v>
      </c>
    </row>
    <row r="4" spans="1:16" x14ac:dyDescent="0.25">
      <c r="A4" s="3">
        <v>10</v>
      </c>
      <c r="B4" s="10">
        <f>((-POWER(B$1,1.7)) /20) +1 + ($A4 /50)</f>
        <v>1.1846106948331885</v>
      </c>
      <c r="C4" s="10">
        <f t="shared" ref="C4:K19" si="1">((-POWER(C$1,1.7)) /20) +1 + ($A4 /50)</f>
        <v>1.1499999999999999</v>
      </c>
      <c r="D4" s="10">
        <f t="shared" si="1"/>
        <v>1.10038490700425</v>
      </c>
      <c r="E4" s="10">
        <f t="shared" si="1"/>
        <v>1.0375495207287528</v>
      </c>
      <c r="F4" s="10">
        <f t="shared" si="1"/>
        <v>0.9626069397086332</v>
      </c>
      <c r="G4" s="10">
        <f t="shared" si="1"/>
        <v>0.8763496080038109</v>
      </c>
      <c r="H4" s="10">
        <f t="shared" si="1"/>
        <v>0.67219683569084232</v>
      </c>
      <c r="I4" s="10">
        <f t="shared" si="1"/>
        <v>0.42870767159998829</v>
      </c>
      <c r="J4" s="10">
        <f t="shared" si="1"/>
        <v>-1.3059361681363619</v>
      </c>
      <c r="K4" s="10">
        <f t="shared" si="1"/>
        <v>-3.7925812886063452</v>
      </c>
    </row>
    <row r="5" spans="1:16" x14ac:dyDescent="0.25">
      <c r="A5" s="3">
        <v>15</v>
      </c>
      <c r="B5" s="10">
        <f t="shared" ref="B5:K22" si="2">((-POWER(B$1,1.7)) /20) +1 + ($A5 /50)</f>
        <v>1.2846106948331886</v>
      </c>
      <c r="C5" s="10">
        <f t="shared" si="1"/>
        <v>1.25</v>
      </c>
      <c r="D5" s="10">
        <f t="shared" si="1"/>
        <v>1.2003849070042498</v>
      </c>
      <c r="E5" s="10">
        <f t="shared" si="1"/>
        <v>1.1375495207287529</v>
      </c>
      <c r="F5" s="10">
        <f t="shared" si="1"/>
        <v>1.0626069397086331</v>
      </c>
      <c r="G5" s="10">
        <f t="shared" si="1"/>
        <v>0.97634960800381099</v>
      </c>
      <c r="H5" s="10">
        <f t="shared" si="1"/>
        <v>0.77219683569084241</v>
      </c>
      <c r="I5" s="10">
        <f t="shared" si="1"/>
        <v>0.52870767159998833</v>
      </c>
      <c r="J5" s="10">
        <f t="shared" si="1"/>
        <v>-1.2059361681363618</v>
      </c>
      <c r="K5" s="10">
        <f t="shared" si="1"/>
        <v>-3.6925812886063456</v>
      </c>
      <c r="L5" s="10">
        <f t="shared" ref="C5:O20" si="3" xml:space="preserve"> ($A5) /(L$1) / (31- (L$1 * 2))</f>
        <v>-8.3333333333333329E-2</v>
      </c>
      <c r="M5" s="10">
        <f t="shared" si="3"/>
        <v>-3.1578947368421054E-2</v>
      </c>
      <c r="N5" s="10">
        <f t="shared" si="3"/>
        <v>-1.7241379310344827E-2</v>
      </c>
      <c r="O5" s="10">
        <f t="shared" si="3"/>
        <v>-1.0989010989010988E-2</v>
      </c>
    </row>
    <row r="6" spans="1:16" x14ac:dyDescent="0.25">
      <c r="A6" s="3">
        <v>20</v>
      </c>
      <c r="B6" s="10">
        <f t="shared" si="2"/>
        <v>1.3846106948331887</v>
      </c>
      <c r="C6" s="10">
        <f t="shared" si="1"/>
        <v>1.35</v>
      </c>
      <c r="D6" s="10">
        <f t="shared" si="1"/>
        <v>1.3003849070042499</v>
      </c>
      <c r="E6" s="10">
        <f t="shared" si="1"/>
        <v>1.237549520728753</v>
      </c>
      <c r="F6" s="10">
        <f t="shared" si="1"/>
        <v>1.1626069397086332</v>
      </c>
      <c r="G6" s="10">
        <f t="shared" si="1"/>
        <v>1.0763496080038109</v>
      </c>
      <c r="H6" s="10">
        <f t="shared" si="1"/>
        <v>0.87219683569084239</v>
      </c>
      <c r="I6" s="10">
        <f t="shared" si="1"/>
        <v>0.6287076715999883</v>
      </c>
      <c r="J6" s="10">
        <f t="shared" si="1"/>
        <v>-1.105936168136362</v>
      </c>
      <c r="K6" s="10">
        <f t="shared" si="1"/>
        <v>-3.5925812886063455</v>
      </c>
    </row>
    <row r="7" spans="1:16" x14ac:dyDescent="0.25">
      <c r="A7" s="3">
        <v>25</v>
      </c>
      <c r="B7" s="10">
        <f t="shared" si="2"/>
        <v>1.4846106948331885</v>
      </c>
      <c r="C7" s="10">
        <f t="shared" si="1"/>
        <v>1.45</v>
      </c>
      <c r="D7" s="10">
        <f t="shared" si="1"/>
        <v>1.4003849070042498</v>
      </c>
      <c r="E7" s="10">
        <f t="shared" si="1"/>
        <v>1.3375495207287529</v>
      </c>
      <c r="F7" s="10">
        <f t="shared" si="1"/>
        <v>1.262606939708633</v>
      </c>
      <c r="G7" s="10">
        <f t="shared" si="1"/>
        <v>1.1763496080038109</v>
      </c>
      <c r="H7" s="10">
        <f t="shared" si="1"/>
        <v>0.97219683569084236</v>
      </c>
      <c r="I7" s="10">
        <f t="shared" si="1"/>
        <v>0.72870767159998828</v>
      </c>
      <c r="J7" s="10">
        <f t="shared" si="1"/>
        <v>-1.0059361681363619</v>
      </c>
      <c r="K7" s="10">
        <f t="shared" si="1"/>
        <v>-3.4925812886063454</v>
      </c>
    </row>
    <row r="8" spans="1:16" x14ac:dyDescent="0.25">
      <c r="A8" s="3">
        <v>30</v>
      </c>
      <c r="B8" s="10">
        <f t="shared" si="2"/>
        <v>1.5846106948331884</v>
      </c>
      <c r="C8" s="10">
        <f t="shared" si="1"/>
        <v>1.5499999999999998</v>
      </c>
      <c r="D8" s="10">
        <f t="shared" si="1"/>
        <v>1.5003849070042499</v>
      </c>
      <c r="E8" s="10">
        <f t="shared" si="1"/>
        <v>1.4375495207287527</v>
      </c>
      <c r="F8" s="10">
        <f t="shared" si="1"/>
        <v>1.3626069397086331</v>
      </c>
      <c r="G8" s="10">
        <f t="shared" si="1"/>
        <v>1.276349608003811</v>
      </c>
      <c r="H8" s="10">
        <f t="shared" si="1"/>
        <v>1.0721968356908422</v>
      </c>
      <c r="I8" s="10">
        <f t="shared" si="1"/>
        <v>0.82870767159998826</v>
      </c>
      <c r="J8" s="10">
        <f t="shared" si="1"/>
        <v>-0.90593616813636191</v>
      </c>
      <c r="K8" s="10">
        <f t="shared" si="1"/>
        <v>-3.3925812886063453</v>
      </c>
    </row>
    <row r="9" spans="1:16" x14ac:dyDescent="0.25">
      <c r="A9" s="3">
        <v>35</v>
      </c>
      <c r="B9" s="10">
        <f t="shared" si="2"/>
        <v>1.6846106948331885</v>
      </c>
      <c r="C9" s="10">
        <f t="shared" si="1"/>
        <v>1.65</v>
      </c>
      <c r="D9" s="10">
        <f t="shared" si="1"/>
        <v>1.60038490700425</v>
      </c>
      <c r="E9" s="10">
        <f t="shared" si="1"/>
        <v>1.5375495207287528</v>
      </c>
      <c r="F9" s="10">
        <f t="shared" si="1"/>
        <v>1.4626069397086332</v>
      </c>
      <c r="G9" s="10">
        <f t="shared" si="1"/>
        <v>1.3763496080038109</v>
      </c>
      <c r="H9" s="10">
        <f t="shared" si="1"/>
        <v>1.1721968356908423</v>
      </c>
      <c r="I9" s="10">
        <f t="shared" si="1"/>
        <v>0.92870767159998824</v>
      </c>
      <c r="J9" s="10">
        <f t="shared" si="1"/>
        <v>-0.80593616813636193</v>
      </c>
      <c r="K9" s="10">
        <f t="shared" si="1"/>
        <v>-3.2925812886063452</v>
      </c>
    </row>
    <row r="10" spans="1:16" x14ac:dyDescent="0.25">
      <c r="A10" s="3">
        <v>40</v>
      </c>
      <c r="B10" s="10">
        <f t="shared" si="2"/>
        <v>1.7846106948331886</v>
      </c>
      <c r="C10" s="10">
        <f t="shared" si="1"/>
        <v>1.75</v>
      </c>
      <c r="D10" s="10">
        <f t="shared" si="1"/>
        <v>1.70038490700425</v>
      </c>
      <c r="E10" s="10">
        <f t="shared" si="1"/>
        <v>1.6375495207287529</v>
      </c>
      <c r="F10" s="10">
        <f t="shared" si="1"/>
        <v>1.5626069397086333</v>
      </c>
      <c r="G10" s="10">
        <f t="shared" si="1"/>
        <v>1.476349608003811</v>
      </c>
      <c r="H10" s="10">
        <f t="shared" si="1"/>
        <v>1.2721968356908424</v>
      </c>
      <c r="I10" s="10">
        <f t="shared" si="1"/>
        <v>1.0287076715999883</v>
      </c>
      <c r="J10" s="10">
        <f t="shared" si="1"/>
        <v>-0.70593616813636184</v>
      </c>
      <c r="K10" s="10">
        <f t="shared" si="1"/>
        <v>-3.1925812886063456</v>
      </c>
    </row>
    <row r="11" spans="1:16" x14ac:dyDescent="0.25">
      <c r="A11" s="3">
        <v>45</v>
      </c>
      <c r="B11" s="10">
        <f t="shared" si="2"/>
        <v>1.8846106948331887</v>
      </c>
      <c r="C11" s="10">
        <f t="shared" si="1"/>
        <v>1.85</v>
      </c>
      <c r="D11" s="10">
        <f t="shared" si="1"/>
        <v>1.8003849070042499</v>
      </c>
      <c r="E11" s="10">
        <f t="shared" si="1"/>
        <v>1.737549520728753</v>
      </c>
      <c r="F11" s="10">
        <f t="shared" si="1"/>
        <v>1.6626069397086332</v>
      </c>
      <c r="G11" s="10">
        <f t="shared" si="1"/>
        <v>1.5763496080038109</v>
      </c>
      <c r="H11" s="10">
        <f t="shared" si="1"/>
        <v>1.3721968356908425</v>
      </c>
      <c r="I11" s="10">
        <f t="shared" si="1"/>
        <v>1.1287076715999884</v>
      </c>
      <c r="J11" s="10">
        <f t="shared" si="1"/>
        <v>-0.60593616813636186</v>
      </c>
      <c r="K11" s="10">
        <f t="shared" si="1"/>
        <v>-3.0925812886063455</v>
      </c>
    </row>
    <row r="12" spans="1:16" x14ac:dyDescent="0.25">
      <c r="A12" s="3">
        <v>50</v>
      </c>
      <c r="B12" s="10">
        <f t="shared" si="2"/>
        <v>1.9846106948331885</v>
      </c>
      <c r="C12" s="10">
        <f t="shared" si="1"/>
        <v>1.95</v>
      </c>
      <c r="D12" s="10">
        <f t="shared" si="1"/>
        <v>1.9003849070042498</v>
      </c>
      <c r="E12" s="10">
        <f t="shared" si="1"/>
        <v>1.8375495207287529</v>
      </c>
      <c r="F12" s="10">
        <f t="shared" si="1"/>
        <v>1.762606939708633</v>
      </c>
      <c r="G12" s="10">
        <f t="shared" si="1"/>
        <v>1.6763496080038109</v>
      </c>
      <c r="H12" s="10">
        <f t="shared" si="1"/>
        <v>1.4721968356908424</v>
      </c>
      <c r="I12" s="10">
        <f t="shared" si="1"/>
        <v>1.2287076715999883</v>
      </c>
      <c r="J12" s="10">
        <f t="shared" si="1"/>
        <v>-0.50593616813636189</v>
      </c>
      <c r="K12" s="10">
        <f t="shared" si="1"/>
        <v>-2.9925812886063454</v>
      </c>
    </row>
    <row r="13" spans="1:16" x14ac:dyDescent="0.25">
      <c r="A13" s="3">
        <v>55</v>
      </c>
      <c r="B13" s="10">
        <f t="shared" si="2"/>
        <v>2.0846106948331888</v>
      </c>
      <c r="C13" s="10">
        <f t="shared" si="1"/>
        <v>2.0499999999999998</v>
      </c>
      <c r="D13" s="10">
        <f t="shared" si="1"/>
        <v>2.0003849070042499</v>
      </c>
      <c r="E13" s="10">
        <f t="shared" si="1"/>
        <v>1.937549520728753</v>
      </c>
      <c r="F13" s="10">
        <f t="shared" si="1"/>
        <v>1.8626069397086331</v>
      </c>
      <c r="G13" s="10">
        <f t="shared" si="1"/>
        <v>1.776349608003811</v>
      </c>
      <c r="H13" s="10">
        <f t="shared" si="1"/>
        <v>1.5721968356908425</v>
      </c>
      <c r="I13" s="10">
        <f t="shared" si="1"/>
        <v>1.3287076715999884</v>
      </c>
      <c r="J13" s="10">
        <f t="shared" si="1"/>
        <v>-0.4059361681363618</v>
      </c>
      <c r="K13" s="10">
        <f t="shared" si="1"/>
        <v>-2.8925812886063453</v>
      </c>
    </row>
    <row r="14" spans="1:16" x14ac:dyDescent="0.25">
      <c r="A14" s="3">
        <v>60</v>
      </c>
      <c r="B14" s="10">
        <f t="shared" si="2"/>
        <v>2.1846106948331885</v>
      </c>
      <c r="C14" s="10">
        <f t="shared" si="1"/>
        <v>2.15</v>
      </c>
      <c r="D14" s="10">
        <f t="shared" si="1"/>
        <v>2.10038490700425</v>
      </c>
      <c r="E14" s="10">
        <f t="shared" si="1"/>
        <v>2.0375495207287528</v>
      </c>
      <c r="F14" s="10">
        <f t="shared" si="1"/>
        <v>1.9626069397086332</v>
      </c>
      <c r="G14" s="10">
        <f t="shared" si="1"/>
        <v>1.8763496080038109</v>
      </c>
      <c r="H14" s="10">
        <f t="shared" si="1"/>
        <v>1.6721968356908423</v>
      </c>
      <c r="I14" s="10">
        <f t="shared" si="1"/>
        <v>1.4287076715999882</v>
      </c>
      <c r="J14" s="10">
        <f t="shared" si="1"/>
        <v>-0.30593616813636193</v>
      </c>
      <c r="K14" s="10">
        <f t="shared" si="1"/>
        <v>-2.7925812886063452</v>
      </c>
    </row>
    <row r="15" spans="1:16" x14ac:dyDescent="0.25">
      <c r="A15" s="3">
        <v>65</v>
      </c>
      <c r="B15" s="10">
        <f t="shared" si="2"/>
        <v>2.2846106948331886</v>
      </c>
      <c r="C15" s="10">
        <f t="shared" si="1"/>
        <v>2.25</v>
      </c>
      <c r="D15" s="10">
        <f t="shared" si="1"/>
        <v>2.20038490700425</v>
      </c>
      <c r="E15" s="10">
        <f t="shared" si="1"/>
        <v>2.1375495207287529</v>
      </c>
      <c r="F15" s="10">
        <f t="shared" si="1"/>
        <v>2.0626069397086333</v>
      </c>
      <c r="G15" s="10">
        <f t="shared" si="1"/>
        <v>1.976349608003811</v>
      </c>
      <c r="H15" s="10">
        <f t="shared" si="1"/>
        <v>1.7721968356908424</v>
      </c>
      <c r="I15" s="10">
        <f t="shared" si="1"/>
        <v>1.5287076715999883</v>
      </c>
      <c r="J15" s="10">
        <f t="shared" si="1"/>
        <v>-0.20593616813636184</v>
      </c>
      <c r="K15" s="10">
        <f t="shared" si="1"/>
        <v>-2.6925812886063456</v>
      </c>
    </row>
    <row r="16" spans="1:16" x14ac:dyDescent="0.25">
      <c r="A16" s="3">
        <v>70</v>
      </c>
      <c r="B16" s="10">
        <f t="shared" si="2"/>
        <v>2.3846106948331887</v>
      </c>
      <c r="C16" s="10">
        <f t="shared" si="1"/>
        <v>2.3499999999999996</v>
      </c>
      <c r="D16" s="10">
        <f t="shared" si="1"/>
        <v>2.3003849070042497</v>
      </c>
      <c r="E16" s="10">
        <f t="shared" si="1"/>
        <v>2.237549520728753</v>
      </c>
      <c r="F16" s="10">
        <f t="shared" si="1"/>
        <v>2.1626069397086329</v>
      </c>
      <c r="G16" s="10">
        <f t="shared" si="1"/>
        <v>2.0763496080038109</v>
      </c>
      <c r="H16" s="10">
        <f t="shared" si="1"/>
        <v>1.8721968356908423</v>
      </c>
      <c r="I16" s="10">
        <f t="shared" si="1"/>
        <v>1.6287076715999882</v>
      </c>
      <c r="J16" s="10">
        <f t="shared" si="1"/>
        <v>-0.10593616813636197</v>
      </c>
      <c r="K16" s="10">
        <f t="shared" si="1"/>
        <v>-2.5925812886063455</v>
      </c>
    </row>
    <row r="17" spans="1:14" x14ac:dyDescent="0.25">
      <c r="A17" s="3">
        <v>75</v>
      </c>
      <c r="B17" s="10">
        <f t="shared" si="2"/>
        <v>2.4846106948331883</v>
      </c>
      <c r="C17" s="10">
        <f t="shared" si="1"/>
        <v>2.4500000000000002</v>
      </c>
      <c r="D17" s="10">
        <f t="shared" si="1"/>
        <v>2.4003849070042498</v>
      </c>
      <c r="E17" s="10">
        <f t="shared" si="1"/>
        <v>2.3375495207287527</v>
      </c>
      <c r="F17" s="10">
        <f t="shared" si="1"/>
        <v>2.262606939708633</v>
      </c>
      <c r="G17" s="10">
        <f t="shared" si="1"/>
        <v>2.1763496080038109</v>
      </c>
      <c r="H17" s="10">
        <f t="shared" si="1"/>
        <v>1.9721968356908424</v>
      </c>
      <c r="I17" s="10">
        <f t="shared" si="1"/>
        <v>1.7287076715999883</v>
      </c>
      <c r="J17" s="10">
        <f t="shared" si="1"/>
        <v>-5.9361681363618857E-3</v>
      </c>
      <c r="K17" s="10">
        <f t="shared" si="1"/>
        <v>-2.4925812886063454</v>
      </c>
    </row>
    <row r="18" spans="1:14" x14ac:dyDescent="0.25">
      <c r="A18" s="3">
        <v>80</v>
      </c>
      <c r="B18" s="10">
        <f t="shared" si="2"/>
        <v>2.5846106948331888</v>
      </c>
      <c r="C18" s="10">
        <f t="shared" si="1"/>
        <v>2.5499999999999998</v>
      </c>
      <c r="D18" s="10">
        <f t="shared" si="1"/>
        <v>2.5003849070042499</v>
      </c>
      <c r="E18" s="10">
        <f t="shared" si="1"/>
        <v>2.4375495207287532</v>
      </c>
      <c r="F18" s="10">
        <f t="shared" si="1"/>
        <v>2.3626069397086331</v>
      </c>
      <c r="G18" s="10">
        <f t="shared" si="1"/>
        <v>2.276349608003811</v>
      </c>
      <c r="H18" s="10">
        <f t="shared" si="1"/>
        <v>2.0721968356908427</v>
      </c>
      <c r="I18" s="10">
        <f t="shared" si="1"/>
        <v>1.8287076715999884</v>
      </c>
      <c r="J18" s="10">
        <f t="shared" si="1"/>
        <v>9.4063831863638203E-2</v>
      </c>
      <c r="K18" s="10">
        <f t="shared" si="1"/>
        <v>-2.3925812886063453</v>
      </c>
    </row>
    <row r="19" spans="1:14" x14ac:dyDescent="0.25">
      <c r="A19" s="3">
        <v>85</v>
      </c>
      <c r="B19" s="10">
        <f t="shared" si="2"/>
        <v>2.6846106948331885</v>
      </c>
      <c r="C19" s="10">
        <f t="shared" si="1"/>
        <v>2.65</v>
      </c>
      <c r="D19" s="10">
        <f t="shared" si="1"/>
        <v>2.60038490700425</v>
      </c>
      <c r="E19" s="10">
        <f t="shared" si="1"/>
        <v>2.5375495207287528</v>
      </c>
      <c r="F19" s="10">
        <f t="shared" si="1"/>
        <v>2.4626069397086332</v>
      </c>
      <c r="G19" s="10">
        <f t="shared" si="1"/>
        <v>2.3763496080038111</v>
      </c>
      <c r="H19" s="10">
        <f t="shared" si="1"/>
        <v>2.1721968356908423</v>
      </c>
      <c r="I19" s="10">
        <f t="shared" si="1"/>
        <v>1.9287076715999882</v>
      </c>
      <c r="J19" s="10">
        <f t="shared" si="1"/>
        <v>0.19406383186363807</v>
      </c>
      <c r="K19" s="10">
        <f t="shared" si="1"/>
        <v>-2.2925812886063452</v>
      </c>
    </row>
    <row r="20" spans="1:14" x14ac:dyDescent="0.25">
      <c r="A20" s="3">
        <v>90</v>
      </c>
      <c r="B20" s="10">
        <f t="shared" si="2"/>
        <v>2.7846106948331886</v>
      </c>
      <c r="C20" s="10">
        <f t="shared" si="2"/>
        <v>2.75</v>
      </c>
      <c r="D20" s="10">
        <f t="shared" si="2"/>
        <v>2.70038490700425</v>
      </c>
      <c r="E20" s="10">
        <f t="shared" si="2"/>
        <v>2.6375495207287529</v>
      </c>
      <c r="F20" s="10">
        <f t="shared" si="2"/>
        <v>2.5626069397086333</v>
      </c>
      <c r="G20" s="10">
        <f t="shared" si="2"/>
        <v>2.4763496080038108</v>
      </c>
      <c r="H20" s="10">
        <f t="shared" si="2"/>
        <v>2.2721968356908424</v>
      </c>
      <c r="I20" s="10">
        <f t="shared" si="2"/>
        <v>2.0287076715999883</v>
      </c>
      <c r="J20" s="10">
        <f t="shared" si="2"/>
        <v>0.29406383186363816</v>
      </c>
      <c r="K20" s="10">
        <f t="shared" si="2"/>
        <v>-2.1925812886063456</v>
      </c>
    </row>
    <row r="21" spans="1:14" x14ac:dyDescent="0.25">
      <c r="A21" s="3">
        <v>95</v>
      </c>
      <c r="B21" s="10">
        <f t="shared" si="2"/>
        <v>2.8846106948331887</v>
      </c>
      <c r="C21" s="10">
        <f t="shared" si="2"/>
        <v>2.8499999999999996</v>
      </c>
      <c r="D21" s="10">
        <f t="shared" si="2"/>
        <v>2.8003849070042497</v>
      </c>
      <c r="E21" s="10">
        <f t="shared" si="2"/>
        <v>2.737549520728753</v>
      </c>
      <c r="F21" s="10">
        <f t="shared" si="2"/>
        <v>2.6626069397086329</v>
      </c>
      <c r="G21" s="10">
        <f t="shared" si="2"/>
        <v>2.5763496080038109</v>
      </c>
      <c r="H21" s="10">
        <f t="shared" si="2"/>
        <v>2.3721968356908425</v>
      </c>
      <c r="I21" s="10">
        <f t="shared" si="2"/>
        <v>2.1287076715999884</v>
      </c>
      <c r="J21" s="10">
        <f t="shared" si="2"/>
        <v>0.39406383186363803</v>
      </c>
      <c r="K21" s="10">
        <f t="shared" si="2"/>
        <v>-2.0925812886063455</v>
      </c>
    </row>
    <row r="22" spans="1:14" ht="15.75" thickBot="1" x14ac:dyDescent="0.3">
      <c r="A22" s="4">
        <v>100</v>
      </c>
      <c r="B22" s="10">
        <f t="shared" si="2"/>
        <v>2.9846106948331883</v>
      </c>
      <c r="C22" s="10">
        <f t="shared" si="2"/>
        <v>2.95</v>
      </c>
      <c r="D22" s="10">
        <f t="shared" si="2"/>
        <v>2.9003849070042498</v>
      </c>
      <c r="E22" s="10">
        <f t="shared" si="2"/>
        <v>2.8375495207287527</v>
      </c>
      <c r="F22" s="10">
        <f t="shared" si="2"/>
        <v>2.762606939708633</v>
      </c>
      <c r="G22" s="10">
        <f t="shared" si="2"/>
        <v>2.6763496080038109</v>
      </c>
      <c r="H22" s="10">
        <f t="shared" si="2"/>
        <v>2.4721968356908421</v>
      </c>
      <c r="I22" s="10">
        <f t="shared" si="2"/>
        <v>2.2287076715999881</v>
      </c>
      <c r="J22" s="10">
        <f t="shared" si="2"/>
        <v>0.49406383186363811</v>
      </c>
      <c r="K22" s="10">
        <f t="shared" si="2"/>
        <v>-1.9925812886063454</v>
      </c>
    </row>
    <row r="23" spans="1:14" ht="15.75" thickTop="1" x14ac:dyDescent="0.25"/>
    <row r="25" spans="1:14" x14ac:dyDescent="0.25">
      <c r="B25">
        <f t="shared" ref="B25:J25" si="4">(POWER(B$1,1/3))</f>
        <v>0.79370052598409979</v>
      </c>
      <c r="C25">
        <f t="shared" si="4"/>
        <v>1</v>
      </c>
      <c r="D25">
        <f t="shared" si="4"/>
        <v>1.1447142425533319</v>
      </c>
      <c r="E25">
        <f t="shared" si="4"/>
        <v>1.2599210498948732</v>
      </c>
      <c r="F25">
        <f t="shared" si="4"/>
        <v>1.3572088082974534</v>
      </c>
      <c r="G25">
        <f t="shared" si="4"/>
        <v>1.4422495703074083</v>
      </c>
      <c r="H25">
        <f t="shared" si="4"/>
        <v>1.5874010519681994</v>
      </c>
      <c r="I25">
        <f t="shared" si="4"/>
        <v>1.7099759466766968</v>
      </c>
      <c r="J25">
        <f t="shared" si="4"/>
        <v>2.1544346900318838</v>
      </c>
      <c r="K25">
        <f>(POWER(K$1,1/3))</f>
        <v>2.4662120743304703</v>
      </c>
      <c r="L25">
        <f t="shared" ref="L25:N25" si="5">(POWER($A22,2))/(L$1 * 600)</f>
        <v>0.83333333333333337</v>
      </c>
      <c r="M25">
        <f t="shared" si="5"/>
        <v>0.66666666666666663</v>
      </c>
      <c r="N25">
        <f t="shared" si="5"/>
        <v>0.55555555555555558</v>
      </c>
    </row>
    <row r="27" spans="1:14" x14ac:dyDescent="0.25">
      <c r="J27" t="s">
        <v>15</v>
      </c>
      <c r="K27" t="s">
        <v>19</v>
      </c>
      <c r="L27" t="s">
        <v>12</v>
      </c>
    </row>
    <row r="28" spans="1:14" x14ac:dyDescent="0.25">
      <c r="B28">
        <v>1.05</v>
      </c>
      <c r="C28" s="11"/>
      <c r="D28">
        <f xml:space="preserve"> 20/400</f>
        <v>0.05</v>
      </c>
      <c r="E28">
        <f>100/400</f>
        <v>0.25</v>
      </c>
      <c r="F28">
        <f xml:space="preserve"> 30/20</f>
        <v>1.5</v>
      </c>
      <c r="G28">
        <f>40/20</f>
        <v>2</v>
      </c>
      <c r="H28">
        <f xml:space="preserve"> 50/20</f>
        <v>2.5</v>
      </c>
      <c r="J28" t="s">
        <v>16</v>
      </c>
      <c r="L28" t="s">
        <v>9</v>
      </c>
      <c r="M28" t="s">
        <v>11</v>
      </c>
    </row>
    <row r="29" spans="1:14" x14ac:dyDescent="0.25">
      <c r="J29" t="s">
        <v>17</v>
      </c>
      <c r="L29" t="s">
        <v>14</v>
      </c>
      <c r="M29" t="s">
        <v>13</v>
      </c>
    </row>
    <row r="30" spans="1:14" x14ac:dyDescent="0.25">
      <c r="J30" t="s">
        <v>18</v>
      </c>
      <c r="L30" t="s">
        <v>8</v>
      </c>
      <c r="M30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таблица с условием</vt:lpstr>
      <vt:lpstr>таблица с формулой</vt:lpstr>
      <vt:lpstr>Лист1</vt:lpstr>
    </vt:vector>
  </TitlesOfParts>
  <Company>Krokoz™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</cp:lastModifiedBy>
  <dcterms:created xsi:type="dcterms:W3CDTF">2015-06-26T07:04:53Z</dcterms:created>
  <dcterms:modified xsi:type="dcterms:W3CDTF">2016-03-05T10:49:42Z</dcterms:modified>
</cp:coreProperties>
</file>