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ПО" sheetId="1" r:id="rId1"/>
    <sheet name="Обрудование" sheetId="2" r:id="rId2"/>
    <sheet name="Зар. плата" sheetId="4" r:id="rId3"/>
    <sheet name="Итого" sheetId="3" r:id="rId4"/>
  </sheets>
  <calcPr calcId="144525"/>
</workbook>
</file>

<file path=xl/calcChain.xml><?xml version="1.0" encoding="utf-8"?>
<calcChain xmlns="http://schemas.openxmlformats.org/spreadsheetml/2006/main">
  <c r="B11" i="1" l="1"/>
  <c r="F11" i="1" s="1"/>
  <c r="B5" i="1"/>
  <c r="B2" i="1"/>
  <c r="B4" i="2"/>
  <c r="B6" i="1"/>
  <c r="F10" i="1" l="1"/>
  <c r="D7" i="2"/>
  <c r="C2" i="4"/>
  <c r="D6" i="2"/>
  <c r="D5" i="2"/>
  <c r="D4" i="2"/>
  <c r="B9" i="2" s="1"/>
  <c r="B10" i="2" s="1"/>
  <c r="D3" i="2"/>
  <c r="D2" i="2"/>
  <c r="F9" i="1"/>
  <c r="F8" i="1"/>
  <c r="F7" i="1"/>
  <c r="F6" i="1"/>
  <c r="F5" i="1"/>
  <c r="F4" i="1"/>
  <c r="F3" i="1"/>
  <c r="F2" i="1"/>
  <c r="B5" i="4" l="1"/>
  <c r="B4" i="4"/>
  <c r="B15" i="1"/>
  <c r="B16" i="1" s="1"/>
  <c r="B2" i="3" l="1"/>
  <c r="B1" i="3"/>
  <c r="B4" i="3" s="1"/>
  <c r="B5" i="3" s="1"/>
</calcChain>
</file>

<file path=xl/sharedStrings.xml><?xml version="1.0" encoding="utf-8"?>
<sst xmlns="http://schemas.openxmlformats.org/spreadsheetml/2006/main" count="58" uniqueCount="42">
  <si>
    <t>IPI Soft</t>
  </si>
  <si>
    <t>Substance Indie Pack</t>
  </si>
  <si>
    <t>3D Coat</t>
  </si>
  <si>
    <t>UV Layout</t>
  </si>
  <si>
    <t>Marmoset Tool Bag</t>
  </si>
  <si>
    <t>Photoshop</t>
  </si>
  <si>
    <t>Итого:</t>
  </si>
  <si>
    <t>Стоимость</t>
  </si>
  <si>
    <t>Кол-во</t>
  </si>
  <si>
    <t>Итог за продукт</t>
  </si>
  <si>
    <t>Тип лицензии</t>
  </si>
  <si>
    <t>ПО</t>
  </si>
  <si>
    <t>Наименование</t>
  </si>
  <si>
    <t>Кол-во (шт.)</t>
  </si>
  <si>
    <t>Срок (г.)</t>
  </si>
  <si>
    <t>Стоимость (руб.)</t>
  </si>
  <si>
    <t>Basic</t>
  </si>
  <si>
    <t>Indie</t>
  </si>
  <si>
    <t>Floating</t>
  </si>
  <si>
    <t>Pro</t>
  </si>
  <si>
    <t>Subscribe</t>
  </si>
  <si>
    <t>unlimitted</t>
  </si>
  <si>
    <t>$</t>
  </si>
  <si>
    <t>Invasion Da Vinci Mini (тип 1)</t>
  </si>
  <si>
    <t>Invasion Da Vinci Mini (тип 2)</t>
  </si>
  <si>
    <t>Huion GT 190-S</t>
  </si>
  <si>
    <t>ОЗУ Corsair Vengeance [CMZ16GX3M2A1600C9] 16 Гб</t>
  </si>
  <si>
    <t>Итог за изделие</t>
  </si>
  <si>
    <t>Итого всего</t>
  </si>
  <si>
    <t>руб</t>
  </si>
  <si>
    <t>Программно-аппаратная база</t>
  </si>
  <si>
    <t>Кол-во человек</t>
  </si>
  <si>
    <t>Оплата работы в месяц</t>
  </si>
  <si>
    <t>Сумма на 1го человека</t>
  </si>
  <si>
    <t>Время работы</t>
  </si>
  <si>
    <t>руб.</t>
  </si>
  <si>
    <t>Видеокарта Asus AMD Radeon R9 390 [R9390-DC2-8GD5]</t>
  </si>
  <si>
    <t>Процессор Intel Core i7-4770K BOX</t>
  </si>
  <si>
    <t>Maya (до 13 октября)</t>
  </si>
  <si>
    <t>Max (до 13 октября)</t>
  </si>
  <si>
    <t>ECS Maya/3D Max</t>
  </si>
  <si>
    <t>Speed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</si>
</sst>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3" fontId="0" fillId="0" borderId="0" xfId="0" applyNumberFormat="1" applyBorder="1"/>
    <xf numFmtId="3" fontId="0" fillId="0" borderId="2" xfId="0" applyNumberFormat="1" applyBorder="1"/>
    <xf numFmtId="0" fontId="0" fillId="0" borderId="3" xfId="0" applyBorder="1"/>
    <xf numFmtId="0" fontId="0" fillId="0" borderId="2" xfId="0" applyBorder="1"/>
    <xf numFmtId="0" fontId="1" fillId="0" borderId="1" xfId="0" applyFont="1" applyBorder="1"/>
    <xf numFmtId="0" fontId="0" fillId="0" borderId="4" xfId="0" applyBorder="1"/>
    <xf numFmtId="3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3" fontId="0" fillId="0" borderId="10" xfId="0" applyNumberFormat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Fill="1" applyBorder="1"/>
    <xf numFmtId="0" fontId="0" fillId="0" borderId="8" xfId="0" applyFill="1" applyBorder="1"/>
    <xf numFmtId="4" fontId="0" fillId="0" borderId="0" xfId="0" applyNumberFormat="1" applyBorder="1"/>
    <xf numFmtId="0" fontId="0" fillId="0" borderId="9" xfId="0" applyFill="1" applyBorder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" sqref="B2"/>
    </sheetView>
  </sheetViews>
  <sheetFormatPr defaultRowHeight="15" x14ac:dyDescent="0.25"/>
  <cols>
    <col min="1" max="1" width="38.85546875" customWidth="1"/>
    <col min="2" max="2" width="18.7109375" customWidth="1"/>
    <col min="3" max="3" width="12.140625" bestFit="1" customWidth="1"/>
    <col min="4" max="6" width="15.42578125" bestFit="1" customWidth="1"/>
  </cols>
  <sheetData>
    <row r="1" spans="1:6" x14ac:dyDescent="0.25">
      <c r="A1" s="7" t="s">
        <v>11</v>
      </c>
      <c r="B1" s="7" t="s">
        <v>15</v>
      </c>
      <c r="C1" s="7" t="s">
        <v>13</v>
      </c>
      <c r="D1" s="7" t="s">
        <v>14</v>
      </c>
      <c r="E1" s="7" t="s">
        <v>10</v>
      </c>
      <c r="F1" s="7" t="s">
        <v>9</v>
      </c>
    </row>
    <row r="2" spans="1:6" x14ac:dyDescent="0.25">
      <c r="A2" s="8" t="s">
        <v>0</v>
      </c>
      <c r="B2" s="9">
        <f xml:space="preserve"> (345 * 68)</f>
        <v>23460</v>
      </c>
      <c r="C2" s="10">
        <v>1</v>
      </c>
      <c r="D2" s="10">
        <v>1</v>
      </c>
      <c r="E2" s="10" t="s">
        <v>16</v>
      </c>
      <c r="F2" s="11">
        <f>B2*C2*D2</f>
        <v>23460</v>
      </c>
    </row>
    <row r="3" spans="1:6" x14ac:dyDescent="0.25">
      <c r="A3" s="12" t="s">
        <v>1</v>
      </c>
      <c r="B3" s="13">
        <v>4200</v>
      </c>
      <c r="C3" s="13">
        <v>3</v>
      </c>
      <c r="D3" s="13" t="s">
        <v>21</v>
      </c>
      <c r="E3" s="13" t="s">
        <v>17</v>
      </c>
      <c r="F3" s="14">
        <f t="shared" ref="F3:F10" si="0">B3*C3</f>
        <v>12600</v>
      </c>
    </row>
    <row r="4" spans="1:6" x14ac:dyDescent="0.25">
      <c r="A4" s="12" t="s">
        <v>2</v>
      </c>
      <c r="B4" s="13">
        <v>41811.11</v>
      </c>
      <c r="C4" s="13">
        <v>1</v>
      </c>
      <c r="D4" s="13" t="s">
        <v>21</v>
      </c>
      <c r="E4" s="13" t="s">
        <v>18</v>
      </c>
      <c r="F4" s="14">
        <f t="shared" si="0"/>
        <v>41811.11</v>
      </c>
    </row>
    <row r="5" spans="1:6" x14ac:dyDescent="0.25">
      <c r="A5" s="12" t="s">
        <v>3</v>
      </c>
      <c r="B5" s="13">
        <f>(300*68)</f>
        <v>20400</v>
      </c>
      <c r="C5" s="13">
        <v>3</v>
      </c>
      <c r="D5" s="13">
        <v>1</v>
      </c>
      <c r="E5" s="13" t="s">
        <v>20</v>
      </c>
      <c r="F5" s="14">
        <f t="shared" si="0"/>
        <v>61200</v>
      </c>
    </row>
    <row r="6" spans="1:6" x14ac:dyDescent="0.25">
      <c r="A6" s="12" t="s">
        <v>4</v>
      </c>
      <c r="B6" s="13">
        <f>(129*68)</f>
        <v>8772</v>
      </c>
      <c r="C6" s="13">
        <v>3</v>
      </c>
      <c r="D6" s="13" t="s">
        <v>21</v>
      </c>
      <c r="E6" s="13" t="s">
        <v>19</v>
      </c>
      <c r="F6" s="14">
        <f t="shared" si="0"/>
        <v>26316</v>
      </c>
    </row>
    <row r="7" spans="1:6" x14ac:dyDescent="0.25">
      <c r="A7" s="12" t="s">
        <v>5</v>
      </c>
      <c r="B7" s="13">
        <v>30330.73</v>
      </c>
      <c r="C7" s="13">
        <v>4</v>
      </c>
      <c r="D7" s="13">
        <v>1</v>
      </c>
      <c r="E7" s="13" t="s">
        <v>20</v>
      </c>
      <c r="F7" s="14">
        <f t="shared" si="0"/>
        <v>121322.92</v>
      </c>
    </row>
    <row r="8" spans="1:6" x14ac:dyDescent="0.25">
      <c r="A8" s="12" t="s">
        <v>38</v>
      </c>
      <c r="B8" s="13">
        <v>40443</v>
      </c>
      <c r="C8" s="13">
        <v>1</v>
      </c>
      <c r="D8" s="13">
        <v>1</v>
      </c>
      <c r="E8" s="13" t="s">
        <v>20</v>
      </c>
      <c r="F8" s="14">
        <f t="shared" si="0"/>
        <v>40443</v>
      </c>
    </row>
    <row r="9" spans="1:6" x14ac:dyDescent="0.25">
      <c r="A9" s="12" t="s">
        <v>39</v>
      </c>
      <c r="B9" s="13">
        <v>40443</v>
      </c>
      <c r="C9" s="13">
        <v>1</v>
      </c>
      <c r="D9" s="13">
        <v>1</v>
      </c>
      <c r="E9" s="13" t="s">
        <v>20</v>
      </c>
      <c r="F9" s="14">
        <f t="shared" si="0"/>
        <v>40443</v>
      </c>
    </row>
    <row r="10" spans="1:6" x14ac:dyDescent="0.25">
      <c r="A10" s="12" t="s">
        <v>40</v>
      </c>
      <c r="B10" s="23">
        <v>49307.26</v>
      </c>
      <c r="C10" s="21">
        <v>1</v>
      </c>
      <c r="D10" s="21">
        <v>1</v>
      </c>
      <c r="E10" s="21" t="s">
        <v>20</v>
      </c>
      <c r="F10" s="22">
        <f t="shared" si="0"/>
        <v>49307.26</v>
      </c>
    </row>
    <row r="11" spans="1:6" x14ac:dyDescent="0.25">
      <c r="A11" s="24" t="s">
        <v>41</v>
      </c>
      <c r="B11" s="16">
        <f>19*68*12</f>
        <v>15504</v>
      </c>
      <c r="C11" s="19">
        <v>3</v>
      </c>
      <c r="D11" s="19">
        <v>1</v>
      </c>
      <c r="E11" s="19" t="s">
        <v>20</v>
      </c>
      <c r="F11" s="20">
        <f>B11*C11</f>
        <v>46512</v>
      </c>
    </row>
    <row r="15" spans="1:6" x14ac:dyDescent="0.25">
      <c r="A15" s="1" t="s">
        <v>6</v>
      </c>
      <c r="B15" s="4">
        <f>SUM(F2:F11)</f>
        <v>463415.29</v>
      </c>
      <c r="C15" s="5" t="s">
        <v>29</v>
      </c>
    </row>
    <row r="16" spans="1:6" x14ac:dyDescent="0.25">
      <c r="B16" s="6">
        <f>B15/68</f>
        <v>6814.9307352941178</v>
      </c>
      <c r="C16" s="5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5" x14ac:dyDescent="0.25"/>
  <cols>
    <col min="1" max="1" width="58.85546875" bestFit="1" customWidth="1"/>
    <col min="2" max="2" width="14.85546875" bestFit="1" customWidth="1"/>
    <col min="4" max="4" width="15.7109375" bestFit="1" customWidth="1"/>
  </cols>
  <sheetData>
    <row r="1" spans="1:4" x14ac:dyDescent="0.25">
      <c r="A1" s="7" t="s">
        <v>12</v>
      </c>
      <c r="B1" s="7" t="s">
        <v>7</v>
      </c>
      <c r="C1" s="7" t="s">
        <v>8</v>
      </c>
      <c r="D1" s="7" t="s">
        <v>27</v>
      </c>
    </row>
    <row r="2" spans="1:4" x14ac:dyDescent="0.25">
      <c r="A2" s="8" t="s">
        <v>23</v>
      </c>
      <c r="B2" s="9">
        <v>229530</v>
      </c>
      <c r="C2" s="10">
        <v>2</v>
      </c>
      <c r="D2" s="11">
        <f t="shared" ref="D2:D7" si="0">B2*C2</f>
        <v>459060</v>
      </c>
    </row>
    <row r="3" spans="1:4" x14ac:dyDescent="0.25">
      <c r="A3" s="12" t="s">
        <v>24</v>
      </c>
      <c r="B3" s="3">
        <v>206810</v>
      </c>
      <c r="C3" s="13">
        <v>4</v>
      </c>
      <c r="D3" s="14">
        <f t="shared" si="0"/>
        <v>827240</v>
      </c>
    </row>
    <row r="4" spans="1:4" x14ac:dyDescent="0.25">
      <c r="A4" s="12" t="s">
        <v>25</v>
      </c>
      <c r="B4" s="13">
        <f xml:space="preserve"> (505.13 * 68)</f>
        <v>34348.839999999997</v>
      </c>
      <c r="C4" s="13">
        <v>4</v>
      </c>
      <c r="D4" s="14">
        <f t="shared" si="0"/>
        <v>137395.35999999999</v>
      </c>
    </row>
    <row r="5" spans="1:4" x14ac:dyDescent="0.25">
      <c r="A5" s="12" t="s">
        <v>26</v>
      </c>
      <c r="B5" s="3">
        <v>9390</v>
      </c>
      <c r="C5" s="13">
        <v>1</v>
      </c>
      <c r="D5" s="14">
        <f t="shared" si="0"/>
        <v>9390</v>
      </c>
    </row>
    <row r="6" spans="1:4" x14ac:dyDescent="0.25">
      <c r="A6" s="12" t="s">
        <v>36</v>
      </c>
      <c r="B6" s="3">
        <v>29990</v>
      </c>
      <c r="C6" s="13">
        <v>2</v>
      </c>
      <c r="D6" s="14">
        <f t="shared" si="0"/>
        <v>59980</v>
      </c>
    </row>
    <row r="7" spans="1:4" x14ac:dyDescent="0.25">
      <c r="A7" s="15" t="s">
        <v>37</v>
      </c>
      <c r="B7" s="18">
        <v>30490</v>
      </c>
      <c r="C7" s="16">
        <v>1</v>
      </c>
      <c r="D7" s="17">
        <f t="shared" si="0"/>
        <v>30490</v>
      </c>
    </row>
    <row r="9" spans="1:4" x14ac:dyDescent="0.25">
      <c r="A9" s="1" t="s">
        <v>28</v>
      </c>
      <c r="B9">
        <f>SUM(D2:D7)</f>
        <v>1523555.3599999999</v>
      </c>
      <c r="C9" t="s">
        <v>29</v>
      </c>
    </row>
    <row r="10" spans="1:4" x14ac:dyDescent="0.25">
      <c r="B10">
        <f>B9/68</f>
        <v>22405.225882352941</v>
      </c>
      <c r="C10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12" sqref="C12"/>
    </sheetView>
  </sheetViews>
  <sheetFormatPr defaultRowHeight="15" x14ac:dyDescent="0.25"/>
  <cols>
    <col min="1" max="1" width="22.28515625" bestFit="1" customWidth="1"/>
    <col min="2" max="2" width="15.28515625" bestFit="1" customWidth="1"/>
    <col min="3" max="3" width="22.28515625" bestFit="1" customWidth="1"/>
    <col min="4" max="4" width="14.140625" bestFit="1" customWidth="1"/>
  </cols>
  <sheetData>
    <row r="1" spans="1:4" x14ac:dyDescent="0.25">
      <c r="A1" s="2" t="s">
        <v>33</v>
      </c>
      <c r="B1" s="2" t="s">
        <v>31</v>
      </c>
      <c r="C1" s="2" t="s">
        <v>32</v>
      </c>
      <c r="D1" s="2" t="s">
        <v>34</v>
      </c>
    </row>
    <row r="2" spans="1:4" x14ac:dyDescent="0.25">
      <c r="A2" s="2">
        <v>24500</v>
      </c>
      <c r="B2" s="2">
        <v>18</v>
      </c>
      <c r="C2" s="2">
        <f>A2*B2</f>
        <v>441000</v>
      </c>
      <c r="D2" s="2">
        <v>12</v>
      </c>
    </row>
    <row r="3" spans="1:4" x14ac:dyDescent="0.25">
      <c r="A3" s="1"/>
    </row>
    <row r="4" spans="1:4" x14ac:dyDescent="0.25">
      <c r="A4" s="1" t="s">
        <v>6</v>
      </c>
      <c r="B4">
        <f>C2*D2</f>
        <v>5292000</v>
      </c>
      <c r="C4" t="s">
        <v>35</v>
      </c>
    </row>
    <row r="5" spans="1:4" x14ac:dyDescent="0.25">
      <c r="B5">
        <f>B4/68</f>
        <v>77823.529411764699</v>
      </c>
      <c r="C5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" sqref="B1"/>
    </sheetView>
  </sheetViews>
  <sheetFormatPr defaultRowHeight="15" x14ac:dyDescent="0.25"/>
  <cols>
    <col min="1" max="1" width="28.7109375" bestFit="1" customWidth="1"/>
    <col min="2" max="2" width="13.5703125" bestFit="1" customWidth="1"/>
    <col min="3" max="3" width="15" bestFit="1" customWidth="1"/>
  </cols>
  <sheetData>
    <row r="1" spans="1:3" x14ac:dyDescent="0.25">
      <c r="A1" t="s">
        <v>30</v>
      </c>
      <c r="B1" s="25">
        <f>ПО!B15+Обрудование!B9</f>
        <v>1986970.65</v>
      </c>
      <c r="C1" t="s">
        <v>29</v>
      </c>
    </row>
    <row r="2" spans="1:3" x14ac:dyDescent="0.25">
      <c r="B2">
        <f>ПО!B16+Обрудование!B10</f>
        <v>29220.156617647059</v>
      </c>
      <c r="C2" t="s">
        <v>22</v>
      </c>
    </row>
    <row r="4" spans="1:3" x14ac:dyDescent="0.25">
      <c r="A4" s="1" t="s">
        <v>6</v>
      </c>
      <c r="B4" s="25">
        <f>B1+'Зар. плата'!B4</f>
        <v>7278970.6500000004</v>
      </c>
      <c r="C4" t="s">
        <v>29</v>
      </c>
    </row>
    <row r="5" spans="1:3" x14ac:dyDescent="0.25">
      <c r="B5">
        <f>B4/68</f>
        <v>107043.68602941177</v>
      </c>
      <c r="C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</vt:lpstr>
      <vt:lpstr>Обрудование</vt:lpstr>
      <vt:lpstr>Зар. плата</vt:lpstr>
      <vt:lpstr>Итого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2015-08-26T08:14:34Z</dcterms:created>
  <dcterms:modified xsi:type="dcterms:W3CDTF">2015-08-27T18:25:24Z</dcterms:modified>
</cp:coreProperties>
</file>