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<sst xmlns="http://schemas.openxmlformats.org/spreadsheetml/2006/main" count="204" uniqueCount="88">
  <si>
    <t>Bella!
Questo progetto è una presa per il culo enorme:
diciamo che abbiamo iniziato a lavorare il 16/03 e finito il 12/04
questo farebbe un intervallo di 28 giorni
possiamo dire che in media abbiamo lavorato 3/4 ore al giorno
(sicuramente ci sono giorni che abbiamo lavorato di più e altri di meno)
prendiamo anche solo 3 ore, questo farebbe 3*28=84 ore a persona
il progetto richiede che non lavoriamo più di 150 ore a persona
io per stare dentro alle ore ho scritto che abbiamo lavorato circa il 25% alla RR
25% di 140 (faccio 140 perchè se prendo 150 tullio potrebbe rompere) è 35 ore
praticamente è come se avessimo lavorato 6 ore per 6 giorni... e in così poco tempo
avremmo dovuto fare tutto?!</t>
  </si>
  <si>
    <t>Nome</t>
  </si>
  <si>
    <t>Cognome</t>
  </si>
  <si>
    <t>Esami arretrati</t>
  </si>
  <si>
    <t>Fasi</t>
  </si>
  <si>
    <t>Periodo 1:
Analisi</t>
  </si>
  <si>
    <t>Periodo 2:
Progettazione
Architetturale</t>
  </si>
  <si>
    <t>Periodo 3:
Progettazione di
Dettaglio e Codifica</t>
  </si>
  <si>
    <t>Periodo 4:
Validazione e
Collaudo</t>
  </si>
  <si>
    <t>totale</t>
  </si>
  <si>
    <t>Simone Federico</t>
  </si>
  <si>
    <t>Bergamin</t>
  </si>
  <si>
    <t>P2 proj, P3</t>
  </si>
  <si>
    <t>Alessandro</t>
  </si>
  <si>
    <t>Canesso</t>
  </si>
  <si>
    <t>Automi, Algo, P3, P2 proj</t>
  </si>
  <si>
    <t>Victor</t>
  </si>
  <si>
    <t>Dutca</t>
  </si>
  <si>
    <t xml:space="preserve"> Algo, P2 proj</t>
  </si>
  <si>
    <t>Fouad</t>
  </si>
  <si>
    <t>Farid</t>
  </si>
  <si>
    <t>Simone</t>
  </si>
  <si>
    <t>Meneghin</t>
  </si>
  <si>
    <t>Analisi</t>
  </si>
  <si>
    <t>Olivier</t>
  </si>
  <si>
    <t>Utshudi</t>
  </si>
  <si>
    <t>Calcolo, RO</t>
  </si>
  <si>
    <t>Davide</t>
  </si>
  <si>
    <t>Zilio</t>
  </si>
  <si>
    <t>costo all'ora</t>
  </si>
  <si>
    <t>n° persone 
che ci lavorano</t>
  </si>
  <si>
    <t>Responsabile</t>
  </si>
  <si>
    <t>Re</t>
  </si>
  <si>
    <t>2(+1 amm)</t>
  </si>
  <si>
    <t>PdQ</t>
  </si>
  <si>
    <t>progettista, amm per appendici</t>
  </si>
  <si>
    <t>Proof of Concept</t>
  </si>
  <si>
    <t>Amministratore</t>
  </si>
  <si>
    <t>Am</t>
  </si>
  <si>
    <t>2 amm 1 resp</t>
  </si>
  <si>
    <t>PdP</t>
  </si>
  <si>
    <t>amm &amp; responsabile</t>
  </si>
  <si>
    <t>technology baseline</t>
  </si>
  <si>
    <t>Analista</t>
  </si>
  <si>
    <t>An</t>
  </si>
  <si>
    <t>3 amm</t>
  </si>
  <si>
    <t>norme</t>
  </si>
  <si>
    <t>solo amm</t>
  </si>
  <si>
    <t>Progettista</t>
  </si>
  <si>
    <t>Pt</t>
  </si>
  <si>
    <t>solo PdQ</t>
  </si>
  <si>
    <t>analisi req</t>
  </si>
  <si>
    <t>solo analista</t>
  </si>
  <si>
    <t>esiste un qualche tool che converta le tabelle excel in tabelle latex?</t>
  </si>
  <si>
    <t>Programmatore</t>
  </si>
  <si>
    <t>Pm</t>
  </si>
  <si>
    <t>studio fatt</t>
  </si>
  <si>
    <t>che credo nessuno abbia voglia di mettersi a ricopiare le tabelle</t>
  </si>
  <si>
    <t>Verificatore</t>
  </si>
  <si>
    <t>Ve</t>
  </si>
  <si>
    <t>tutti</t>
  </si>
  <si>
    <t>glossario</t>
  </si>
  <si>
    <t>se non vi tornano troppo i conti, modificate pure, basta che poi il conteggio sia 35</t>
  </si>
  <si>
    <t>Totale</t>
  </si>
  <si>
    <t>Simone Federico Bergamin</t>
  </si>
  <si>
    <t>40 ore per chi ha p2 proj e p3/algo</t>
  </si>
  <si>
    <t>Alessandro Canesso</t>
  </si>
  <si>
    <t>4 in meno</t>
  </si>
  <si>
    <t>Victor Dutca</t>
  </si>
  <si>
    <t>Fouad Farid</t>
  </si>
  <si>
    <t>Simone Meneghin</t>
  </si>
  <si>
    <t>4 in piu</t>
  </si>
  <si>
    <t>Olivier Utshudi</t>
  </si>
  <si>
    <t>2 in piu</t>
  </si>
  <si>
    <t>Davide Zilio</t>
  </si>
  <si>
    <t>Ore totali ruolo</t>
  </si>
  <si>
    <t>Costo</t>
  </si>
  <si>
    <t>Progettazione architetturale</t>
  </si>
  <si>
    <t>30 ore per chi ha p2 proj e p3/algo</t>
  </si>
  <si>
    <t>Progettazione di Dettaglio e Codifica</t>
  </si>
  <si>
    <t>48 ore per chi ha p2 proj e p3/algo</t>
  </si>
  <si>
    <t>45-50</t>
  </si>
  <si>
    <t>togliendo coding</t>
  </si>
  <si>
    <t>48 ore per chi ha p2 proj e algo</t>
  </si>
  <si>
    <t>Validazione e Collaudo</t>
  </si>
  <si>
    <t>25 ore per chi ha p2 proj e p3/algo</t>
  </si>
  <si>
    <t>Totale con analisi</t>
  </si>
  <si>
    <t>Totale senza analisi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</si>
</sst>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3" fillId="0" fontId="1" numFmtId="0" xfId="0" applyAlignment="1" applyBorder="1" applyFon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5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9" fillId="9" fontId="1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1" fillId="10" fontId="1" numFmtId="0" xfId="0" applyAlignment="1" applyBorder="1" applyFill="1" applyFont="1">
      <alignment readingOrder="0"/>
    </xf>
    <xf borderId="1" fillId="1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3" fillId="2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9" fillId="9" fontId="1" numFmtId="0" xfId="0" applyAlignment="1" applyBorder="1" applyFont="1">
      <alignment horizontal="center" readingOrder="0"/>
    </xf>
    <xf borderId="3" fillId="7" fontId="1" numFmtId="0" xfId="0" applyAlignment="1" applyBorder="1" applyFont="1">
      <alignment horizontal="center" readingOrder="0" vertical="center"/>
    </xf>
    <xf borderId="3" fillId="11" fontId="1" numFmtId="0" xfId="0" applyAlignment="1" applyBorder="1" applyFill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0" fillId="6" fontId="1" numFmtId="0" xfId="0" applyAlignment="1" applyFont="1">
      <alignment horizontal="center" readingOrder="0"/>
    </xf>
    <xf borderId="3" fillId="11" fontId="3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0" fillId="11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6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Foglio1!$D$28</c:f>
            </c:strRef>
          </c:tx>
          <c:spPr>
            <a:solidFill>
              <a:schemeClr val="accent1"/>
            </a:solidFill>
          </c:spPr>
          <c:cat>
            <c:strRef>
              <c:f>Foglio1!$C$29:$C$35</c:f>
            </c:strRef>
          </c:cat>
          <c:val>
            <c:numRef>
              <c:f>Foglio1!$D$29:$D$35</c:f>
            </c:numRef>
          </c:val>
        </c:ser>
        <c:ser>
          <c:idx val="1"/>
          <c:order val="1"/>
          <c:tx>
            <c:strRef>
              <c:f>Foglio1!$E$28</c:f>
            </c:strRef>
          </c:tx>
          <c:spPr>
            <a:solidFill>
              <a:schemeClr val="accent2"/>
            </a:solidFill>
          </c:spPr>
          <c:cat>
            <c:strRef>
              <c:f>Foglio1!$C$29:$C$35</c:f>
            </c:strRef>
          </c:cat>
          <c:val>
            <c:numRef>
              <c:f>Foglio1!$E$29:$E$35</c:f>
            </c:numRef>
          </c:val>
        </c:ser>
        <c:ser>
          <c:idx val="3"/>
          <c:order val="3"/>
          <c:tx>
            <c:strRef>
              <c:f>Foglio1!$F$28</c:f>
            </c:strRef>
          </c:tx>
          <c:spPr>
            <a:solidFill>
              <a:schemeClr val="accent4"/>
            </a:solidFill>
          </c:spPr>
          <c:cat>
            <c:strRef>
              <c:f>Foglio1!$C$29:$C$35</c:f>
            </c:strRef>
          </c:cat>
          <c:val>
            <c:numRef>
              <c:f>Foglio1!$F$29:$F$35</c:f>
            </c:numRef>
          </c:val>
        </c:ser>
        <c:ser>
          <c:idx val="4"/>
          <c:order val="4"/>
          <c:tx>
            <c:strRef>
              <c:f>Foglio1!$G$28</c:f>
            </c:strRef>
          </c:tx>
          <c:spPr>
            <a:solidFill>
              <a:schemeClr val="accent5"/>
            </a:solidFill>
          </c:spPr>
          <c:cat>
            <c:strRef>
              <c:f>Foglio1!$C$29:$C$35</c:f>
            </c:strRef>
          </c:cat>
          <c:val>
            <c:numRef>
              <c:f>Foglio1!$G$29:$G$35</c:f>
            </c:numRef>
          </c:val>
        </c:ser>
        <c:ser>
          <c:idx val="5"/>
          <c:order val="5"/>
          <c:tx>
            <c:strRef>
              <c:f>Foglio1!$H$28</c:f>
            </c:strRef>
          </c:tx>
          <c:cat>
            <c:strRef>
              <c:f>Foglio1!$C$29:$C$35</c:f>
            </c:strRef>
          </c:cat>
          <c:val>
            <c:numRef>
              <c:f>Foglio1!$H$29:$H$35</c:f>
            </c:numRef>
          </c:val>
        </c:ser>
        <c:ser>
          <c:idx val="6"/>
          <c:order val="6"/>
          <c:tx>
            <c:strRef>
              <c:f>Foglio1!$I$28</c:f>
            </c:strRef>
          </c:tx>
          <c:cat>
            <c:strRef>
              <c:f>Foglio1!$C$29:$C$35</c:f>
            </c:strRef>
          </c:cat>
          <c:val>
            <c:numRef>
              <c:f>Foglio1!$I$29:$I$35</c:f>
            </c:numRef>
          </c:val>
        </c:ser>
        <c:ser>
          <c:idx val="7"/>
          <c:order val="7"/>
          <c:tx>
            <c:strRef>
              <c:f>Foglio1!$J$28</c:f>
            </c:strRef>
          </c:tx>
          <c:cat>
            <c:strRef>
              <c:f>Foglio1!$C$29:$C$35</c:f>
            </c:strRef>
          </c:cat>
          <c:val>
            <c:numRef>
              <c:f>Foglio1!$J$29:$J$35</c:f>
            </c:numRef>
          </c:val>
        </c:ser>
        <c:overlap val="100"/>
        <c:axId val="1171701272"/>
        <c:axId val="62011089"/>
      </c:barChart>
      <c:catAx>
        <c:axId val="11717012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11089"/>
      </c:catAx>
      <c:valAx>
        <c:axId val="620110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17012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Foglio1!$E$28:$J$28</c:f>
            </c:strRef>
          </c:cat>
          <c:val>
            <c:numRef>
              <c:f>Foglio1!$E$36:$J$36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Foglio1!$D$58</c:f>
            </c:strRef>
          </c:tx>
          <c:spPr>
            <a:solidFill>
              <a:schemeClr val="accent1"/>
            </a:solidFill>
          </c:spPr>
          <c:cat>
            <c:strRef>
              <c:f>Foglio1!$C$59:$C$65</c:f>
            </c:strRef>
          </c:cat>
          <c:val>
            <c:numRef>
              <c:f>Foglio1!$D$59:$D$65</c:f>
            </c:numRef>
          </c:val>
        </c:ser>
        <c:ser>
          <c:idx val="1"/>
          <c:order val="1"/>
          <c:tx>
            <c:strRef>
              <c:f>Foglio1!$E$58</c:f>
            </c:strRef>
          </c:tx>
          <c:spPr>
            <a:solidFill>
              <a:schemeClr val="accent2"/>
            </a:solidFill>
          </c:spPr>
          <c:cat>
            <c:strRef>
              <c:f>Foglio1!$C$59:$C$65</c:f>
            </c:strRef>
          </c:cat>
          <c:val>
            <c:numRef>
              <c:f>Foglio1!$E$59:$E$65</c:f>
            </c:numRef>
          </c:val>
        </c:ser>
        <c:ser>
          <c:idx val="2"/>
          <c:order val="2"/>
          <c:tx>
            <c:strRef>
              <c:f>Foglio1!$F$58</c:f>
            </c:strRef>
          </c:tx>
          <c:spPr>
            <a:solidFill>
              <a:schemeClr val="accent3"/>
            </a:solidFill>
          </c:spPr>
          <c:cat>
            <c:strRef>
              <c:f>Foglio1!$C$59:$C$65</c:f>
            </c:strRef>
          </c:cat>
          <c:val>
            <c:numRef>
              <c:f>Foglio1!$F$59:$F$65</c:f>
            </c:numRef>
          </c:val>
        </c:ser>
        <c:ser>
          <c:idx val="3"/>
          <c:order val="3"/>
          <c:tx>
            <c:strRef>
              <c:f>Foglio1!$G$58</c:f>
            </c:strRef>
          </c:tx>
          <c:spPr>
            <a:solidFill>
              <a:schemeClr val="accent4"/>
            </a:solidFill>
          </c:spPr>
          <c:cat>
            <c:strRef>
              <c:f>Foglio1!$C$59:$C$65</c:f>
            </c:strRef>
          </c:cat>
          <c:val>
            <c:numRef>
              <c:f>Foglio1!$G$59:$G$65</c:f>
            </c:numRef>
          </c:val>
        </c:ser>
        <c:ser>
          <c:idx val="4"/>
          <c:order val="4"/>
          <c:tx>
            <c:strRef>
              <c:f>Foglio1!$H$58</c:f>
            </c:strRef>
          </c:tx>
          <c:spPr>
            <a:solidFill>
              <a:schemeClr val="accent5"/>
            </a:solidFill>
          </c:spPr>
          <c:cat>
            <c:strRef>
              <c:f>Foglio1!$C$59:$C$65</c:f>
            </c:strRef>
          </c:cat>
          <c:val>
            <c:numRef>
              <c:f>Foglio1!$H$59:$H$65</c:f>
            </c:numRef>
          </c:val>
        </c:ser>
        <c:ser>
          <c:idx val="5"/>
          <c:order val="5"/>
          <c:tx>
            <c:strRef>
              <c:f>Foglio1!$I$58</c:f>
            </c:strRef>
          </c:tx>
          <c:spPr>
            <a:solidFill>
              <a:schemeClr val="accent6"/>
            </a:solidFill>
          </c:spPr>
          <c:cat>
            <c:strRef>
              <c:f>Foglio1!$C$59:$C$65</c:f>
            </c:strRef>
          </c:cat>
          <c:val>
            <c:numRef>
              <c:f>Foglio1!$I$59:$I$65</c:f>
            </c:numRef>
          </c:val>
        </c:ser>
        <c:ser>
          <c:idx val="6"/>
          <c:order val="6"/>
          <c:tx>
            <c:strRef>
              <c:f>Foglio1!$J$58</c:f>
            </c:strRef>
          </c:tx>
          <c:cat>
            <c:strRef>
              <c:f>Foglio1!$C$59:$C$65</c:f>
            </c:strRef>
          </c:cat>
          <c:val>
            <c:numRef>
              <c:f>Foglio1!$J$59:$J$65</c:f>
            </c:numRef>
          </c:val>
        </c:ser>
        <c:overlap val="100"/>
        <c:axId val="810379278"/>
        <c:axId val="666274995"/>
      </c:barChart>
      <c:catAx>
        <c:axId val="8103792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274995"/>
      </c:catAx>
      <c:valAx>
        <c:axId val="6662749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37927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Foglio1!$D$88</c:f>
            </c:strRef>
          </c:tx>
          <c:spPr>
            <a:solidFill>
              <a:schemeClr val="accent1"/>
            </a:solidFill>
          </c:spPr>
          <c:cat>
            <c:strRef>
              <c:f>Foglio1!$C$89:$C$95</c:f>
            </c:strRef>
          </c:cat>
          <c:val>
            <c:numRef>
              <c:f>Foglio1!$D$89:$D$95</c:f>
            </c:numRef>
          </c:val>
        </c:ser>
        <c:ser>
          <c:idx val="1"/>
          <c:order val="1"/>
          <c:tx>
            <c:strRef>
              <c:f>Foglio1!$E$88</c:f>
            </c:strRef>
          </c:tx>
          <c:spPr>
            <a:solidFill>
              <a:schemeClr val="accent2"/>
            </a:solidFill>
          </c:spPr>
          <c:cat>
            <c:strRef>
              <c:f>Foglio1!$C$89:$C$95</c:f>
            </c:strRef>
          </c:cat>
          <c:val>
            <c:numRef>
              <c:f>Foglio1!$E$89:$E$95</c:f>
            </c:numRef>
          </c:val>
        </c:ser>
        <c:ser>
          <c:idx val="2"/>
          <c:order val="2"/>
          <c:tx>
            <c:strRef>
              <c:f>Foglio1!$F$88</c:f>
            </c:strRef>
          </c:tx>
          <c:spPr>
            <a:solidFill>
              <a:schemeClr val="accent3"/>
            </a:solidFill>
          </c:spPr>
          <c:cat>
            <c:strRef>
              <c:f>Foglio1!$C$89:$C$95</c:f>
            </c:strRef>
          </c:cat>
          <c:val>
            <c:numRef>
              <c:f>Foglio1!$F$89:$F$95</c:f>
            </c:numRef>
          </c:val>
        </c:ser>
        <c:ser>
          <c:idx val="3"/>
          <c:order val="3"/>
          <c:tx>
            <c:strRef>
              <c:f>Foglio1!$G$88</c:f>
            </c:strRef>
          </c:tx>
          <c:spPr>
            <a:solidFill>
              <a:schemeClr val="accent4"/>
            </a:solidFill>
          </c:spPr>
          <c:cat>
            <c:strRef>
              <c:f>Foglio1!$C$89:$C$95</c:f>
            </c:strRef>
          </c:cat>
          <c:val>
            <c:numRef>
              <c:f>Foglio1!$G$89:$G$95</c:f>
            </c:numRef>
          </c:val>
        </c:ser>
        <c:ser>
          <c:idx val="4"/>
          <c:order val="4"/>
          <c:tx>
            <c:strRef>
              <c:f>Foglio1!$H$88</c:f>
            </c:strRef>
          </c:tx>
          <c:spPr>
            <a:solidFill>
              <a:schemeClr val="accent5"/>
            </a:solidFill>
          </c:spPr>
          <c:cat>
            <c:strRef>
              <c:f>Foglio1!$C$89:$C$95</c:f>
            </c:strRef>
          </c:cat>
          <c:val>
            <c:numRef>
              <c:f>Foglio1!$H$89:$H$95</c:f>
            </c:numRef>
          </c:val>
        </c:ser>
        <c:ser>
          <c:idx val="5"/>
          <c:order val="5"/>
          <c:tx>
            <c:strRef>
              <c:f>Foglio1!$I$88</c:f>
            </c:strRef>
          </c:tx>
          <c:cat>
            <c:strRef>
              <c:f>Foglio1!$C$89:$C$95</c:f>
            </c:strRef>
          </c:cat>
          <c:val>
            <c:numRef>
              <c:f>Foglio1!$I$89:$I$95</c:f>
            </c:numRef>
          </c:val>
        </c:ser>
        <c:ser>
          <c:idx val="6"/>
          <c:order val="6"/>
          <c:tx>
            <c:strRef>
              <c:f>Foglio1!$J$88</c:f>
            </c:strRef>
          </c:tx>
          <c:cat>
            <c:strRef>
              <c:f>Foglio1!$C$89:$C$95</c:f>
            </c:strRef>
          </c:cat>
          <c:val>
            <c:numRef>
              <c:f>Foglio1!$J$89:$J$95</c:f>
            </c:numRef>
          </c:val>
        </c:ser>
        <c:overlap val="100"/>
        <c:axId val="213667248"/>
        <c:axId val="1062109890"/>
      </c:barChart>
      <c:catAx>
        <c:axId val="2136672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109890"/>
      </c:catAx>
      <c:valAx>
        <c:axId val="10621098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672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Foglio1!$D$118</c:f>
            </c:strRef>
          </c:tx>
          <c:spPr>
            <a:solidFill>
              <a:schemeClr val="accent1"/>
            </a:solidFill>
          </c:spPr>
          <c:cat>
            <c:strRef>
              <c:f>Foglio1!$C$119:$C$125</c:f>
            </c:strRef>
          </c:cat>
          <c:val>
            <c:numRef>
              <c:f>Foglio1!$D$119:$D$125</c:f>
            </c:numRef>
          </c:val>
        </c:ser>
        <c:ser>
          <c:idx val="1"/>
          <c:order val="1"/>
          <c:tx>
            <c:strRef>
              <c:f>Foglio1!$E$118</c:f>
            </c:strRef>
          </c:tx>
          <c:cat>
            <c:strRef>
              <c:f>Foglio1!$C$119:$C$125</c:f>
            </c:strRef>
          </c:cat>
          <c:val>
            <c:numRef>
              <c:f>Foglio1!$E$119:$E$125</c:f>
            </c:numRef>
          </c:val>
        </c:ser>
        <c:ser>
          <c:idx val="2"/>
          <c:order val="2"/>
          <c:tx>
            <c:strRef>
              <c:f>Foglio1!$F$118</c:f>
            </c:strRef>
          </c:tx>
          <c:cat>
            <c:strRef>
              <c:f>Foglio1!$C$119:$C$125</c:f>
            </c:strRef>
          </c:cat>
          <c:val>
            <c:numRef>
              <c:f>Foglio1!$F$119:$F$125</c:f>
            </c:numRef>
          </c:val>
        </c:ser>
        <c:ser>
          <c:idx val="3"/>
          <c:order val="3"/>
          <c:tx>
            <c:strRef>
              <c:f>Foglio1!$G$118</c:f>
            </c:strRef>
          </c:tx>
          <c:cat>
            <c:strRef>
              <c:f>Foglio1!$C$119:$C$125</c:f>
            </c:strRef>
          </c:cat>
          <c:val>
            <c:numRef>
              <c:f>Foglio1!$G$119:$G$125</c:f>
            </c:numRef>
          </c:val>
        </c:ser>
        <c:ser>
          <c:idx val="4"/>
          <c:order val="4"/>
          <c:tx>
            <c:strRef>
              <c:f>Foglio1!$H$118</c:f>
            </c:strRef>
          </c:tx>
          <c:cat>
            <c:strRef>
              <c:f>Foglio1!$C$119:$C$125</c:f>
            </c:strRef>
          </c:cat>
          <c:val>
            <c:numRef>
              <c:f>Foglio1!$H$119:$H$125</c:f>
            </c:numRef>
          </c:val>
        </c:ser>
        <c:ser>
          <c:idx val="5"/>
          <c:order val="5"/>
          <c:tx>
            <c:strRef>
              <c:f>Foglio1!$I$118</c:f>
            </c:strRef>
          </c:tx>
          <c:cat>
            <c:strRef>
              <c:f>Foglio1!$C$119:$C$125</c:f>
            </c:strRef>
          </c:cat>
          <c:val>
            <c:numRef>
              <c:f>Foglio1!$I$119:$I$125</c:f>
            </c:numRef>
          </c:val>
        </c:ser>
        <c:ser>
          <c:idx val="6"/>
          <c:order val="6"/>
          <c:tx>
            <c:strRef>
              <c:f>Foglio1!$J$118</c:f>
            </c:strRef>
          </c:tx>
          <c:cat>
            <c:strRef>
              <c:f>Foglio1!$C$119:$C$125</c:f>
            </c:strRef>
          </c:cat>
          <c:val>
            <c:numRef>
              <c:f>Foglio1!$J$119:$J$125</c:f>
            </c:numRef>
          </c:val>
        </c:ser>
        <c:axId val="1897814861"/>
        <c:axId val="217239818"/>
      </c:barChart>
      <c:catAx>
        <c:axId val="1897814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239818"/>
      </c:catAx>
      <c:valAx>
        <c:axId val="217239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814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Foglio1!$E$58:$J$58</c:f>
            </c:strRef>
          </c:cat>
          <c:val>
            <c:numRef>
              <c:f>Foglio1!$E$66:$J$66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Foglio1!$E$88:$J$88</c:f>
            </c:strRef>
          </c:cat>
          <c:val>
            <c:numRef>
              <c:f>Foglio1!$E$89:$J$89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Foglio1!$E$118:$J$118</c:f>
            </c:strRef>
          </c:cat>
          <c:val>
            <c:numRef>
              <c:f>Foglio1!$E$119:$J$119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37</xdr:row>
      <xdr:rowOff>190500</xdr:rowOff>
    </xdr:from>
    <xdr:ext cx="9010650" cy="35718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381000</xdr:colOff>
      <xdr:row>37</xdr:row>
      <xdr:rowOff>190500</xdr:rowOff>
    </xdr:from>
    <xdr:ext cx="5410200" cy="35718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952500</xdr:colOff>
      <xdr:row>67</xdr:row>
      <xdr:rowOff>180975</xdr:rowOff>
    </xdr:from>
    <xdr:ext cx="9010650" cy="35718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952500</xdr:colOff>
      <xdr:row>97</xdr:row>
      <xdr:rowOff>171450</xdr:rowOff>
    </xdr:from>
    <xdr:ext cx="9010650" cy="3571875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952500</xdr:colOff>
      <xdr:row>127</xdr:row>
      <xdr:rowOff>161925</xdr:rowOff>
    </xdr:from>
    <xdr:ext cx="9010650" cy="3571875"/>
    <xdr:graphicFrame>
      <xdr:nvGraphicFramePr>
        <xdr:cNvPr id="5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381000</xdr:colOff>
      <xdr:row>67</xdr:row>
      <xdr:rowOff>180975</xdr:rowOff>
    </xdr:from>
    <xdr:ext cx="5410200" cy="3571875"/>
    <xdr:graphicFrame>
      <xdr:nvGraphicFramePr>
        <xdr:cNvPr id="6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381000</xdr:colOff>
      <xdr:row>97</xdr:row>
      <xdr:rowOff>171450</xdr:rowOff>
    </xdr:from>
    <xdr:ext cx="5410200" cy="3571875"/>
    <xdr:graphicFrame>
      <xdr:nvGraphicFramePr>
        <xdr:cNvPr id="7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428625</xdr:colOff>
      <xdr:row>127</xdr:row>
      <xdr:rowOff>161925</xdr:rowOff>
    </xdr:from>
    <xdr:ext cx="5410200" cy="3571875"/>
    <xdr:graphicFrame>
      <xdr:nvGraphicFramePr>
        <xdr:cNvPr id="8" name="Chart 8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5" max="5" width="22.29"/>
    <col customWidth="1" min="9" max="9" width="17.71"/>
  </cols>
  <sheetData>
    <row r="2">
      <c r="A2" s="1" t="s">
        <v>0</v>
      </c>
    </row>
    <row r="7">
      <c r="C7" s="2" t="s">
        <v>1</v>
      </c>
      <c r="D7" s="3" t="s">
        <v>2</v>
      </c>
      <c r="E7" s="4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</row>
    <row r="8">
      <c r="C8" s="6" t="s">
        <v>10</v>
      </c>
      <c r="D8" s="7" t="s">
        <v>11</v>
      </c>
      <c r="E8" s="8" t="s">
        <v>12</v>
      </c>
      <c r="F8" s="9"/>
      <c r="G8" s="9"/>
      <c r="H8" s="9"/>
      <c r="I8" s="9"/>
      <c r="J8" s="9"/>
      <c r="K8" s="9"/>
    </row>
    <row r="9">
      <c r="C9" s="6" t="s">
        <v>13</v>
      </c>
      <c r="D9" s="7" t="s">
        <v>14</v>
      </c>
      <c r="E9" s="8" t="s">
        <v>15</v>
      </c>
    </row>
    <row r="10">
      <c r="C10" s="6" t="s">
        <v>16</v>
      </c>
      <c r="D10" s="7" t="s">
        <v>17</v>
      </c>
      <c r="E10" s="8" t="s">
        <v>18</v>
      </c>
    </row>
    <row r="11">
      <c r="C11" s="6" t="s">
        <v>19</v>
      </c>
      <c r="D11" s="7" t="s">
        <v>20</v>
      </c>
      <c r="E11" s="8" t="s">
        <v>12</v>
      </c>
    </row>
    <row r="12">
      <c r="C12" s="6" t="s">
        <v>21</v>
      </c>
      <c r="D12" s="7" t="s">
        <v>22</v>
      </c>
      <c r="E12" s="8" t="s">
        <v>23</v>
      </c>
    </row>
    <row r="13">
      <c r="C13" s="6" t="s">
        <v>24</v>
      </c>
      <c r="D13" s="7" t="s">
        <v>25</v>
      </c>
      <c r="E13" s="8" t="s">
        <v>26</v>
      </c>
    </row>
    <row r="14">
      <c r="C14" s="10" t="s">
        <v>27</v>
      </c>
      <c r="D14" s="11" t="s">
        <v>28</v>
      </c>
      <c r="E14" s="12" t="s">
        <v>12</v>
      </c>
    </row>
    <row r="17">
      <c r="E17" s="1" t="s">
        <v>29</v>
      </c>
      <c r="G17" s="1" t="s">
        <v>30</v>
      </c>
    </row>
    <row r="18">
      <c r="C18" s="13" t="s">
        <v>31</v>
      </c>
      <c r="D18" s="14" t="s">
        <v>32</v>
      </c>
      <c r="E18" s="15">
        <v>30.0</v>
      </c>
      <c r="G18" s="1" t="s">
        <v>33</v>
      </c>
      <c r="H18" s="16" t="s">
        <v>34</v>
      </c>
      <c r="I18" s="1" t="s">
        <v>35</v>
      </c>
      <c r="K18" s="17" t="s">
        <v>36</v>
      </c>
    </row>
    <row r="19">
      <c r="C19" s="6" t="s">
        <v>37</v>
      </c>
      <c r="D19" s="7" t="s">
        <v>38</v>
      </c>
      <c r="E19" s="18">
        <v>20.0</v>
      </c>
      <c r="G19" s="1" t="s">
        <v>39</v>
      </c>
      <c r="H19" s="19" t="s">
        <v>40</v>
      </c>
      <c r="I19" s="1" t="s">
        <v>41</v>
      </c>
      <c r="K19" s="20" t="s">
        <v>42</v>
      </c>
    </row>
    <row r="20">
      <c r="C20" s="6" t="s">
        <v>43</v>
      </c>
      <c r="D20" s="7" t="s">
        <v>44</v>
      </c>
      <c r="E20" s="18">
        <v>25.0</v>
      </c>
      <c r="G20" s="1" t="s">
        <v>45</v>
      </c>
      <c r="H20" s="21" t="s">
        <v>46</v>
      </c>
      <c r="I20" s="1" t="s">
        <v>47</v>
      </c>
    </row>
    <row r="21">
      <c r="C21" s="6" t="s">
        <v>48</v>
      </c>
      <c r="D21" s="7" t="s">
        <v>49</v>
      </c>
      <c r="E21" s="18">
        <v>22.0</v>
      </c>
      <c r="F21" s="1" t="s">
        <v>50</v>
      </c>
      <c r="G21" s="1">
        <v>2.0</v>
      </c>
      <c r="H21" s="22" t="s">
        <v>51</v>
      </c>
      <c r="I21" s="1" t="s">
        <v>52</v>
      </c>
      <c r="L21" s="1" t="s">
        <v>53</v>
      </c>
    </row>
    <row r="22">
      <c r="C22" s="6" t="s">
        <v>54</v>
      </c>
      <c r="D22" s="7" t="s">
        <v>55</v>
      </c>
      <c r="E22" s="18">
        <v>15.0</v>
      </c>
      <c r="G22" s="1">
        <v>2.0</v>
      </c>
      <c r="H22" s="23" t="s">
        <v>56</v>
      </c>
      <c r="I22" s="1" t="s">
        <v>52</v>
      </c>
      <c r="L22" s="1" t="s">
        <v>57</v>
      </c>
    </row>
    <row r="23">
      <c r="C23" s="10" t="s">
        <v>58</v>
      </c>
      <c r="D23" s="11" t="s">
        <v>59</v>
      </c>
      <c r="E23" s="24">
        <v>15.0</v>
      </c>
      <c r="G23" s="1" t="s">
        <v>60</v>
      </c>
      <c r="H23" s="1" t="s">
        <v>61</v>
      </c>
      <c r="I23" s="1" t="s">
        <v>52</v>
      </c>
    </row>
    <row r="27">
      <c r="C27" s="25" t="s">
        <v>62</v>
      </c>
    </row>
    <row r="28">
      <c r="C28" s="26" t="s">
        <v>23</v>
      </c>
      <c r="D28" s="27"/>
      <c r="E28" s="28" t="s">
        <v>31</v>
      </c>
      <c r="F28" s="28" t="s">
        <v>37</v>
      </c>
      <c r="G28" s="28" t="s">
        <v>43</v>
      </c>
      <c r="H28" s="28" t="s">
        <v>48</v>
      </c>
      <c r="I28" s="28" t="s">
        <v>54</v>
      </c>
      <c r="J28" s="28" t="s">
        <v>58</v>
      </c>
      <c r="K28" s="29" t="s">
        <v>63</v>
      </c>
    </row>
    <row r="29">
      <c r="C29" s="30" t="s">
        <v>64</v>
      </c>
      <c r="D29" s="27"/>
      <c r="E29" s="31">
        <v>6.0</v>
      </c>
      <c r="F29" s="32">
        <v>7.0</v>
      </c>
      <c r="G29" s="33">
        <v>18.0</v>
      </c>
      <c r="H29" s="34"/>
      <c r="I29" s="33"/>
      <c r="J29" s="33">
        <v>9.0</v>
      </c>
      <c r="K29" s="33">
        <f t="shared" ref="K29:K35" si="1">E29+F29+G29+H29+I29+J29</f>
        <v>40</v>
      </c>
      <c r="M29" s="35" t="s">
        <v>65</v>
      </c>
    </row>
    <row r="30">
      <c r="C30" s="30" t="s">
        <v>66</v>
      </c>
      <c r="D30" s="27"/>
      <c r="E30" s="31">
        <v>6.0</v>
      </c>
      <c r="F30" s="36">
        <v>6.0</v>
      </c>
      <c r="G30" s="37">
        <v>14.0</v>
      </c>
      <c r="H30" s="34"/>
      <c r="I30" s="34"/>
      <c r="J30" s="33">
        <v>10.0</v>
      </c>
      <c r="K30" s="33">
        <f t="shared" si="1"/>
        <v>36</v>
      </c>
      <c r="L30" s="35"/>
      <c r="M30" s="1" t="s">
        <v>67</v>
      </c>
    </row>
    <row r="31">
      <c r="C31" s="30" t="s">
        <v>68</v>
      </c>
      <c r="D31" s="27"/>
      <c r="E31" s="38">
        <v>11.0</v>
      </c>
      <c r="F31" s="37"/>
      <c r="G31" s="33">
        <v>15.0</v>
      </c>
      <c r="H31" s="34"/>
      <c r="I31" s="33"/>
      <c r="J31" s="33">
        <v>14.0</v>
      </c>
      <c r="K31" s="33">
        <f t="shared" si="1"/>
        <v>40</v>
      </c>
      <c r="M31" s="1" t="s">
        <v>65</v>
      </c>
    </row>
    <row r="32">
      <c r="C32" s="30" t="s">
        <v>69</v>
      </c>
      <c r="D32" s="27"/>
      <c r="E32" s="38">
        <v>7.0</v>
      </c>
      <c r="F32" s="39">
        <v>9.0</v>
      </c>
      <c r="G32" s="33">
        <v>16.0</v>
      </c>
      <c r="H32" s="34"/>
      <c r="I32" s="34"/>
      <c r="J32" s="33">
        <v>8.0</v>
      </c>
      <c r="K32" s="33">
        <f t="shared" si="1"/>
        <v>40</v>
      </c>
      <c r="M32" s="1" t="s">
        <v>65</v>
      </c>
    </row>
    <row r="33">
      <c r="C33" s="30" t="s">
        <v>70</v>
      </c>
      <c r="D33" s="27"/>
      <c r="E33" s="40"/>
      <c r="F33" s="41">
        <v>10.0</v>
      </c>
      <c r="G33" s="37">
        <v>14.0</v>
      </c>
      <c r="H33" s="36">
        <v>10.0</v>
      </c>
      <c r="I33" s="34"/>
      <c r="J33" s="33">
        <v>10.0</v>
      </c>
      <c r="K33" s="33">
        <f t="shared" si="1"/>
        <v>44</v>
      </c>
      <c r="M33" s="1" t="s">
        <v>71</v>
      </c>
    </row>
    <row r="34">
      <c r="C34" s="30" t="s">
        <v>72</v>
      </c>
      <c r="D34" s="27"/>
      <c r="E34" s="40"/>
      <c r="F34" s="42">
        <v>8.0</v>
      </c>
      <c r="G34" s="37">
        <v>13.0</v>
      </c>
      <c r="H34" s="43">
        <v>8.0</v>
      </c>
      <c r="I34" s="34"/>
      <c r="J34" s="33">
        <v>13.0</v>
      </c>
      <c r="K34" s="33">
        <f t="shared" si="1"/>
        <v>42</v>
      </c>
      <c r="M34" s="1" t="s">
        <v>73</v>
      </c>
    </row>
    <row r="35">
      <c r="C35" s="30" t="s">
        <v>74</v>
      </c>
      <c r="D35" s="27"/>
      <c r="E35" s="44">
        <v>4.0</v>
      </c>
      <c r="F35" s="45">
        <v>5.0</v>
      </c>
      <c r="G35" s="46">
        <v>17.0</v>
      </c>
      <c r="H35" s="47"/>
      <c r="I35" s="48"/>
      <c r="J35" s="47">
        <v>14.0</v>
      </c>
      <c r="K35" s="33">
        <f t="shared" si="1"/>
        <v>40</v>
      </c>
      <c r="M35" s="1" t="s">
        <v>65</v>
      </c>
    </row>
    <row r="36">
      <c r="C36" s="49" t="s">
        <v>75</v>
      </c>
      <c r="D36" s="27"/>
      <c r="E36" s="50">
        <f t="shared" ref="E36:K36" si="2">E29+E30+E31+E32+E33+E34+E35</f>
        <v>34</v>
      </c>
      <c r="F36" s="50">
        <f t="shared" si="2"/>
        <v>45</v>
      </c>
      <c r="G36" s="50">
        <f t="shared" si="2"/>
        <v>107</v>
      </c>
      <c r="H36" s="50">
        <f t="shared" si="2"/>
        <v>18</v>
      </c>
      <c r="I36" s="50">
        <f t="shared" si="2"/>
        <v>0</v>
      </c>
      <c r="J36" s="50">
        <f t="shared" si="2"/>
        <v>78</v>
      </c>
      <c r="K36" s="50">
        <f t="shared" si="2"/>
        <v>282</v>
      </c>
    </row>
    <row r="37">
      <c r="C37" s="49" t="s">
        <v>76</v>
      </c>
      <c r="D37" s="27"/>
      <c r="E37" s="51">
        <f>E36*30</f>
        <v>1020</v>
      </c>
      <c r="F37" s="51">
        <f>F36*20</f>
        <v>900</v>
      </c>
      <c r="G37" s="51">
        <f>G36*25</f>
        <v>2675</v>
      </c>
      <c r="H37" s="51">
        <f>H36*22</f>
        <v>396</v>
      </c>
      <c r="I37" s="51">
        <f t="shared" ref="I37:J37" si="3">I36*15</f>
        <v>0</v>
      </c>
      <c r="J37" s="51">
        <f t="shared" si="3"/>
        <v>1170</v>
      </c>
      <c r="K37" s="50">
        <f>E37+F37+G37+H37+I37+J37</f>
        <v>6161</v>
      </c>
    </row>
    <row r="49">
      <c r="J49" s="1"/>
    </row>
    <row r="58">
      <c r="C58" s="52" t="s">
        <v>77</v>
      </c>
      <c r="D58" s="27"/>
      <c r="E58" s="28" t="s">
        <v>31</v>
      </c>
      <c r="F58" s="28" t="s">
        <v>37</v>
      </c>
      <c r="G58" s="28" t="s">
        <v>43</v>
      </c>
      <c r="H58" s="28" t="s">
        <v>48</v>
      </c>
      <c r="I58" s="28" t="s">
        <v>54</v>
      </c>
      <c r="J58" s="28" t="s">
        <v>58</v>
      </c>
      <c r="K58" s="29" t="s">
        <v>63</v>
      </c>
    </row>
    <row r="59">
      <c r="C59" s="30" t="s">
        <v>64</v>
      </c>
      <c r="D59" s="27"/>
      <c r="E59" s="31"/>
      <c r="F59" s="33"/>
      <c r="G59" s="32">
        <v>10.0</v>
      </c>
      <c r="H59" s="53">
        <v>7.0</v>
      </c>
      <c r="I59" s="54">
        <v>5.0</v>
      </c>
      <c r="J59" s="33">
        <v>8.0</v>
      </c>
      <c r="K59" s="33">
        <f t="shared" ref="K59:K65" si="4">E59+F59+G59+H59+I59+J59</f>
        <v>30</v>
      </c>
      <c r="M59" s="1" t="s">
        <v>78</v>
      </c>
    </row>
    <row r="60">
      <c r="C60" s="30" t="s">
        <v>66</v>
      </c>
      <c r="D60" s="27"/>
      <c r="E60" s="31"/>
      <c r="F60" s="53">
        <v>3.0</v>
      </c>
      <c r="G60" s="33"/>
      <c r="H60" s="55">
        <v>8.0</v>
      </c>
      <c r="I60" s="54">
        <v>7.0</v>
      </c>
      <c r="J60" s="36">
        <v>8.0</v>
      </c>
      <c r="K60" s="33">
        <f t="shared" si="4"/>
        <v>26</v>
      </c>
      <c r="M60" s="1" t="s">
        <v>67</v>
      </c>
    </row>
    <row r="61">
      <c r="C61" s="30" t="s">
        <v>68</v>
      </c>
      <c r="D61" s="27"/>
      <c r="E61" s="31">
        <v>3.0</v>
      </c>
      <c r="F61" s="56">
        <v>6.0</v>
      </c>
      <c r="G61" s="42">
        <v>4.0</v>
      </c>
      <c r="H61" s="32">
        <v>10.0</v>
      </c>
      <c r="I61" s="54">
        <v>7.0</v>
      </c>
      <c r="J61" s="33"/>
      <c r="K61" s="33">
        <f t="shared" si="4"/>
        <v>30</v>
      </c>
      <c r="M61" s="1" t="s">
        <v>78</v>
      </c>
    </row>
    <row r="62">
      <c r="C62" s="30" t="s">
        <v>69</v>
      </c>
      <c r="D62" s="27"/>
      <c r="E62" s="31"/>
      <c r="F62" s="55">
        <v>5.0</v>
      </c>
      <c r="G62" s="33"/>
      <c r="H62" s="55">
        <v>14.0</v>
      </c>
      <c r="I62" s="54"/>
      <c r="J62" s="39">
        <v>11.0</v>
      </c>
      <c r="K62" s="33">
        <f t="shared" si="4"/>
        <v>30</v>
      </c>
      <c r="M62" s="35" t="s">
        <v>78</v>
      </c>
    </row>
    <row r="63">
      <c r="C63" s="30" t="s">
        <v>70</v>
      </c>
      <c r="D63" s="27"/>
      <c r="E63" s="57">
        <v>6.0</v>
      </c>
      <c r="F63" s="33"/>
      <c r="G63" s="32">
        <v>9.0</v>
      </c>
      <c r="H63" s="56">
        <v>12.0</v>
      </c>
      <c r="I63" s="54">
        <v>7.0</v>
      </c>
      <c r="J63" s="33"/>
      <c r="K63" s="33">
        <f t="shared" si="4"/>
        <v>34</v>
      </c>
      <c r="M63" s="1" t="s">
        <v>71</v>
      </c>
    </row>
    <row r="64">
      <c r="C64" s="30" t="s">
        <v>72</v>
      </c>
      <c r="D64" s="27"/>
      <c r="E64" s="40"/>
      <c r="F64" s="58">
        <v>4.0</v>
      </c>
      <c r="G64" s="33"/>
      <c r="H64" s="43">
        <v>10.0</v>
      </c>
      <c r="I64" s="59">
        <v>6.0</v>
      </c>
      <c r="J64" s="33">
        <v>12.0</v>
      </c>
      <c r="K64" s="33">
        <f t="shared" si="4"/>
        <v>32</v>
      </c>
      <c r="M64" s="1" t="s">
        <v>73</v>
      </c>
    </row>
    <row r="65">
      <c r="C65" s="30" t="s">
        <v>74</v>
      </c>
      <c r="D65" s="27"/>
      <c r="E65" s="60">
        <v>3.0</v>
      </c>
      <c r="F65" s="61"/>
      <c r="G65" s="62">
        <v>13.0</v>
      </c>
      <c r="H65" s="47"/>
      <c r="I65" s="47"/>
      <c r="J65" s="63">
        <v>14.0</v>
      </c>
      <c r="K65" s="33">
        <f t="shared" si="4"/>
        <v>30</v>
      </c>
      <c r="M65" s="1" t="s">
        <v>78</v>
      </c>
    </row>
    <row r="66">
      <c r="C66" s="49" t="s">
        <v>75</v>
      </c>
      <c r="D66" s="27"/>
      <c r="E66" s="50">
        <f t="shared" ref="E66:K66" si="5">E59+E60+E61+E62+E63+E64+E65</f>
        <v>12</v>
      </c>
      <c r="F66" s="50">
        <f t="shared" si="5"/>
        <v>18</v>
      </c>
      <c r="G66" s="50">
        <f t="shared" si="5"/>
        <v>36</v>
      </c>
      <c r="H66" s="50">
        <f t="shared" si="5"/>
        <v>61</v>
      </c>
      <c r="I66" s="50">
        <f t="shared" si="5"/>
        <v>32</v>
      </c>
      <c r="J66" s="50">
        <f t="shared" si="5"/>
        <v>53</v>
      </c>
      <c r="K66" s="50">
        <f t="shared" si="5"/>
        <v>212</v>
      </c>
    </row>
    <row r="67">
      <c r="C67" s="49" t="s">
        <v>76</v>
      </c>
      <c r="D67" s="27"/>
      <c r="E67" s="51">
        <f>E66*30</f>
        <v>360</v>
      </c>
      <c r="F67" s="51">
        <f>F66*20</f>
        <v>360</v>
      </c>
      <c r="G67" s="51">
        <f>G66*25</f>
        <v>900</v>
      </c>
      <c r="H67" s="51">
        <f>H66*22</f>
        <v>1342</v>
      </c>
      <c r="I67" s="51">
        <f t="shared" ref="I67:J67" si="6">I66*15</f>
        <v>480</v>
      </c>
      <c r="J67" s="51">
        <f t="shared" si="6"/>
        <v>795</v>
      </c>
      <c r="K67" s="50">
        <f>E67+F67+G67+H67+I67+J67</f>
        <v>4237</v>
      </c>
    </row>
    <row r="88">
      <c r="C88" s="26" t="s">
        <v>79</v>
      </c>
      <c r="D88" s="27"/>
      <c r="E88" s="29" t="s">
        <v>31</v>
      </c>
      <c r="F88" s="29" t="s">
        <v>37</v>
      </c>
      <c r="G88" s="29" t="s">
        <v>43</v>
      </c>
      <c r="H88" s="29" t="s">
        <v>48</v>
      </c>
      <c r="I88" s="29" t="s">
        <v>54</v>
      </c>
      <c r="J88" s="29" t="s">
        <v>58</v>
      </c>
      <c r="K88" s="29" t="s">
        <v>63</v>
      </c>
    </row>
    <row r="89">
      <c r="C89" s="30" t="s">
        <v>64</v>
      </c>
      <c r="D89" s="27"/>
      <c r="E89" s="38"/>
      <c r="F89" s="37">
        <v>6.0</v>
      </c>
      <c r="G89" s="37"/>
      <c r="H89" s="37">
        <v>12.0</v>
      </c>
      <c r="I89" s="37">
        <v>18.0</v>
      </c>
      <c r="J89" s="37">
        <v>12.0</v>
      </c>
      <c r="K89" s="33">
        <f t="shared" ref="K89:K95" si="7">E89+F89+G89+H89+I89+J89</f>
        <v>48</v>
      </c>
      <c r="M89" s="35" t="s">
        <v>80</v>
      </c>
      <c r="P89" s="1" t="s">
        <v>81</v>
      </c>
      <c r="Q89" s="1" t="s">
        <v>82</v>
      </c>
    </row>
    <row r="90">
      <c r="C90" s="30" t="s">
        <v>66</v>
      </c>
      <c r="D90" s="27"/>
      <c r="E90" s="38">
        <v>4.0</v>
      </c>
      <c r="F90" s="37">
        <v>3.0</v>
      </c>
      <c r="G90" s="37"/>
      <c r="H90" s="37">
        <v>10.0</v>
      </c>
      <c r="I90" s="37">
        <v>18.0</v>
      </c>
      <c r="J90" s="37">
        <v>11.0</v>
      </c>
      <c r="K90" s="33">
        <f t="shared" si="7"/>
        <v>46</v>
      </c>
      <c r="P90" s="1">
        <v>45.0</v>
      </c>
    </row>
    <row r="91">
      <c r="C91" s="30" t="s">
        <v>68</v>
      </c>
      <c r="D91" s="27"/>
      <c r="E91" s="38"/>
      <c r="F91" s="37">
        <v>8.0</v>
      </c>
      <c r="G91" s="37"/>
      <c r="H91" s="37">
        <v>10.0</v>
      </c>
      <c r="I91" s="37">
        <v>20.0</v>
      </c>
      <c r="J91" s="37">
        <v>10.0</v>
      </c>
      <c r="K91" s="33">
        <f t="shared" si="7"/>
        <v>48</v>
      </c>
      <c r="M91" s="35" t="s">
        <v>83</v>
      </c>
      <c r="P91" s="1" t="s">
        <v>81</v>
      </c>
      <c r="Q91" s="1" t="s">
        <v>82</v>
      </c>
    </row>
    <row r="92">
      <c r="C92" s="30" t="s">
        <v>69</v>
      </c>
      <c r="D92" s="27"/>
      <c r="E92" s="38">
        <v>4.0</v>
      </c>
      <c r="F92" s="37"/>
      <c r="G92" s="37"/>
      <c r="H92" s="37">
        <v>12.0</v>
      </c>
      <c r="I92" s="37">
        <v>20.0</v>
      </c>
      <c r="J92" s="37">
        <v>12.0</v>
      </c>
      <c r="K92" s="33">
        <f t="shared" si="7"/>
        <v>48</v>
      </c>
      <c r="M92" s="35" t="s">
        <v>80</v>
      </c>
      <c r="P92" s="1" t="s">
        <v>81</v>
      </c>
      <c r="Q92" s="1" t="s">
        <v>82</v>
      </c>
    </row>
    <row r="93">
      <c r="C93" s="30" t="s">
        <v>70</v>
      </c>
      <c r="D93" s="27"/>
      <c r="E93" s="38">
        <v>4.0</v>
      </c>
      <c r="F93" s="37"/>
      <c r="G93" s="37"/>
      <c r="H93" s="37">
        <v>12.0</v>
      </c>
      <c r="I93" s="37">
        <v>22.0</v>
      </c>
      <c r="J93" s="37">
        <v>14.0</v>
      </c>
      <c r="K93" s="33">
        <f t="shared" si="7"/>
        <v>52</v>
      </c>
      <c r="M93" s="1" t="s">
        <v>71</v>
      </c>
      <c r="P93" s="1">
        <v>50.0</v>
      </c>
    </row>
    <row r="94">
      <c r="C94" s="30" t="s">
        <v>72</v>
      </c>
      <c r="D94" s="27"/>
      <c r="E94" s="38">
        <v>8.0</v>
      </c>
      <c r="F94" s="37"/>
      <c r="G94" s="37"/>
      <c r="H94" s="37">
        <v>8.0</v>
      </c>
      <c r="I94" s="37">
        <v>21.0</v>
      </c>
      <c r="J94" s="37">
        <v>13.0</v>
      </c>
      <c r="K94" s="33">
        <f t="shared" si="7"/>
        <v>50</v>
      </c>
      <c r="M94" s="1" t="s">
        <v>73</v>
      </c>
      <c r="P94" s="1">
        <v>50.0</v>
      </c>
    </row>
    <row r="95">
      <c r="C95" s="30" t="s">
        <v>74</v>
      </c>
      <c r="D95" s="27"/>
      <c r="E95" s="64"/>
      <c r="F95" s="46">
        <v>6.0</v>
      </c>
      <c r="G95" s="46"/>
      <c r="H95" s="46">
        <v>10.0</v>
      </c>
      <c r="I95" s="46">
        <v>18.0</v>
      </c>
      <c r="J95" s="46">
        <v>14.0</v>
      </c>
      <c r="K95" s="33">
        <f t="shared" si="7"/>
        <v>48</v>
      </c>
      <c r="M95" s="35" t="s">
        <v>80</v>
      </c>
      <c r="P95" s="1" t="s">
        <v>81</v>
      </c>
      <c r="Q95" s="35" t="s">
        <v>82</v>
      </c>
    </row>
    <row r="96">
      <c r="C96" s="49" t="s">
        <v>75</v>
      </c>
      <c r="D96" s="27"/>
      <c r="E96" s="50">
        <f t="shared" ref="E96:K96" si="8">E89+E90+E91+E92+E93+E94+E95</f>
        <v>20</v>
      </c>
      <c r="F96" s="50">
        <f t="shared" si="8"/>
        <v>23</v>
      </c>
      <c r="G96" s="50">
        <f t="shared" si="8"/>
        <v>0</v>
      </c>
      <c r="H96" s="50">
        <f t="shared" si="8"/>
        <v>74</v>
      </c>
      <c r="I96" s="50">
        <f t="shared" si="8"/>
        <v>137</v>
      </c>
      <c r="J96" s="50">
        <f t="shared" si="8"/>
        <v>86</v>
      </c>
      <c r="K96" s="50">
        <f t="shared" si="8"/>
        <v>340</v>
      </c>
    </row>
    <row r="97">
      <c r="C97" s="49" t="s">
        <v>76</v>
      </c>
      <c r="D97" s="27"/>
      <c r="E97" s="51">
        <f>E96*30</f>
        <v>600</v>
      </c>
      <c r="F97" s="51">
        <f>F96*20</f>
        <v>460</v>
      </c>
      <c r="G97" s="51">
        <f>G96*25</f>
        <v>0</v>
      </c>
      <c r="H97" s="51">
        <f>H96*22</f>
        <v>1628</v>
      </c>
      <c r="I97" s="51">
        <f t="shared" ref="I97:J97" si="9">I96*15</f>
        <v>2055</v>
      </c>
      <c r="J97" s="51">
        <f t="shared" si="9"/>
        <v>1290</v>
      </c>
      <c r="K97" s="50">
        <f>E97+F97+G97+H97+I97+J97</f>
        <v>6033</v>
      </c>
    </row>
    <row r="118">
      <c r="C118" s="52" t="s">
        <v>84</v>
      </c>
      <c r="D118" s="27"/>
      <c r="E118" s="28" t="s">
        <v>31</v>
      </c>
      <c r="F118" s="28" t="s">
        <v>37</v>
      </c>
      <c r="G118" s="28" t="s">
        <v>43</v>
      </c>
      <c r="H118" s="28" t="s">
        <v>48</v>
      </c>
      <c r="I118" s="28" t="s">
        <v>54</v>
      </c>
      <c r="J118" s="28" t="s">
        <v>58</v>
      </c>
      <c r="K118" s="29" t="s">
        <v>63</v>
      </c>
    </row>
    <row r="119">
      <c r="C119" s="30" t="s">
        <v>64</v>
      </c>
      <c r="D119" s="27"/>
      <c r="E119" s="38">
        <v>6.0</v>
      </c>
      <c r="F119" s="37"/>
      <c r="G119" s="37"/>
      <c r="H119" s="65"/>
      <c r="I119" s="37"/>
      <c r="J119" s="37"/>
      <c r="K119" s="33">
        <f t="shared" ref="K119:K125" si="10">E119+F119+G119+H119+I119+J119</f>
        <v>6</v>
      </c>
      <c r="M119" s="35" t="s">
        <v>85</v>
      </c>
    </row>
    <row r="120">
      <c r="C120" s="30" t="s">
        <v>66</v>
      </c>
      <c r="D120" s="27"/>
      <c r="E120" s="38"/>
      <c r="F120" s="37"/>
      <c r="G120" s="37"/>
      <c r="H120" s="65"/>
      <c r="I120" s="65"/>
      <c r="J120" s="37"/>
      <c r="K120" s="33">
        <f t="shared" si="10"/>
        <v>0</v>
      </c>
      <c r="M120" s="1" t="s">
        <v>67</v>
      </c>
    </row>
    <row r="121">
      <c r="C121" s="30" t="s">
        <v>68</v>
      </c>
      <c r="D121" s="27"/>
      <c r="E121" s="38"/>
      <c r="F121" s="37"/>
      <c r="G121" s="37"/>
      <c r="H121" s="65"/>
      <c r="I121" s="37"/>
      <c r="J121" s="37"/>
      <c r="K121" s="33">
        <f t="shared" si="10"/>
        <v>0</v>
      </c>
      <c r="M121" s="35" t="s">
        <v>85</v>
      </c>
    </row>
    <row r="122">
      <c r="C122" s="30" t="s">
        <v>69</v>
      </c>
      <c r="D122" s="27"/>
      <c r="E122" s="38"/>
      <c r="F122" s="37"/>
      <c r="G122" s="37"/>
      <c r="H122" s="65"/>
      <c r="I122" s="65"/>
      <c r="J122" s="37"/>
      <c r="K122" s="33">
        <f t="shared" si="10"/>
        <v>0</v>
      </c>
      <c r="M122" s="35" t="s">
        <v>85</v>
      </c>
    </row>
    <row r="123">
      <c r="C123" s="30" t="s">
        <v>70</v>
      </c>
      <c r="D123" s="27"/>
      <c r="E123" s="66"/>
      <c r="F123" s="37"/>
      <c r="G123" s="37"/>
      <c r="H123" s="37"/>
      <c r="I123" s="65"/>
      <c r="J123" s="37"/>
      <c r="K123" s="33">
        <f t="shared" si="10"/>
        <v>0</v>
      </c>
      <c r="M123" s="1" t="s">
        <v>71</v>
      </c>
    </row>
    <row r="124">
      <c r="C124" s="30" t="s">
        <v>72</v>
      </c>
      <c r="D124" s="27"/>
      <c r="E124" s="66"/>
      <c r="F124" s="37"/>
      <c r="G124" s="37"/>
      <c r="H124" s="37"/>
      <c r="I124" s="65"/>
      <c r="J124" s="37"/>
      <c r="K124" s="33">
        <f t="shared" si="10"/>
        <v>0</v>
      </c>
      <c r="M124" s="1" t="s">
        <v>73</v>
      </c>
    </row>
    <row r="125">
      <c r="C125" s="30" t="s">
        <v>74</v>
      </c>
      <c r="D125" s="27"/>
      <c r="E125" s="64"/>
      <c r="F125" s="46"/>
      <c r="G125" s="46"/>
      <c r="H125" s="46"/>
      <c r="I125" s="67"/>
      <c r="J125" s="46"/>
      <c r="K125" s="33">
        <f t="shared" si="10"/>
        <v>0</v>
      </c>
      <c r="M125" s="35" t="s">
        <v>85</v>
      </c>
    </row>
    <row r="126">
      <c r="C126" s="49" t="s">
        <v>75</v>
      </c>
      <c r="D126" s="27"/>
      <c r="E126" s="50">
        <f t="shared" ref="E126:K126" si="11">E119+E120+E121+E122+E123+E124+E125</f>
        <v>6</v>
      </c>
      <c r="F126" s="50">
        <f t="shared" si="11"/>
        <v>0</v>
      </c>
      <c r="G126" s="50">
        <f t="shared" si="11"/>
        <v>0</v>
      </c>
      <c r="H126" s="50">
        <f t="shared" si="11"/>
        <v>0</v>
      </c>
      <c r="I126" s="50">
        <f t="shared" si="11"/>
        <v>0</v>
      </c>
      <c r="J126" s="50">
        <f t="shared" si="11"/>
        <v>0</v>
      </c>
      <c r="K126" s="50">
        <f t="shared" si="11"/>
        <v>6</v>
      </c>
    </row>
    <row r="127">
      <c r="C127" s="49" t="s">
        <v>76</v>
      </c>
      <c r="D127" s="27"/>
      <c r="E127" s="51">
        <f>E126*30</f>
        <v>180</v>
      </c>
      <c r="F127" s="51">
        <f>F126*20</f>
        <v>0</v>
      </c>
      <c r="G127" s="51">
        <f>G126*25</f>
        <v>0</v>
      </c>
      <c r="H127" s="51">
        <f>H126*22</f>
        <v>0</v>
      </c>
      <c r="I127" s="51">
        <f t="shared" ref="I127:J127" si="12">I126*15</f>
        <v>0</v>
      </c>
      <c r="J127" s="51">
        <f t="shared" si="12"/>
        <v>0</v>
      </c>
      <c r="K127" s="50">
        <f>E127+F127+G127+H127+I127+J127</f>
        <v>180</v>
      </c>
    </row>
    <row r="148">
      <c r="C148" s="52" t="s">
        <v>86</v>
      </c>
      <c r="D148" s="27"/>
      <c r="E148" s="28" t="s">
        <v>31</v>
      </c>
      <c r="F148" s="28" t="s">
        <v>37</v>
      </c>
      <c r="G148" s="28" t="s">
        <v>43</v>
      </c>
      <c r="H148" s="28" t="s">
        <v>48</v>
      </c>
      <c r="I148" s="28" t="s">
        <v>54</v>
      </c>
      <c r="J148" s="28" t="s">
        <v>58</v>
      </c>
      <c r="K148" s="29" t="s">
        <v>63</v>
      </c>
    </row>
    <row r="149">
      <c r="C149" s="30" t="s">
        <v>64</v>
      </c>
      <c r="D149" s="27"/>
      <c r="E149" s="31">
        <f t="shared" ref="E149:J149" si="13">E119+E89+E59+E29</f>
        <v>12</v>
      </c>
      <c r="F149" s="31">
        <f t="shared" si="13"/>
        <v>13</v>
      </c>
      <c r="G149" s="31">
        <f t="shared" si="13"/>
        <v>28</v>
      </c>
      <c r="H149" s="31">
        <f t="shared" si="13"/>
        <v>19</v>
      </c>
      <c r="I149" s="31">
        <f t="shared" si="13"/>
        <v>23</v>
      </c>
      <c r="J149" s="31">
        <f t="shared" si="13"/>
        <v>29</v>
      </c>
      <c r="K149" s="33">
        <f t="shared" ref="K149:K155" si="15">E149+F149+G149+H149+I149+J149</f>
        <v>124</v>
      </c>
    </row>
    <row r="150">
      <c r="C150" s="30" t="s">
        <v>66</v>
      </c>
      <c r="D150" s="27"/>
      <c r="E150" s="31">
        <f t="shared" ref="E150:J150" si="14">E120+E90+E60+E30</f>
        <v>10</v>
      </c>
      <c r="F150" s="31">
        <f t="shared" si="14"/>
        <v>12</v>
      </c>
      <c r="G150" s="31">
        <f t="shared" si="14"/>
        <v>14</v>
      </c>
      <c r="H150" s="31">
        <f t="shared" si="14"/>
        <v>18</v>
      </c>
      <c r="I150" s="31">
        <f t="shared" si="14"/>
        <v>25</v>
      </c>
      <c r="J150" s="31">
        <f t="shared" si="14"/>
        <v>29</v>
      </c>
      <c r="K150" s="33">
        <f t="shared" si="15"/>
        <v>108</v>
      </c>
    </row>
    <row r="151">
      <c r="C151" s="30" t="s">
        <v>68</v>
      </c>
      <c r="D151" s="27"/>
      <c r="E151" s="31">
        <f t="shared" ref="E151:J151" si="16">E121+E91+E61+E31</f>
        <v>14</v>
      </c>
      <c r="F151" s="31">
        <f t="shared" si="16"/>
        <v>14</v>
      </c>
      <c r="G151" s="31">
        <f t="shared" si="16"/>
        <v>19</v>
      </c>
      <c r="H151" s="31">
        <f t="shared" si="16"/>
        <v>20</v>
      </c>
      <c r="I151" s="31">
        <f t="shared" si="16"/>
        <v>27</v>
      </c>
      <c r="J151" s="31">
        <f t="shared" si="16"/>
        <v>24</v>
      </c>
      <c r="K151" s="33">
        <f t="shared" si="15"/>
        <v>118</v>
      </c>
    </row>
    <row r="152">
      <c r="C152" s="30" t="s">
        <v>69</v>
      </c>
      <c r="D152" s="27"/>
      <c r="E152" s="31">
        <f t="shared" ref="E152:J152" si="17">E122+E92+E62+E32</f>
        <v>11</v>
      </c>
      <c r="F152" s="31">
        <f t="shared" si="17"/>
        <v>14</v>
      </c>
      <c r="G152" s="31">
        <f t="shared" si="17"/>
        <v>16</v>
      </c>
      <c r="H152" s="31">
        <f t="shared" si="17"/>
        <v>26</v>
      </c>
      <c r="I152" s="31">
        <f t="shared" si="17"/>
        <v>20</v>
      </c>
      <c r="J152" s="31">
        <f t="shared" si="17"/>
        <v>31</v>
      </c>
      <c r="K152" s="33">
        <f t="shared" si="15"/>
        <v>118</v>
      </c>
    </row>
    <row r="153">
      <c r="C153" s="30" t="s">
        <v>70</v>
      </c>
      <c r="D153" s="27"/>
      <c r="E153" s="31">
        <f t="shared" ref="E153:J153" si="18">E123+E93+E63+E33</f>
        <v>10</v>
      </c>
      <c r="F153" s="31">
        <f t="shared" si="18"/>
        <v>10</v>
      </c>
      <c r="G153" s="31">
        <f t="shared" si="18"/>
        <v>23</v>
      </c>
      <c r="H153" s="31">
        <f t="shared" si="18"/>
        <v>34</v>
      </c>
      <c r="I153" s="31">
        <f t="shared" si="18"/>
        <v>29</v>
      </c>
      <c r="J153" s="31">
        <f t="shared" si="18"/>
        <v>24</v>
      </c>
      <c r="K153" s="33">
        <f t="shared" si="15"/>
        <v>130</v>
      </c>
    </row>
    <row r="154">
      <c r="C154" s="30" t="s">
        <v>72</v>
      </c>
      <c r="D154" s="27"/>
      <c r="E154" s="31">
        <f t="shared" ref="E154:J154" si="19">E124+E94+E64+E34</f>
        <v>8</v>
      </c>
      <c r="F154" s="31">
        <f t="shared" si="19"/>
        <v>12</v>
      </c>
      <c r="G154" s="31">
        <f t="shared" si="19"/>
        <v>13</v>
      </c>
      <c r="H154" s="31">
        <f t="shared" si="19"/>
        <v>26</v>
      </c>
      <c r="I154" s="31">
        <f t="shared" si="19"/>
        <v>27</v>
      </c>
      <c r="J154" s="31">
        <f t="shared" si="19"/>
        <v>38</v>
      </c>
      <c r="K154" s="33">
        <f t="shared" si="15"/>
        <v>124</v>
      </c>
    </row>
    <row r="155">
      <c r="C155" s="30" t="s">
        <v>74</v>
      </c>
      <c r="D155" s="27"/>
      <c r="E155" s="31">
        <f t="shared" ref="E155:J155" si="20">E125+E95+E65+E35</f>
        <v>7</v>
      </c>
      <c r="F155" s="31">
        <f t="shared" si="20"/>
        <v>11</v>
      </c>
      <c r="G155" s="31">
        <f t="shared" si="20"/>
        <v>30</v>
      </c>
      <c r="H155" s="31">
        <f t="shared" si="20"/>
        <v>10</v>
      </c>
      <c r="I155" s="31">
        <f t="shared" si="20"/>
        <v>18</v>
      </c>
      <c r="J155" s="31">
        <f t="shared" si="20"/>
        <v>42</v>
      </c>
      <c r="K155" s="33">
        <f t="shared" si="15"/>
        <v>118</v>
      </c>
    </row>
    <row r="156">
      <c r="C156" s="49" t="s">
        <v>75</v>
      </c>
      <c r="D156" s="27"/>
      <c r="E156" s="50">
        <f t="shared" ref="E156:K156" si="21">E149+E150+E151+E152+E153+E154+E155</f>
        <v>72</v>
      </c>
      <c r="F156" s="50">
        <f t="shared" si="21"/>
        <v>86</v>
      </c>
      <c r="G156" s="50">
        <f t="shared" si="21"/>
        <v>143</v>
      </c>
      <c r="H156" s="50">
        <f t="shared" si="21"/>
        <v>153</v>
      </c>
      <c r="I156" s="50">
        <f t="shared" si="21"/>
        <v>169</v>
      </c>
      <c r="J156" s="50">
        <f t="shared" si="21"/>
        <v>217</v>
      </c>
      <c r="K156" s="50">
        <f t="shared" si="21"/>
        <v>840</v>
      </c>
    </row>
    <row r="157">
      <c r="C157" s="49" t="s">
        <v>76</v>
      </c>
      <c r="D157" s="27"/>
      <c r="E157" s="51">
        <f>E156*30</f>
        <v>2160</v>
      </c>
      <c r="F157" s="51">
        <f>F156*20</f>
        <v>1720</v>
      </c>
      <c r="G157" s="51">
        <f>G156*25</f>
        <v>3575</v>
      </c>
      <c r="H157" s="51">
        <f>H156*22</f>
        <v>3366</v>
      </c>
      <c r="I157" s="51">
        <f t="shared" ref="I157:J157" si="22">I156*15</f>
        <v>2535</v>
      </c>
      <c r="J157" s="51">
        <f t="shared" si="22"/>
        <v>3255</v>
      </c>
      <c r="K157" s="50">
        <f>E157+F157+G157+H157+I157+J157</f>
        <v>16611</v>
      </c>
    </row>
    <row r="160">
      <c r="C160" s="52" t="s">
        <v>87</v>
      </c>
      <c r="D160" s="27"/>
      <c r="E160" s="28" t="s">
        <v>31</v>
      </c>
      <c r="F160" s="28" t="s">
        <v>37</v>
      </c>
      <c r="G160" s="28" t="s">
        <v>43</v>
      </c>
      <c r="H160" s="28" t="s">
        <v>48</v>
      </c>
      <c r="I160" s="28" t="s">
        <v>54</v>
      </c>
      <c r="J160" s="28" t="s">
        <v>58</v>
      </c>
      <c r="K160" s="29" t="s">
        <v>63</v>
      </c>
    </row>
    <row r="161">
      <c r="C161" s="30" t="s">
        <v>64</v>
      </c>
      <c r="D161" s="27"/>
      <c r="E161" s="31">
        <f t="shared" ref="E161:J161" si="23">E119+E89+E59</f>
        <v>6</v>
      </c>
      <c r="F161" s="31">
        <f t="shared" si="23"/>
        <v>6</v>
      </c>
      <c r="G161" s="31">
        <f t="shared" si="23"/>
        <v>10</v>
      </c>
      <c r="H161" s="31">
        <f t="shared" si="23"/>
        <v>19</v>
      </c>
      <c r="I161" s="31">
        <f t="shared" si="23"/>
        <v>23</v>
      </c>
      <c r="J161" s="31">
        <f t="shared" si="23"/>
        <v>20</v>
      </c>
      <c r="K161" s="33">
        <f t="shared" ref="K161:K167" si="25">E161+F161+G161+H161+I161+J161</f>
        <v>84</v>
      </c>
    </row>
    <row r="162">
      <c r="C162" s="30" t="s">
        <v>66</v>
      </c>
      <c r="D162" s="27"/>
      <c r="E162" s="31">
        <f t="shared" ref="E162:J162" si="24">E120+E90+E60</f>
        <v>4</v>
      </c>
      <c r="F162" s="31">
        <f t="shared" si="24"/>
        <v>6</v>
      </c>
      <c r="G162" s="31">
        <f t="shared" si="24"/>
        <v>0</v>
      </c>
      <c r="H162" s="31">
        <f t="shared" si="24"/>
        <v>18</v>
      </c>
      <c r="I162" s="31">
        <f t="shared" si="24"/>
        <v>25</v>
      </c>
      <c r="J162" s="31">
        <f t="shared" si="24"/>
        <v>19</v>
      </c>
      <c r="K162" s="33">
        <f t="shared" si="25"/>
        <v>72</v>
      </c>
    </row>
    <row r="163">
      <c r="C163" s="30" t="s">
        <v>68</v>
      </c>
      <c r="D163" s="27"/>
      <c r="E163" s="31">
        <f t="shared" ref="E163:J163" si="26">E121+E91+E61</f>
        <v>3</v>
      </c>
      <c r="F163" s="31">
        <f t="shared" si="26"/>
        <v>14</v>
      </c>
      <c r="G163" s="31">
        <f t="shared" si="26"/>
        <v>4</v>
      </c>
      <c r="H163" s="31">
        <f t="shared" si="26"/>
        <v>20</v>
      </c>
      <c r="I163" s="31">
        <f t="shared" si="26"/>
        <v>27</v>
      </c>
      <c r="J163" s="31">
        <f t="shared" si="26"/>
        <v>10</v>
      </c>
      <c r="K163" s="33">
        <f t="shared" si="25"/>
        <v>78</v>
      </c>
    </row>
    <row r="164">
      <c r="C164" s="30" t="s">
        <v>69</v>
      </c>
      <c r="D164" s="27"/>
      <c r="E164" s="31">
        <f t="shared" ref="E164:J164" si="27">E122+E92+E62</f>
        <v>4</v>
      </c>
      <c r="F164" s="31">
        <f t="shared" si="27"/>
        <v>5</v>
      </c>
      <c r="G164" s="31">
        <f t="shared" si="27"/>
        <v>0</v>
      </c>
      <c r="H164" s="31">
        <f t="shared" si="27"/>
        <v>26</v>
      </c>
      <c r="I164" s="31">
        <f t="shared" si="27"/>
        <v>20</v>
      </c>
      <c r="J164" s="31">
        <f t="shared" si="27"/>
        <v>23</v>
      </c>
      <c r="K164" s="33">
        <f t="shared" si="25"/>
        <v>78</v>
      </c>
    </row>
    <row r="165">
      <c r="C165" s="30" t="s">
        <v>70</v>
      </c>
      <c r="D165" s="27"/>
      <c r="E165" s="31">
        <f t="shared" ref="E165:J165" si="28">E123+E93+E63</f>
        <v>10</v>
      </c>
      <c r="F165" s="31">
        <f t="shared" si="28"/>
        <v>0</v>
      </c>
      <c r="G165" s="31">
        <f t="shared" si="28"/>
        <v>9</v>
      </c>
      <c r="H165" s="31">
        <f t="shared" si="28"/>
        <v>24</v>
      </c>
      <c r="I165" s="31">
        <f t="shared" si="28"/>
        <v>29</v>
      </c>
      <c r="J165" s="31">
        <f t="shared" si="28"/>
        <v>14</v>
      </c>
      <c r="K165" s="33">
        <f t="shared" si="25"/>
        <v>86</v>
      </c>
    </row>
    <row r="166">
      <c r="C166" s="30" t="s">
        <v>72</v>
      </c>
      <c r="D166" s="27"/>
      <c r="E166" s="31">
        <f t="shared" ref="E166:J166" si="29">E124+E94+E64</f>
        <v>8</v>
      </c>
      <c r="F166" s="31">
        <f t="shared" si="29"/>
        <v>4</v>
      </c>
      <c r="G166" s="31">
        <f t="shared" si="29"/>
        <v>0</v>
      </c>
      <c r="H166" s="31">
        <f t="shared" si="29"/>
        <v>18</v>
      </c>
      <c r="I166" s="31">
        <f t="shared" si="29"/>
        <v>27</v>
      </c>
      <c r="J166" s="31">
        <f t="shared" si="29"/>
        <v>25</v>
      </c>
      <c r="K166" s="33">
        <f t="shared" si="25"/>
        <v>82</v>
      </c>
    </row>
    <row r="167">
      <c r="C167" s="30" t="s">
        <v>74</v>
      </c>
      <c r="D167" s="27"/>
      <c r="E167" s="31">
        <f t="shared" ref="E167:J167" si="30">E125+E95+E65</f>
        <v>3</v>
      </c>
      <c r="F167" s="31">
        <f t="shared" si="30"/>
        <v>6</v>
      </c>
      <c r="G167" s="31">
        <f t="shared" si="30"/>
        <v>13</v>
      </c>
      <c r="H167" s="31">
        <f t="shared" si="30"/>
        <v>10</v>
      </c>
      <c r="I167" s="31">
        <f t="shared" si="30"/>
        <v>18</v>
      </c>
      <c r="J167" s="31">
        <f t="shared" si="30"/>
        <v>28</v>
      </c>
      <c r="K167" s="33">
        <f t="shared" si="25"/>
        <v>78</v>
      </c>
    </row>
    <row r="168">
      <c r="C168" s="49" t="s">
        <v>75</v>
      </c>
      <c r="D168" s="27"/>
      <c r="E168" s="50">
        <f t="shared" ref="E168:K168" si="31">E161+E162+E163+E164+E165+E166+E167</f>
        <v>38</v>
      </c>
      <c r="F168" s="50">
        <f t="shared" si="31"/>
        <v>41</v>
      </c>
      <c r="G168" s="50">
        <f t="shared" si="31"/>
        <v>36</v>
      </c>
      <c r="H168" s="50">
        <f t="shared" si="31"/>
        <v>135</v>
      </c>
      <c r="I168" s="50">
        <f t="shared" si="31"/>
        <v>169</v>
      </c>
      <c r="J168" s="50">
        <f t="shared" si="31"/>
        <v>139</v>
      </c>
      <c r="K168" s="50">
        <f t="shared" si="31"/>
        <v>558</v>
      </c>
    </row>
    <row r="169">
      <c r="C169" s="49" t="s">
        <v>76</v>
      </c>
      <c r="D169" s="27"/>
      <c r="E169" s="51">
        <f>E168*30</f>
        <v>1140</v>
      </c>
      <c r="F169" s="51">
        <f>F168*20</f>
        <v>820</v>
      </c>
      <c r="G169" s="51">
        <f>G168*25</f>
        <v>900</v>
      </c>
      <c r="H169" s="51">
        <f>H168*22</f>
        <v>2970</v>
      </c>
      <c r="I169" s="51">
        <f t="shared" ref="I169:J169" si="32">I168*15</f>
        <v>2535</v>
      </c>
      <c r="J169" s="51">
        <f t="shared" si="32"/>
        <v>2085</v>
      </c>
      <c r="K169" s="50">
        <f>E169+F169+G169+H169+I169+J169</f>
        <v>10450</v>
      </c>
    </row>
  </sheetData>
  <mergeCells count="61">
    <mergeCell ref="C92:D92"/>
    <mergeCell ref="C95:D95"/>
    <mergeCell ref="C93:D93"/>
    <mergeCell ref="C94:D94"/>
    <mergeCell ref="C96:D96"/>
    <mergeCell ref="C97:D97"/>
    <mergeCell ref="C90:D90"/>
    <mergeCell ref="C91:D91"/>
    <mergeCell ref="C119:D119"/>
    <mergeCell ref="C118:D118"/>
    <mergeCell ref="C121:D121"/>
    <mergeCell ref="C122:D122"/>
    <mergeCell ref="C120:D120"/>
    <mergeCell ref="C27:K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89:D89"/>
    <mergeCell ref="C88:D88"/>
    <mergeCell ref="C155:D155"/>
    <mergeCell ref="C151:D151"/>
    <mergeCell ref="C152:D152"/>
    <mergeCell ref="C153:D153"/>
    <mergeCell ref="C154:D154"/>
    <mergeCell ref="C125:D125"/>
    <mergeCell ref="C123:D123"/>
    <mergeCell ref="C124:D124"/>
    <mergeCell ref="C126:D126"/>
    <mergeCell ref="C127:D127"/>
    <mergeCell ref="C149:D149"/>
    <mergeCell ref="C148:D148"/>
    <mergeCell ref="C150:D150"/>
    <mergeCell ref="C166:D166"/>
    <mergeCell ref="C167:D167"/>
    <mergeCell ref="C168:D168"/>
    <mergeCell ref="C169:D169"/>
    <mergeCell ref="C156:D156"/>
    <mergeCell ref="C157:D157"/>
    <mergeCell ref="C161:D161"/>
    <mergeCell ref="C160:D160"/>
    <mergeCell ref="C163:D163"/>
    <mergeCell ref="C164:D164"/>
    <mergeCell ref="C165:D165"/>
    <mergeCell ref="C162:D162"/>
  </mergeCells>
  <drawing r:id="rId1"/>
</worksheet>
</file>