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3"/>
  </sheets>
  <definedNames/>
  <calcPr/>
</workbook>
</file>

<file path=xl/sharedStrings.xml><?xml version="1.0" encoding="utf-8"?>
<sst xmlns="http://schemas.openxmlformats.org/spreadsheetml/2006/main" count="231" uniqueCount="124">
  <si>
    <t>Start</t>
  </si>
  <si>
    <t>End</t>
  </si>
  <si>
    <t>What</t>
  </si>
  <si>
    <t>Note</t>
  </si>
  <si>
    <t>Cost ¥</t>
  </si>
  <si>
    <t>Milan-Paris</t>
  </si>
  <si>
    <t>Last check-in 9:10</t>
  </si>
  <si>
    <t>8:25 (Day +1)</t>
  </si>
  <si>
    <t>Paris-Tokyo</t>
  </si>
  <si>
    <t>Last check-in 12:30</t>
  </si>
  <si>
    <t>Total</t>
  </si>
  <si>
    <t>Arrivo</t>
  </si>
  <si>
    <t>Asakusa</t>
  </si>
  <si>
    <t>Pranzo</t>
  </si>
  <si>
    <t>Asakusa Imahan Shabu-shabu/Sukiyaki (stufato di manzo)</t>
  </si>
  <si>
    <t>Akihabara-Ueno-Kanda Myoujin</t>
  </si>
  <si>
    <t>Asakusa-Akihabara 5 minuti</t>
  </si>
  <si>
    <t>Cena</t>
  </si>
  <si>
    <t>Toritsune Shizendo (riso con pollo e uova)</t>
  </si>
  <si>
    <t>Ueno-Tokyo Skytree</t>
  </si>
  <si>
    <t>Ueno-Oshiage 12 minuti</t>
  </si>
  <si>
    <t>Tokyo Skytree</t>
  </si>
  <si>
    <t>-</t>
  </si>
  <si>
    <t>Ritorno in hotel</t>
  </si>
  <si>
    <t>Oshiage-Asakusa 3 minuti</t>
  </si>
  <si>
    <t>Hotel-Tokyo Station</t>
  </si>
  <si>
    <t>Tawaramachi-Nihombashi 12 minuti</t>
  </si>
  <si>
    <t>Giro Tokyo Station</t>
  </si>
  <si>
    <t>Ritiro ticket A/R per Kyoto</t>
  </si>
  <si>
    <t>Tokyo Station-Kyoto Station</t>
  </si>
  <si>
    <t>Katsugyu (cotoletta di manzo)</t>
  </si>
  <si>
    <t>Nishiki-Gion-Higashiyama-Maruyama-Ninenzaka</t>
  </si>
  <si>
    <t>Kiyomizudera</t>
  </si>
  <si>
    <t>Kiyomizudera-Fushimi Inari</t>
  </si>
  <si>
    <t>Da Gion-Shijo</t>
  </si>
  <si>
    <t>Fushimi Inari</t>
  </si>
  <si>
    <t>Hotel-Kinkakuji</t>
  </si>
  <si>
    <t>Kinkakuji</t>
  </si>
  <si>
    <t>Kinkakuji-Ryoanji</t>
  </si>
  <si>
    <t>Ryoanji</t>
  </si>
  <si>
    <t>Ryoanji-Ninnaji</t>
  </si>
  <si>
    <t>Treno</t>
  </si>
  <si>
    <t>Taisho HANANA (pesce tai)</t>
  </si>
  <si>
    <t>Tenryuji</t>
  </si>
  <si>
    <t>Vicino foresta di bambù</t>
  </si>
  <si>
    <t>Adashino Nenbutsuji</t>
  </si>
  <si>
    <t>Otagi Nenbutsuji</t>
  </si>
  <si>
    <t>Arashiyama Monkey Park Iwatayama</t>
  </si>
  <si>
    <t>Parco di scimmie</t>
  </si>
  <si>
    <t>Saga-Tofu Ine (tofu)</t>
  </si>
  <si>
    <t>Castello Osaka</t>
  </si>
  <si>
    <t>Kani Doraku (granchio)</t>
  </si>
  <si>
    <t>Dotonbori-Namba City</t>
  </si>
  <si>
    <t>Ajinoya (okonomiyaki, frittata giapponese)</t>
  </si>
  <si>
    <t>Horyuji</t>
  </si>
  <si>
    <t>Horyuji-Ristorante</t>
  </si>
  <si>
    <t>Genkishin (ramen)</t>
  </si>
  <si>
    <t>Owl Cafe Watawata</t>
  </si>
  <si>
    <t>Gufi</t>
  </si>
  <si>
    <t>Todaiji, Parco di Nara</t>
  </si>
  <si>
    <t>CoCo Curry</t>
  </si>
  <si>
    <t>Ritorno hotel</t>
  </si>
  <si>
    <t>Kyoto Station-Tokyo Station</t>
  </si>
  <si>
    <t>Tokyo Station-Randor Hotel</t>
  </si>
  <si>
    <t>Ichiyoshi Soba (spaghetti giapponesi)</t>
  </si>
  <si>
    <t>Nishi Nippori-Tsukiji</t>
  </si>
  <si>
    <t>Tsukiji</t>
  </si>
  <si>
    <t>Tsukiji-Tokyo Tower</t>
  </si>
  <si>
    <t>Tokyo Tower, Zojoji</t>
  </si>
  <si>
    <t>Sushizanmai (sushi su nastro)</t>
  </si>
  <si>
    <t>Tokyo Midtown, Giardino Midtown</t>
  </si>
  <si>
    <t>A piedi</t>
  </si>
  <si>
    <t>Da Nogizaka</t>
  </si>
  <si>
    <t>Kamakura-Yokohama</t>
  </si>
  <si>
    <t>Tsurugaoka Hachiman</t>
  </si>
  <si>
    <t>Grande Buddha</t>
  </si>
  <si>
    <t>Grande Buddha-Enoshima</t>
  </si>
  <si>
    <t>Faro Enoshima</t>
  </si>
  <si>
    <t>Enoshima-Yokohama Chinatown</t>
  </si>
  <si>
    <t>Pranzo, Chinatown</t>
  </si>
  <si>
    <t>Decidiamo sul luogo</t>
  </si>
  <si>
    <t>Yokohama Red Brick, Yokohama Cosmoworld</t>
  </si>
  <si>
    <t>Yokohama Cosmoworld-Ristorante</t>
  </si>
  <si>
    <t>Da Sakuragicho</t>
  </si>
  <si>
    <t>Unagi Daikokuya (anguilla)</t>
  </si>
  <si>
    <t>Da Kikuna</t>
  </si>
  <si>
    <t>Giorno per le terme (forse)</t>
  </si>
  <si>
    <t>Hakone-Gora</t>
  </si>
  <si>
    <t>Gora-Owakudani</t>
  </si>
  <si>
    <t>Funivia</t>
  </si>
  <si>
    <t>Owakudani</t>
  </si>
  <si>
    <t>Owakudani-Tokaido</t>
  </si>
  <si>
    <t>Tokaido-Motohakone</t>
  </si>
  <si>
    <t>Nave</t>
  </si>
  <si>
    <t>Hakone Shrine</t>
  </si>
  <si>
    <t>Hakone-Tenzan Onsen</t>
  </si>
  <si>
    <t>Bus</t>
  </si>
  <si>
    <t>Tenzan Onsen</t>
  </si>
  <si>
    <t>Terme</t>
  </si>
  <si>
    <t>Tenzan-Hakone Yumoto</t>
  </si>
  <si>
    <t>Shopping Shinjuku</t>
  </si>
  <si>
    <t>Ichiran (ramen)</t>
  </si>
  <si>
    <t>Momo (shabushabu sukiyaki)</t>
  </si>
  <si>
    <t xml:space="preserve"> </t>
  </si>
  <si>
    <t>Giornata dei musei</t>
  </si>
  <si>
    <t>Edo-Tokyo Museum</t>
  </si>
  <si>
    <t>Museo di storia della città</t>
  </si>
  <si>
    <t>teamLab Borderless</t>
  </si>
  <si>
    <t>Museo di arte futuristica (entrata dopo 18)</t>
  </si>
  <si>
    <t>Roppongi Hills, Tokyo City View, Sky Deck</t>
  </si>
  <si>
    <t>Ultima entrata 21:30</t>
  </si>
  <si>
    <t>Meiji Jingu</t>
  </si>
  <si>
    <t>Harajuku, Omotesando, Shibuya</t>
  </si>
  <si>
    <t>Uobei (sushi su nastro)</t>
  </si>
  <si>
    <t>Shibuya shopping</t>
  </si>
  <si>
    <t>Zauo (pesce a pesca)</t>
  </si>
  <si>
    <t>Museo Ghibli</t>
  </si>
  <si>
    <t>Si va se riusciamo a comprare biglietto</t>
  </si>
  <si>
    <t>Shopping Ikebukuro</t>
  </si>
  <si>
    <t>Kura Sushi (sushi su nastro)</t>
  </si>
  <si>
    <t>Tokyo-Paris</t>
  </si>
  <si>
    <t>Last check-in 9:35</t>
  </si>
  <si>
    <t>Paris-Milan</t>
  </si>
  <si>
    <t>Last check-in 17:40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</si>
</sst>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&quot;,  &quot;d&quot;/&quot;mmmm&quot;/&quot;yyyy"/>
    <numFmt numFmtId="165" formatCode="h&quot;:&quot;mm"/>
  </numFmts>
  <fonts count="6">
    <font>
      <sz val="10.0"/>
      <color rgb="FF000000"/>
      <name val="Arial"/>
    </font>
    <font/>
    <font>
      <b/>
      <sz val="11.0"/>
      <color rgb="FF000000"/>
      <name val="Arial"/>
    </font>
    <font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1" fillId="2" fontId="2" numFmtId="0" xfId="0" applyAlignment="1" applyBorder="1" applyFill="1" applyFont="1">
      <alignment horizontal="center" readingOrder="0" vertical="bottom"/>
    </xf>
    <xf borderId="1" fillId="0" fontId="3" numFmtId="165" xfId="0" applyAlignment="1" applyBorder="1" applyFont="1" applyNumberFormat="1">
      <alignment horizontal="right" readingOrder="0"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vertical="bottom"/>
    </xf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shrinkToFit="0" vertical="bottom" wrapText="0"/>
    </xf>
    <xf borderId="1" fillId="0" fontId="3" numFmtId="3" xfId="0" applyAlignment="1" applyBorder="1" applyFont="1" applyNumberFormat="1">
      <alignment readingOrder="0" vertical="bottom"/>
    </xf>
    <xf borderId="1" fillId="0" fontId="4" numFmtId="0" xfId="0" applyAlignment="1" applyBorder="1" applyFont="1">
      <alignment readingOrder="0" vertical="bottom"/>
    </xf>
    <xf borderId="3" fillId="0" fontId="3" numFmtId="165" xfId="0" applyAlignment="1" applyBorder="1" applyFont="1" applyNumberFormat="1">
      <alignment horizontal="right" readingOrder="0" vertical="bottom"/>
    </xf>
    <xf borderId="1" fillId="0" fontId="3" numFmtId="165" xfId="0" applyAlignment="1" applyBorder="1" applyFont="1" applyNumberFormat="1">
      <alignment horizontal="right" readingOrder="0" vertical="bottom"/>
    </xf>
    <xf borderId="3" fillId="0" fontId="3" numFmtId="0" xfId="0" applyAlignment="1" applyBorder="1" applyFont="1">
      <alignment readingOrder="0" vertical="bottom"/>
    </xf>
    <xf borderId="3" fillId="0" fontId="3" numFmtId="3" xfId="0" applyAlignment="1" applyBorder="1" applyFont="1" applyNumberFormat="1">
      <alignment readingOrder="0" vertical="bottom"/>
    </xf>
    <xf borderId="3" fillId="0" fontId="3" numFmtId="20" xfId="0" applyAlignment="1" applyBorder="1" applyFont="1" applyNumberFormat="1">
      <alignment horizontal="right" readingOrder="0" vertical="bottom"/>
    </xf>
    <xf borderId="3" fillId="0" fontId="5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horizontal="right" readingOrder="0" vertical="bottom"/>
    </xf>
    <xf borderId="2" fillId="0" fontId="2" numFmtId="3" xfId="0" applyAlignment="1" applyBorder="1" applyFont="1" applyNumberFormat="1">
      <alignment vertical="bottom"/>
    </xf>
    <xf borderId="1" fillId="0" fontId="3" numFmtId="20" xfId="0" applyAlignment="1" applyBorder="1" applyFont="1" applyNumberFormat="1">
      <alignment horizontal="right" readingOrder="0" vertical="bottom"/>
    </xf>
    <xf borderId="3" fillId="0" fontId="3" numFmtId="0" xfId="0" applyAlignment="1" applyBorder="1" applyFont="1">
      <alignment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2" max="2" width="20.86"/>
    <col customWidth="1" min="3" max="3" width="71.14"/>
    <col customWidth="1" min="4" max="4" width="48.71"/>
    <col customWidth="1" min="5" max="5" width="24.14"/>
  </cols>
  <sheetData>
    <row r="1">
      <c r="A1" s="1">
        <v>43698.0</v>
      </c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>
      <c r="A3" s="3"/>
      <c r="B3" s="3">
        <v>0.3333333333333333</v>
      </c>
      <c r="C3" s="4"/>
      <c r="D3" s="5"/>
      <c r="E3" s="5"/>
    </row>
    <row r="4">
      <c r="A4" s="3">
        <v>0.4097222222222222</v>
      </c>
      <c r="B4" s="3">
        <v>0.4756944444444444</v>
      </c>
      <c r="C4" s="5" t="s">
        <v>5</v>
      </c>
      <c r="D4" s="5" t="s">
        <v>6</v>
      </c>
      <c r="E4" s="5"/>
    </row>
    <row r="5">
      <c r="A5" s="3">
        <v>0.5625</v>
      </c>
      <c r="B5" s="6" t="s">
        <v>7</v>
      </c>
      <c r="C5" s="5" t="s">
        <v>8</v>
      </c>
      <c r="D5" s="5" t="s">
        <v>9</v>
      </c>
      <c r="E5" s="7"/>
    </row>
    <row r="6">
      <c r="A6" s="8" t="s">
        <v>10</v>
      </c>
      <c r="B6" s="9"/>
      <c r="C6" s="10"/>
      <c r="D6" s="9"/>
      <c r="E6" s="9"/>
    </row>
    <row r="8">
      <c r="A8" s="1">
        <v>43699.0</v>
      </c>
    </row>
    <row r="9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</row>
    <row r="10">
      <c r="A10" s="3">
        <v>0.3506944444444444</v>
      </c>
      <c r="B10" s="3">
        <v>0.3958333333333333</v>
      </c>
      <c r="C10" s="5" t="s">
        <v>11</v>
      </c>
      <c r="D10" s="5"/>
      <c r="E10" s="11"/>
    </row>
    <row r="11" ht="17.25" customHeight="1">
      <c r="A11" s="3">
        <v>0.41944444444444445</v>
      </c>
      <c r="B11" s="3">
        <v>0.4597222222222222</v>
      </c>
      <c r="C11" s="12" t="str">
        <f>HYPERLINK("https://goo.gl/maps/kFht6Lbk8sSB9iS89","Narita Airport Terminal 1 Station-Asakusa Station")</f>
        <v>Narita Airport Terminal 1 Station-Asakusa Station</v>
      </c>
      <c r="D11" s="5"/>
      <c r="E11" s="11">
        <v>1290.0</v>
      </c>
    </row>
    <row r="12">
      <c r="A12" s="13">
        <v>0.4618055555555556</v>
      </c>
      <c r="B12" s="14">
        <v>0.5416666666666666</v>
      </c>
      <c r="C12" s="15" t="s">
        <v>12</v>
      </c>
      <c r="D12" s="15"/>
      <c r="E12" s="16"/>
    </row>
    <row r="13">
      <c r="A13" s="13">
        <v>0.5416666666666666</v>
      </c>
      <c r="B13" s="13">
        <v>0.6041666666666666</v>
      </c>
      <c r="C13" s="15" t="s">
        <v>13</v>
      </c>
      <c r="D13" s="15" t="s">
        <v>14</v>
      </c>
      <c r="E13" s="16"/>
    </row>
    <row r="14">
      <c r="A14" s="13">
        <v>0.625</v>
      </c>
      <c r="B14" s="17">
        <v>0.6458333333333334</v>
      </c>
      <c r="C14" s="18" t="str">
        <f>HYPERLINK("https://goo.gl/maps/eJFNV6e5y5MfLRWZ8","Check-in Khaosan World Asakusa Ryokan &amp; Hostel")</f>
        <v>Check-in Khaosan World Asakusa Ryokan &amp; Hostel</v>
      </c>
      <c r="D14" s="18" t="str">
        <f>HYPERLINK("https://world.khaosan-tokyo.com/ja-jp","Sito hotel")</f>
        <v>Sito hotel</v>
      </c>
      <c r="E14" s="16"/>
    </row>
    <row r="15">
      <c r="A15" s="13">
        <v>0.6458333333333334</v>
      </c>
      <c r="B15" s="17">
        <v>0.75</v>
      </c>
      <c r="C15" s="19" t="s">
        <v>15</v>
      </c>
      <c r="D15" s="15" t="s">
        <v>16</v>
      </c>
      <c r="E15" s="16">
        <v>210.0</v>
      </c>
    </row>
    <row r="16">
      <c r="A16" s="13">
        <v>0.75</v>
      </c>
      <c r="B16" s="17">
        <v>0.8125</v>
      </c>
      <c r="C16" s="19" t="s">
        <v>17</v>
      </c>
      <c r="D16" s="15" t="s">
        <v>18</v>
      </c>
      <c r="E16" s="16"/>
    </row>
    <row r="17">
      <c r="A17" s="13">
        <v>0.8125</v>
      </c>
      <c r="B17" s="17">
        <v>0.8263888888888888</v>
      </c>
      <c r="C17" s="19" t="s">
        <v>19</v>
      </c>
      <c r="D17" s="15" t="s">
        <v>20</v>
      </c>
      <c r="E17" s="16">
        <v>280.0</v>
      </c>
    </row>
    <row r="18">
      <c r="A18" s="13">
        <v>0.8333333333333334</v>
      </c>
      <c r="B18" s="17">
        <v>0.8958333333333334</v>
      </c>
      <c r="C18" s="19" t="s">
        <v>21</v>
      </c>
      <c r="D18" s="15"/>
      <c r="E18" s="16">
        <v>2700.0</v>
      </c>
    </row>
    <row r="19">
      <c r="A19" s="13">
        <v>0.8958333333333334</v>
      </c>
      <c r="B19" s="20" t="s">
        <v>22</v>
      </c>
      <c r="C19" s="19" t="s">
        <v>23</v>
      </c>
      <c r="D19" s="15" t="s">
        <v>24</v>
      </c>
      <c r="E19" s="16">
        <v>180.0</v>
      </c>
    </row>
    <row r="20">
      <c r="A20" s="8" t="s">
        <v>10</v>
      </c>
      <c r="B20" s="9"/>
      <c r="C20" s="10"/>
      <c r="D20" s="9"/>
      <c r="E20" s="21">
        <f>SUM(E10:E19)</f>
        <v>4660</v>
      </c>
    </row>
    <row r="22">
      <c r="A22" s="1">
        <v>43700.0</v>
      </c>
    </row>
    <row r="23">
      <c r="A23" s="2" t="s">
        <v>0</v>
      </c>
      <c r="B23" s="2" t="s">
        <v>1</v>
      </c>
      <c r="C23" s="2" t="s">
        <v>2</v>
      </c>
      <c r="D23" s="2" t="s">
        <v>3</v>
      </c>
      <c r="E23" s="2" t="s">
        <v>4</v>
      </c>
    </row>
    <row r="24">
      <c r="A24" s="3">
        <v>0.3541666666666667</v>
      </c>
      <c r="B24" s="3">
        <v>0.375</v>
      </c>
      <c r="C24" s="5" t="s">
        <v>25</v>
      </c>
      <c r="D24" s="5" t="s">
        <v>26</v>
      </c>
      <c r="E24" s="5">
        <v>170.0</v>
      </c>
    </row>
    <row r="25">
      <c r="A25" s="13">
        <v>0.375</v>
      </c>
      <c r="B25" s="13">
        <v>0.4166666666666667</v>
      </c>
      <c r="C25" s="15" t="s">
        <v>27</v>
      </c>
      <c r="D25" s="15"/>
      <c r="E25" s="15"/>
    </row>
    <row r="26">
      <c r="A26" s="13">
        <v>0.4166666666666667</v>
      </c>
      <c r="B26" s="13">
        <v>0.4375</v>
      </c>
      <c r="C26" s="15" t="s">
        <v>28</v>
      </c>
      <c r="D26" s="15"/>
      <c r="E26" s="15"/>
    </row>
    <row r="27">
      <c r="A27" s="13">
        <v>0.4375</v>
      </c>
      <c r="B27" s="13">
        <v>0.5326388888888889</v>
      </c>
      <c r="C27" s="15" t="s">
        <v>29</v>
      </c>
      <c r="D27" s="15"/>
      <c r="E27" s="15"/>
    </row>
    <row r="28">
      <c r="A28" s="13">
        <v>0.5326388888888889</v>
      </c>
      <c r="B28" s="13">
        <v>0.5833333333333334</v>
      </c>
      <c r="C28" s="15" t="s">
        <v>13</v>
      </c>
      <c r="D28" s="15" t="s">
        <v>30</v>
      </c>
      <c r="E28" s="15"/>
    </row>
    <row r="29">
      <c r="A29" s="17">
        <v>0.625</v>
      </c>
      <c r="B29" s="13">
        <v>0.6458333333333334</v>
      </c>
      <c r="C29" s="18" t="str">
        <f>HYPERLINK("https://goo.gl/maps/TuGuy4f9VpLvxkWd8","Check-in COTO Kyoto Toji 2")</f>
        <v>Check-in COTO Kyoto Toji 2</v>
      </c>
      <c r="D29" s="15"/>
      <c r="E29" s="15"/>
    </row>
    <row r="30">
      <c r="A30" s="17">
        <v>0.6458333333333334</v>
      </c>
      <c r="B30" s="13">
        <v>0.7083333333333334</v>
      </c>
      <c r="C30" s="15" t="s">
        <v>31</v>
      </c>
      <c r="D30" s="18" t="str">
        <f>HYPERLINK("https://goo.gl/maps/zEzRR7P1oEPMNNv76","Bus da Hotel")</f>
        <v>Bus da Hotel</v>
      </c>
      <c r="E30" s="15">
        <v>230.0</v>
      </c>
    </row>
    <row r="31">
      <c r="A31" s="17">
        <v>0.7083333333333334</v>
      </c>
      <c r="B31" s="13">
        <v>0.7291666666666666</v>
      </c>
      <c r="C31" s="15" t="s">
        <v>32</v>
      </c>
      <c r="D31" s="19"/>
      <c r="E31" s="15">
        <v>400.0</v>
      </c>
    </row>
    <row r="32">
      <c r="A32" s="17">
        <v>0.7291666666666666</v>
      </c>
      <c r="B32" s="13">
        <v>0.75</v>
      </c>
      <c r="C32" s="15" t="s">
        <v>33</v>
      </c>
      <c r="D32" s="19" t="s">
        <v>34</v>
      </c>
      <c r="E32" s="15">
        <v>210.0</v>
      </c>
    </row>
    <row r="33">
      <c r="A33" s="17">
        <v>0.75</v>
      </c>
      <c r="B33" s="13">
        <v>0.875</v>
      </c>
      <c r="C33" s="15" t="s">
        <v>35</v>
      </c>
      <c r="D33" s="15"/>
      <c r="E33" s="15"/>
    </row>
    <row r="34">
      <c r="A34" s="17">
        <v>0.875</v>
      </c>
      <c r="B34" s="20" t="s">
        <v>22</v>
      </c>
      <c r="C34" s="15" t="s">
        <v>23</v>
      </c>
      <c r="D34" s="18" t="str">
        <f>HYPERLINK("https://goo.gl/maps/MxSh8V2zpM47Qhvh6","Da Inari Station")</f>
        <v>Da Inari Station</v>
      </c>
      <c r="E34" s="15">
        <v>290.0</v>
      </c>
    </row>
    <row r="35">
      <c r="A35" s="8" t="s">
        <v>10</v>
      </c>
      <c r="B35" s="9"/>
      <c r="C35" s="10"/>
      <c r="D35" s="9"/>
      <c r="E35" s="9">
        <f>SUM(E24:E28)</f>
        <v>170</v>
      </c>
    </row>
    <row r="37">
      <c r="A37" s="1">
        <v>43701.0</v>
      </c>
    </row>
    <row r="38">
      <c r="A38" s="2" t="s">
        <v>0</v>
      </c>
      <c r="B38" s="2" t="s">
        <v>1</v>
      </c>
      <c r="C38" s="2" t="s">
        <v>2</v>
      </c>
      <c r="D38" s="2" t="s">
        <v>3</v>
      </c>
      <c r="E38" s="2" t="s">
        <v>4</v>
      </c>
    </row>
    <row r="39">
      <c r="A39" s="3">
        <v>0.375</v>
      </c>
      <c r="B39" s="3">
        <v>0.4166666666666667</v>
      </c>
      <c r="C39" s="5" t="s">
        <v>36</v>
      </c>
      <c r="D39" s="12" t="str">
        <f>HYPERLINK("https://goo.gl/maps/RGnX28cZiJLpJgcW7","Con bus")</f>
        <v>Con bus</v>
      </c>
      <c r="E39" s="5">
        <v>460.0</v>
      </c>
    </row>
    <row r="40">
      <c r="A40" s="3">
        <v>0.4166666666666667</v>
      </c>
      <c r="B40" s="3">
        <v>0.4375</v>
      </c>
      <c r="C40" s="5" t="s">
        <v>37</v>
      </c>
      <c r="D40" s="4"/>
      <c r="E40" s="5">
        <v>400.0</v>
      </c>
    </row>
    <row r="41">
      <c r="A41" s="3">
        <v>0.4375</v>
      </c>
      <c r="B41" s="3">
        <v>0.4583333333333333</v>
      </c>
      <c r="C41" s="5" t="s">
        <v>38</v>
      </c>
      <c r="D41" s="12" t="str">
        <f>HYPERLINK("https://goo.gl/maps/cnboWmcedtPignvV6","Con bus")</f>
        <v>Con bus</v>
      </c>
      <c r="E41" s="5">
        <v>230.0</v>
      </c>
    </row>
    <row r="42">
      <c r="A42" s="3">
        <v>0.4583333333333333</v>
      </c>
      <c r="B42" s="3">
        <v>0.4791666666666667</v>
      </c>
      <c r="C42" s="5" t="s">
        <v>39</v>
      </c>
      <c r="D42" s="4"/>
      <c r="E42" s="5">
        <v>500.0</v>
      </c>
    </row>
    <row r="43">
      <c r="A43" s="3">
        <v>0.4791666666666667</v>
      </c>
      <c r="B43" s="3">
        <v>0.5</v>
      </c>
      <c r="C43" s="5" t="s">
        <v>40</v>
      </c>
      <c r="D43" s="4"/>
      <c r="E43" s="5">
        <v>500.0</v>
      </c>
    </row>
    <row r="44">
      <c r="A44" s="3">
        <v>0.5</v>
      </c>
      <c r="B44" s="22">
        <v>0.5208333333333334</v>
      </c>
      <c r="C44" s="12" t="str">
        <f>HYPERLINK("https://goo.gl/maps/QcjsdgRMw1zfFwMA6","Ninanji-Arashiyama")</f>
        <v>Ninanji-Arashiyama</v>
      </c>
      <c r="D44" s="5" t="s">
        <v>41</v>
      </c>
      <c r="E44" s="5">
        <v>220.0</v>
      </c>
    </row>
    <row r="45">
      <c r="A45" s="13">
        <v>0.5208333333333334</v>
      </c>
      <c r="B45" s="17">
        <v>0.5625</v>
      </c>
      <c r="C45" s="19" t="s">
        <v>13</v>
      </c>
      <c r="D45" s="15" t="s">
        <v>42</v>
      </c>
      <c r="E45" s="15"/>
    </row>
    <row r="46">
      <c r="A46" s="17">
        <v>0.5625</v>
      </c>
      <c r="B46" s="17">
        <v>0.6041666666666666</v>
      </c>
      <c r="C46" s="15" t="s">
        <v>43</v>
      </c>
      <c r="D46" s="4" t="s">
        <v>44</v>
      </c>
      <c r="E46" s="15">
        <v>500.0</v>
      </c>
    </row>
    <row r="47">
      <c r="A47" s="17">
        <v>0.6041666666666666</v>
      </c>
      <c r="B47" s="13">
        <v>0.625</v>
      </c>
      <c r="C47" s="15" t="s">
        <v>45</v>
      </c>
      <c r="D47" s="15"/>
      <c r="E47" s="15">
        <v>500.0</v>
      </c>
    </row>
    <row r="48">
      <c r="A48" s="17">
        <v>0.625</v>
      </c>
      <c r="B48" s="17">
        <v>0.6458333333333334</v>
      </c>
      <c r="C48" s="15" t="s">
        <v>46</v>
      </c>
      <c r="D48" s="15"/>
      <c r="E48" s="15">
        <v>300.0</v>
      </c>
    </row>
    <row r="49">
      <c r="A49" s="17">
        <v>0.6458333333333334</v>
      </c>
      <c r="B49" s="17">
        <v>0.7291666666666666</v>
      </c>
      <c r="C49" s="15" t="s">
        <v>47</v>
      </c>
      <c r="D49" s="15" t="s">
        <v>48</v>
      </c>
      <c r="E49" s="15">
        <v>550.0</v>
      </c>
    </row>
    <row r="50">
      <c r="A50" s="13">
        <v>0.7291666666666666</v>
      </c>
      <c r="B50" s="13">
        <v>0.7916666666666666</v>
      </c>
      <c r="C50" s="15" t="s">
        <v>17</v>
      </c>
      <c r="D50" s="15" t="s">
        <v>49</v>
      </c>
      <c r="E50" s="23"/>
    </row>
    <row r="51">
      <c r="A51" s="13">
        <v>0.7916666666666666</v>
      </c>
      <c r="B51" s="13"/>
      <c r="C51" s="15" t="s">
        <v>23</v>
      </c>
      <c r="D51" s="18" t="str">
        <f>HYPERLINK("https://goo.gl/maps/XFPnDr4ftZQF9gor7","Da Arashiyama")</f>
        <v>Da Arashiyama</v>
      </c>
      <c r="E51" s="15">
        <v>390.0</v>
      </c>
    </row>
    <row r="52">
      <c r="A52" s="8" t="s">
        <v>10</v>
      </c>
      <c r="B52" s="9"/>
      <c r="C52" s="10"/>
      <c r="D52" s="9"/>
      <c r="E52" s="9">
        <f>SUM(E39:E51)</f>
        <v>4550</v>
      </c>
    </row>
    <row r="54">
      <c r="A54" s="1">
        <v>43702.0</v>
      </c>
    </row>
    <row r="55">
      <c r="A55" s="2" t="s">
        <v>0</v>
      </c>
      <c r="B55" s="2" t="s">
        <v>1</v>
      </c>
      <c r="C55" s="2" t="s">
        <v>2</v>
      </c>
      <c r="D55" s="2" t="s">
        <v>3</v>
      </c>
      <c r="E55" s="2" t="s">
        <v>4</v>
      </c>
    </row>
    <row r="56">
      <c r="A56" s="3">
        <v>0.3819444444444444</v>
      </c>
      <c r="B56" s="3">
        <v>0.4375</v>
      </c>
      <c r="C56" s="12" t="str">
        <f>HYPERLINK("https://goo.gl/maps/5jg1MrMkc6iTeb8w7","Hotel Kyoto-Hotel Osaka")</f>
        <v>Hotel Kyoto-Hotel Osaka</v>
      </c>
      <c r="D56" s="5"/>
      <c r="E56" s="5">
        <v>990.0</v>
      </c>
    </row>
    <row r="57">
      <c r="A57" s="3">
        <v>0.4375</v>
      </c>
      <c r="B57" s="3">
        <v>0.4583333333333333</v>
      </c>
      <c r="C57" s="12" t="str">
        <f>HYPERLINK("https://goo.gl/maps/F2yDTLREsg4E25jC6","Hotel-Castello Osaka")</f>
        <v>Hotel-Castello Osaka</v>
      </c>
      <c r="D57" s="4"/>
      <c r="E57" s="5">
        <v>230.0</v>
      </c>
    </row>
    <row r="58">
      <c r="A58" s="13">
        <v>0.4583333333333333</v>
      </c>
      <c r="B58" s="13">
        <v>0.5416666666666666</v>
      </c>
      <c r="C58" s="19" t="s">
        <v>50</v>
      </c>
      <c r="D58" s="19"/>
      <c r="E58" s="15">
        <v>600.0</v>
      </c>
    </row>
    <row r="59">
      <c r="A59" s="13">
        <v>0.5416666666666666</v>
      </c>
      <c r="B59" s="13">
        <v>0.6041666666666666</v>
      </c>
      <c r="C59" s="19" t="s">
        <v>13</v>
      </c>
      <c r="D59" s="19" t="s">
        <v>51</v>
      </c>
      <c r="E59" s="15"/>
    </row>
    <row r="60">
      <c r="A60" s="13">
        <v>0.6041666666666666</v>
      </c>
      <c r="B60" s="13">
        <v>0.75</v>
      </c>
      <c r="C60" s="15" t="s">
        <v>52</v>
      </c>
      <c r="D60" s="15"/>
      <c r="E60" s="15"/>
    </row>
    <row r="61">
      <c r="A61" s="13">
        <v>0.75</v>
      </c>
      <c r="B61" s="13">
        <v>0.8333333333333334</v>
      </c>
      <c r="C61" s="15" t="s">
        <v>17</v>
      </c>
      <c r="D61" s="15" t="s">
        <v>53</v>
      </c>
      <c r="E61" s="15"/>
    </row>
    <row r="62">
      <c r="A62" s="13">
        <v>0.8333333333333334</v>
      </c>
      <c r="B62" s="20" t="s">
        <v>22</v>
      </c>
      <c r="C62" s="18" t="str">
        <f>HYPERLINK("https://goo.gl/maps/GYk2V99ALej5jqxL8","Ritorno Hotel Links Dobutsuenmae")</f>
        <v>Ritorno Hotel Links Dobutsuenmae</v>
      </c>
      <c r="D62" s="18" t="str">
        <f>HYPERLINK("https://goo.gl/maps/mtoFFaxMSGnGjUMn9","Namba Station-Dobutsumae")</f>
        <v>Namba Station-Dobutsumae</v>
      </c>
      <c r="E62" s="15">
        <v>180.0</v>
      </c>
    </row>
    <row r="63">
      <c r="A63" s="8" t="s">
        <v>10</v>
      </c>
      <c r="B63" s="9"/>
      <c r="C63" s="10"/>
      <c r="D63" s="9"/>
      <c r="E63" s="9">
        <f>SUM(E56:E62)</f>
        <v>2000</v>
      </c>
    </row>
    <row r="65">
      <c r="A65" s="1">
        <v>43703.0</v>
      </c>
    </row>
    <row r="66">
      <c r="A66" s="2" t="s">
        <v>0</v>
      </c>
      <c r="B66" s="2" t="s">
        <v>1</v>
      </c>
      <c r="C66" s="2" t="s">
        <v>2</v>
      </c>
      <c r="D66" s="2" t="s">
        <v>3</v>
      </c>
      <c r="E66" s="2" t="s">
        <v>4</v>
      </c>
    </row>
    <row r="67">
      <c r="A67" s="3">
        <v>0.375</v>
      </c>
      <c r="B67" s="3">
        <v>0.4166666666666667</v>
      </c>
      <c r="C67" s="12" t="str">
        <f>HYPERLINK("https://goo.gl/maps/MbVPD375736FdXJfA","Hotel Osaka-Hotel Nara")</f>
        <v>Hotel Osaka-Hotel Nara</v>
      </c>
      <c r="D67" s="5"/>
      <c r="E67" s="5">
        <v>560.0</v>
      </c>
    </row>
    <row r="68">
      <c r="A68" s="13">
        <v>0.4166666666666667</v>
      </c>
      <c r="B68" s="13">
        <v>0.4375</v>
      </c>
      <c r="C68" s="18" t="str">
        <f>HYPERLINK("https://goo.gl/maps/rDVHNmV8JaSNhymR8","Hotel-Horyuji")</f>
        <v>Hotel-Horyuji</v>
      </c>
      <c r="D68" s="19"/>
      <c r="E68" s="15">
        <v>220.0</v>
      </c>
    </row>
    <row r="69">
      <c r="A69" s="13">
        <v>0.4375</v>
      </c>
      <c r="B69" s="13">
        <v>0.5</v>
      </c>
      <c r="C69" s="15" t="s">
        <v>54</v>
      </c>
      <c r="D69" s="19"/>
      <c r="E69" s="15">
        <v>1500.0</v>
      </c>
    </row>
    <row r="70">
      <c r="A70" s="13">
        <v>0.5</v>
      </c>
      <c r="B70" s="13">
        <v>0.5208333333333334</v>
      </c>
      <c r="C70" s="15" t="s">
        <v>55</v>
      </c>
      <c r="D70" s="19"/>
      <c r="E70" s="15">
        <v>220.0</v>
      </c>
    </row>
    <row r="71">
      <c r="A71" s="13">
        <v>0.5208333333333334</v>
      </c>
      <c r="B71" s="13">
        <v>0.5625</v>
      </c>
      <c r="C71" s="15" t="s">
        <v>13</v>
      </c>
      <c r="D71" s="15" t="s">
        <v>56</v>
      </c>
      <c r="E71" s="23"/>
    </row>
    <row r="72">
      <c r="A72" s="13">
        <v>0.5625</v>
      </c>
      <c r="B72" s="13">
        <v>0.6041666666666666</v>
      </c>
      <c r="C72" s="15" t="s">
        <v>57</v>
      </c>
      <c r="D72" s="15" t="s">
        <v>58</v>
      </c>
      <c r="E72" s="15">
        <v>1300.0</v>
      </c>
    </row>
    <row r="73">
      <c r="A73" s="3">
        <v>0.6041666666666666</v>
      </c>
      <c r="B73" s="3">
        <v>0.75</v>
      </c>
      <c r="C73" s="5" t="s">
        <v>59</v>
      </c>
      <c r="D73" s="5"/>
      <c r="E73" s="5">
        <v>600.0</v>
      </c>
    </row>
    <row r="74">
      <c r="A74" s="13">
        <v>0.75</v>
      </c>
      <c r="B74" s="13">
        <v>0.7916666666666666</v>
      </c>
      <c r="C74" s="15" t="s">
        <v>17</v>
      </c>
      <c r="D74" s="15" t="s">
        <v>60</v>
      </c>
      <c r="E74" s="23"/>
    </row>
    <row r="75">
      <c r="A75" s="13">
        <v>0.7916666666666666</v>
      </c>
      <c r="B75" s="20" t="s">
        <v>22</v>
      </c>
      <c r="C75" s="15" t="s">
        <v>61</v>
      </c>
      <c r="D75" s="15"/>
      <c r="E75" s="23"/>
    </row>
    <row r="76">
      <c r="A76" s="8" t="s">
        <v>10</v>
      </c>
      <c r="B76" s="9"/>
      <c r="C76" s="10"/>
      <c r="D76" s="9"/>
      <c r="E76" s="9">
        <f>SUM(E67:E75)</f>
        <v>4400</v>
      </c>
    </row>
    <row r="78">
      <c r="A78" s="1">
        <v>43704.0</v>
      </c>
    </row>
    <row r="79">
      <c r="A79" s="2" t="s">
        <v>0</v>
      </c>
      <c r="B79" s="2" t="s">
        <v>1</v>
      </c>
      <c r="C79" s="2" t="s">
        <v>2</v>
      </c>
      <c r="D79" s="2" t="s">
        <v>3</v>
      </c>
      <c r="E79" s="2" t="s">
        <v>4</v>
      </c>
    </row>
    <row r="80">
      <c r="A80" s="3">
        <v>0.375</v>
      </c>
      <c r="B80" s="3">
        <v>0.4166666666666667</v>
      </c>
      <c r="C80" s="12" t="str">
        <f>HYPERLINK("https://goo.gl/maps/pw6WeCcuQEMa2yq78","Hotel-Kyoto Station")</f>
        <v>Hotel-Kyoto Station</v>
      </c>
      <c r="D80" s="5"/>
      <c r="E80" s="5">
        <v>620.0</v>
      </c>
    </row>
    <row r="81">
      <c r="A81" s="3">
        <v>0.4222222222222222</v>
      </c>
      <c r="B81" s="3">
        <v>0.5159722222222223</v>
      </c>
      <c r="C81" s="5" t="s">
        <v>62</v>
      </c>
      <c r="D81" s="5"/>
      <c r="E81" s="7"/>
    </row>
    <row r="82">
      <c r="A82" s="17">
        <v>0.5208333333333334</v>
      </c>
      <c r="B82" s="13">
        <v>0.5416666666666666</v>
      </c>
      <c r="C82" s="15" t="s">
        <v>63</v>
      </c>
      <c r="D82" s="18" t="str">
        <f>HYPERLINK("https://goo.gl/maps/auuQ95MupSGrSo2V9","Nijubashi-Mae Station-Machiya Station")</f>
        <v>Nijubashi-Mae Station-Machiya Station</v>
      </c>
      <c r="E82" s="15">
        <v>200.0</v>
      </c>
    </row>
    <row r="83">
      <c r="A83" s="13">
        <v>0.5416666666666666</v>
      </c>
      <c r="B83" s="13">
        <v>0.5833333333333334</v>
      </c>
      <c r="C83" s="15" t="s">
        <v>13</v>
      </c>
      <c r="D83" s="15" t="s">
        <v>64</v>
      </c>
      <c r="E83" s="23"/>
    </row>
    <row r="84">
      <c r="A84" s="13">
        <v>0.5833333333333334</v>
      </c>
      <c r="B84" s="13">
        <v>0.6041666666666666</v>
      </c>
      <c r="C84" s="15" t="s">
        <v>65</v>
      </c>
      <c r="D84" s="15"/>
      <c r="E84" s="15">
        <v>200.0</v>
      </c>
    </row>
    <row r="85">
      <c r="A85" s="13">
        <v>0.6041666666666666</v>
      </c>
      <c r="B85" s="13">
        <v>0.6458333333333334</v>
      </c>
      <c r="C85" s="15" t="s">
        <v>66</v>
      </c>
      <c r="D85" s="15"/>
      <c r="E85" s="15"/>
    </row>
    <row r="86">
      <c r="A86" s="13">
        <v>0.6458333333333334</v>
      </c>
      <c r="B86" s="13">
        <v>0.6666666666666666</v>
      </c>
      <c r="C86" s="15" t="s">
        <v>67</v>
      </c>
      <c r="D86" s="15"/>
      <c r="E86" s="15">
        <v>180.0</v>
      </c>
    </row>
    <row r="87">
      <c r="A87" s="13">
        <v>0.6458333333333334</v>
      </c>
      <c r="B87" s="13">
        <v>0.75</v>
      </c>
      <c r="C87" s="15" t="s">
        <v>68</v>
      </c>
      <c r="D87" s="15"/>
      <c r="E87" s="15">
        <v>2800.0</v>
      </c>
    </row>
    <row r="88">
      <c r="A88" s="13">
        <v>0.75</v>
      </c>
      <c r="B88" s="13">
        <v>0.8125</v>
      </c>
      <c r="C88" s="15" t="s">
        <v>17</v>
      </c>
      <c r="D88" s="15" t="s">
        <v>69</v>
      </c>
      <c r="E88" s="23"/>
    </row>
    <row r="89">
      <c r="A89" s="13">
        <v>0.8125</v>
      </c>
      <c r="B89" s="13">
        <v>0.875</v>
      </c>
      <c r="C89" s="15" t="s">
        <v>70</v>
      </c>
      <c r="D89" s="15" t="s">
        <v>71</v>
      </c>
      <c r="E89" s="23"/>
    </row>
    <row r="90">
      <c r="A90" s="13">
        <v>0.875</v>
      </c>
      <c r="B90" s="20" t="s">
        <v>22</v>
      </c>
      <c r="C90" s="15" t="s">
        <v>61</v>
      </c>
      <c r="D90" s="15" t="s">
        <v>72</v>
      </c>
      <c r="E90" s="15">
        <v>240.0</v>
      </c>
    </row>
    <row r="91">
      <c r="A91" s="8" t="s">
        <v>10</v>
      </c>
      <c r="B91" s="9"/>
      <c r="C91" s="10"/>
      <c r="D91" s="9"/>
      <c r="E91" s="9">
        <f>SUM(E80:E90)</f>
        <v>4240</v>
      </c>
    </row>
    <row r="93">
      <c r="A93" s="1">
        <v>43705.0</v>
      </c>
      <c r="C93" s="24" t="s">
        <v>73</v>
      </c>
    </row>
    <row r="94">
      <c r="A94" s="2" t="s">
        <v>0</v>
      </c>
      <c r="B94" s="2" t="s">
        <v>1</v>
      </c>
      <c r="C94" s="2" t="s">
        <v>2</v>
      </c>
      <c r="D94" s="2" t="s">
        <v>3</v>
      </c>
      <c r="E94" s="2" t="s">
        <v>4</v>
      </c>
    </row>
    <row r="95">
      <c r="A95" s="3">
        <v>0.3333333333333333</v>
      </c>
      <c r="B95" s="3">
        <v>0.3958333333333333</v>
      </c>
      <c r="C95" s="12" t="str">
        <f>HYPERLINK("https://goo.gl/maps/mf4DPZM2TjcHxp5GA","Hotel-Kamakura")</f>
        <v>Hotel-Kamakura</v>
      </c>
      <c r="D95" s="5"/>
      <c r="E95" s="5">
        <v>920.0</v>
      </c>
    </row>
    <row r="96">
      <c r="A96" s="3">
        <v>0.3958333333333333</v>
      </c>
      <c r="B96" s="3">
        <v>0.4375</v>
      </c>
      <c r="C96" s="4" t="s">
        <v>74</v>
      </c>
      <c r="D96" s="5"/>
      <c r="E96" s="5"/>
    </row>
    <row r="97">
      <c r="A97" s="3">
        <v>0.4375</v>
      </c>
      <c r="B97" s="3">
        <v>0.4583333333333333</v>
      </c>
      <c r="C97" s="4" t="s">
        <v>75</v>
      </c>
      <c r="D97" s="5"/>
      <c r="E97" s="5"/>
    </row>
    <row r="98">
      <c r="A98" s="3">
        <v>0.4583333333333333</v>
      </c>
      <c r="B98" s="3">
        <v>0.4791666666666667</v>
      </c>
      <c r="C98" s="4" t="s">
        <v>76</v>
      </c>
      <c r="D98" s="5"/>
      <c r="E98" s="5">
        <v>260.0</v>
      </c>
    </row>
    <row r="99">
      <c r="A99" s="3">
        <v>0.4583333333333333</v>
      </c>
      <c r="B99" s="3">
        <v>0.5</v>
      </c>
      <c r="C99" s="4" t="s">
        <v>77</v>
      </c>
      <c r="D99" s="5"/>
      <c r="E99" s="5">
        <v>500.0</v>
      </c>
    </row>
    <row r="100">
      <c r="A100" s="3">
        <v>0.5</v>
      </c>
      <c r="B100" s="3">
        <v>0.5416666666666666</v>
      </c>
      <c r="C100" s="4" t="s">
        <v>78</v>
      </c>
      <c r="D100" s="5"/>
      <c r="E100" s="5">
        <v>620.0</v>
      </c>
    </row>
    <row r="101">
      <c r="A101" s="3">
        <v>0.5416666666666666</v>
      </c>
      <c r="B101" s="3">
        <v>0.625</v>
      </c>
      <c r="C101" s="5" t="s">
        <v>79</v>
      </c>
      <c r="D101" s="5" t="s">
        <v>80</v>
      </c>
      <c r="E101" s="7"/>
    </row>
    <row r="102">
      <c r="A102" s="3">
        <v>0.625</v>
      </c>
      <c r="B102" s="3">
        <v>0.75</v>
      </c>
      <c r="C102" s="5" t="s">
        <v>81</v>
      </c>
      <c r="D102" s="5"/>
      <c r="E102" s="7"/>
    </row>
    <row r="103">
      <c r="A103" s="3">
        <v>0.75</v>
      </c>
      <c r="B103" s="3">
        <v>0.7777777777777778</v>
      </c>
      <c r="C103" s="5" t="s">
        <v>82</v>
      </c>
      <c r="D103" s="5" t="s">
        <v>83</v>
      </c>
      <c r="E103" s="5">
        <v>170.0</v>
      </c>
    </row>
    <row r="104">
      <c r="A104" s="13">
        <v>0.7777777777777778</v>
      </c>
      <c r="B104" s="13">
        <v>0.8194444444444444</v>
      </c>
      <c r="C104" s="15" t="s">
        <v>17</v>
      </c>
      <c r="D104" s="15" t="s">
        <v>84</v>
      </c>
      <c r="E104" s="15"/>
    </row>
    <row r="105">
      <c r="A105" s="13">
        <v>0.8194444444444444</v>
      </c>
      <c r="B105" s="20" t="s">
        <v>22</v>
      </c>
      <c r="C105" s="15" t="s">
        <v>61</v>
      </c>
      <c r="D105" s="15" t="s">
        <v>85</v>
      </c>
      <c r="E105" s="15">
        <v>490.0</v>
      </c>
    </row>
    <row r="106">
      <c r="A106" s="8" t="s">
        <v>10</v>
      </c>
      <c r="B106" s="9"/>
      <c r="C106" s="10"/>
      <c r="D106" s="9"/>
      <c r="E106" s="9">
        <f>SUM(E95:E105)</f>
        <v>2960</v>
      </c>
    </row>
    <row r="108">
      <c r="A108" s="1">
        <v>43706.0</v>
      </c>
      <c r="C108" s="24" t="s">
        <v>86</v>
      </c>
    </row>
    <row r="109">
      <c r="A109" s="2" t="s">
        <v>0</v>
      </c>
      <c r="B109" s="2" t="s">
        <v>1</v>
      </c>
      <c r="C109" s="2" t="s">
        <v>2</v>
      </c>
      <c r="D109" s="2" t="s">
        <v>3</v>
      </c>
      <c r="E109" s="2" t="s">
        <v>4</v>
      </c>
    </row>
    <row r="110">
      <c r="A110" s="3">
        <v>0.3541666666666667</v>
      </c>
      <c r="B110" s="3">
        <v>0.4513888888888889</v>
      </c>
      <c r="C110" s="12" t="str">
        <f>HYPERLINK("https://goo.gl/maps/fkRG7x7qnioV2Wk18","Hotel-Hakone Yumoto")</f>
        <v>Hotel-Hakone Yumoto</v>
      </c>
      <c r="D110" s="5"/>
      <c r="E110" s="5">
        <v>1380.0</v>
      </c>
    </row>
    <row r="111">
      <c r="A111" s="3">
        <v>0.4513888888888889</v>
      </c>
      <c r="B111" s="3">
        <v>0.4791666666666667</v>
      </c>
      <c r="C111" s="5" t="s">
        <v>87</v>
      </c>
      <c r="D111" s="5"/>
      <c r="E111" s="5">
        <v>400.0</v>
      </c>
    </row>
    <row r="112">
      <c r="A112" s="13">
        <v>0.4791666666666667</v>
      </c>
      <c r="B112" s="13">
        <v>0.5</v>
      </c>
      <c r="C112" s="15" t="s">
        <v>88</v>
      </c>
      <c r="D112" s="15" t="s">
        <v>89</v>
      </c>
      <c r="E112" s="15">
        <v>1320.0</v>
      </c>
    </row>
    <row r="113">
      <c r="A113" s="13">
        <v>0.5</v>
      </c>
      <c r="B113" s="13">
        <v>0.5208333333333334</v>
      </c>
      <c r="C113" s="15" t="s">
        <v>90</v>
      </c>
      <c r="D113" s="15"/>
      <c r="E113" s="15"/>
    </row>
    <row r="114">
      <c r="A114" s="13">
        <v>0.5208333333333334</v>
      </c>
      <c r="B114" s="13">
        <v>0.5347222222222222</v>
      </c>
      <c r="C114" s="15" t="s">
        <v>91</v>
      </c>
      <c r="D114" s="15" t="s">
        <v>89</v>
      </c>
      <c r="E114" s="15">
        <v>1120.0</v>
      </c>
    </row>
    <row r="115">
      <c r="A115" s="13">
        <v>0.5486111111111112</v>
      </c>
      <c r="B115" s="13">
        <v>0.5763888888888888</v>
      </c>
      <c r="C115" s="15" t="s">
        <v>92</v>
      </c>
      <c r="D115" s="15" t="s">
        <v>93</v>
      </c>
      <c r="E115" s="15">
        <v>1000.0</v>
      </c>
    </row>
    <row r="116">
      <c r="A116" s="13">
        <v>0.5763888888888888</v>
      </c>
      <c r="B116" s="13">
        <v>0.6041666666666666</v>
      </c>
      <c r="C116" s="15" t="s">
        <v>94</v>
      </c>
      <c r="D116" s="15"/>
      <c r="E116" s="15"/>
    </row>
    <row r="117">
      <c r="A117" s="13">
        <v>0.6041666666666666</v>
      </c>
      <c r="B117" s="13">
        <v>0.6458333333333334</v>
      </c>
      <c r="C117" s="15" t="s">
        <v>95</v>
      </c>
      <c r="D117" s="15" t="s">
        <v>96</v>
      </c>
      <c r="E117" s="15">
        <v>960.0</v>
      </c>
    </row>
    <row r="118">
      <c r="A118" s="13">
        <v>0.6458333333333334</v>
      </c>
      <c r="B118" s="13">
        <v>0.7708333333333334</v>
      </c>
      <c r="C118" s="15" t="s">
        <v>97</v>
      </c>
      <c r="D118" s="15" t="s">
        <v>98</v>
      </c>
      <c r="E118" s="15">
        <v>1300.0</v>
      </c>
    </row>
    <row r="119">
      <c r="A119" s="13">
        <v>0.7708333333333334</v>
      </c>
      <c r="B119" s="13">
        <v>0.7916666666666666</v>
      </c>
      <c r="C119" s="15" t="s">
        <v>99</v>
      </c>
      <c r="D119" s="15" t="s">
        <v>71</v>
      </c>
      <c r="E119" s="15"/>
    </row>
    <row r="120">
      <c r="A120" s="13">
        <v>0.8125</v>
      </c>
      <c r="B120" s="13">
        <v>0.4166666666666667</v>
      </c>
      <c r="C120" s="18" t="str">
        <f>HYPERLINK("https://goo.gl/maps/FbWbdigaJuZPyQ1d8","Hakone Yumoto-Hotel")</f>
        <v>Hakone Yumoto-Hotel</v>
      </c>
      <c r="D120" s="15"/>
      <c r="E120" s="15">
        <v>1380.0</v>
      </c>
    </row>
    <row r="121">
      <c r="A121" s="8" t="s">
        <v>10</v>
      </c>
      <c r="B121" s="9"/>
      <c r="C121" s="10"/>
      <c r="D121" s="9"/>
      <c r="E121" s="9">
        <f>SUM(E110:E111)</f>
        <v>1780</v>
      </c>
    </row>
    <row r="123">
      <c r="A123" s="1">
        <v>43707.0</v>
      </c>
    </row>
    <row r="124">
      <c r="A124" s="2" t="s">
        <v>0</v>
      </c>
      <c r="B124" s="2" t="s">
        <v>1</v>
      </c>
      <c r="C124" s="2" t="s">
        <v>2</v>
      </c>
      <c r="D124" s="2" t="s">
        <v>3</v>
      </c>
      <c r="E124" s="2" t="s">
        <v>4</v>
      </c>
    </row>
    <row r="125">
      <c r="A125" s="3"/>
      <c r="B125" s="3"/>
      <c r="C125" s="5" t="s">
        <v>100</v>
      </c>
      <c r="D125" s="5"/>
      <c r="E125" s="7"/>
    </row>
    <row r="126">
      <c r="A126" s="13"/>
      <c r="B126" s="13"/>
      <c r="C126" s="15" t="s">
        <v>13</v>
      </c>
      <c r="D126" s="15" t="s">
        <v>101</v>
      </c>
      <c r="E126" s="23"/>
    </row>
    <row r="127">
      <c r="A127" s="20"/>
      <c r="B127" s="13"/>
      <c r="C127" s="15" t="s">
        <v>17</v>
      </c>
      <c r="D127" s="15" t="s">
        <v>102</v>
      </c>
      <c r="E127" s="23"/>
    </row>
    <row r="128">
      <c r="A128" s="8" t="s">
        <v>10</v>
      </c>
      <c r="B128" s="9"/>
      <c r="C128" s="10"/>
      <c r="D128" s="9"/>
      <c r="E128" s="9">
        <f>SUM(E125)</f>
        <v>0</v>
      </c>
    </row>
    <row r="129">
      <c r="E129" s="24" t="s">
        <v>103</v>
      </c>
    </row>
    <row r="130">
      <c r="A130" s="1">
        <v>43708.0</v>
      </c>
      <c r="C130" s="24" t="s">
        <v>104</v>
      </c>
    </row>
    <row r="131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4</v>
      </c>
    </row>
    <row r="132">
      <c r="A132" s="3"/>
      <c r="B132" s="3"/>
      <c r="C132" s="5" t="s">
        <v>105</v>
      </c>
      <c r="D132" s="5" t="s">
        <v>106</v>
      </c>
      <c r="E132" s="5">
        <v>600.0</v>
      </c>
    </row>
    <row r="133">
      <c r="A133" s="13"/>
      <c r="B133" s="13"/>
      <c r="C133" s="15" t="s">
        <v>107</v>
      </c>
      <c r="D133" s="15" t="s">
        <v>108</v>
      </c>
      <c r="E133" s="15">
        <v>2900.0</v>
      </c>
    </row>
    <row r="134">
      <c r="A134" s="3"/>
      <c r="B134" s="3"/>
      <c r="C134" s="5" t="s">
        <v>109</v>
      </c>
      <c r="D134" s="5" t="s">
        <v>110</v>
      </c>
      <c r="E134" s="5">
        <v>2300.0</v>
      </c>
    </row>
    <row r="135">
      <c r="A135" s="8" t="s">
        <v>10</v>
      </c>
      <c r="B135" s="9"/>
      <c r="C135" s="10"/>
      <c r="D135" s="9"/>
      <c r="E135" s="9"/>
    </row>
    <row r="137">
      <c r="A137" s="1">
        <v>43709.0</v>
      </c>
    </row>
    <row r="138">
      <c r="A138" s="2" t="s">
        <v>0</v>
      </c>
      <c r="B138" s="2" t="s">
        <v>1</v>
      </c>
      <c r="C138" s="2" t="s">
        <v>2</v>
      </c>
      <c r="D138" s="2" t="s">
        <v>3</v>
      </c>
      <c r="E138" s="2" t="s">
        <v>4</v>
      </c>
    </row>
    <row r="139">
      <c r="A139" s="3">
        <v>0.3333333333333333</v>
      </c>
      <c r="B139" s="3">
        <v>3.361111111111111</v>
      </c>
      <c r="C139" s="12" t="str">
        <f>HYPERLINK("https://goo.gl/maps/nbH8epeVMPdoDaw76","Hotel-Meiji Jingu")</f>
        <v>Hotel-Meiji Jingu</v>
      </c>
      <c r="D139" s="5"/>
      <c r="E139" s="5">
        <v>240.0</v>
      </c>
    </row>
    <row r="140">
      <c r="A140" s="3">
        <v>0.3611111111111111</v>
      </c>
      <c r="B140" s="3">
        <v>0.3958333333333333</v>
      </c>
      <c r="C140" s="5" t="s">
        <v>111</v>
      </c>
      <c r="D140" s="5"/>
      <c r="E140" s="5"/>
    </row>
    <row r="141">
      <c r="A141" s="3">
        <v>0.3958333333333333</v>
      </c>
      <c r="B141" s="3">
        <v>0.5208333333333334</v>
      </c>
      <c r="C141" s="5" t="s">
        <v>112</v>
      </c>
      <c r="D141" s="5"/>
      <c r="E141" s="7"/>
    </row>
    <row r="142">
      <c r="A142" s="13">
        <v>0.5208333333333334</v>
      </c>
      <c r="B142" s="13">
        <v>0.5833333333333334</v>
      </c>
      <c r="C142" s="15" t="s">
        <v>13</v>
      </c>
      <c r="D142" s="15" t="s">
        <v>113</v>
      </c>
      <c r="E142" s="23"/>
    </row>
    <row r="143">
      <c r="A143" s="13">
        <v>0.5833333333333334</v>
      </c>
      <c r="B143" s="13">
        <v>0.75</v>
      </c>
      <c r="C143" s="15" t="s">
        <v>114</v>
      </c>
      <c r="D143" s="15"/>
      <c r="E143" s="23"/>
    </row>
    <row r="144">
      <c r="A144" s="13">
        <v>0.75</v>
      </c>
      <c r="B144" s="13">
        <v>0.8125</v>
      </c>
      <c r="C144" s="15" t="s">
        <v>17</v>
      </c>
      <c r="D144" s="15" t="s">
        <v>115</v>
      </c>
      <c r="E144" s="23"/>
    </row>
    <row r="145">
      <c r="A145" s="13">
        <v>0.8125</v>
      </c>
      <c r="B145" s="20" t="s">
        <v>22</v>
      </c>
      <c r="C145" s="15" t="s">
        <v>61</v>
      </c>
      <c r="D145" s="15"/>
      <c r="E145" s="15">
        <v>240.0</v>
      </c>
    </row>
    <row r="146">
      <c r="A146" s="8" t="s">
        <v>10</v>
      </c>
      <c r="B146" s="9"/>
      <c r="C146" s="10"/>
      <c r="D146" s="9"/>
      <c r="E146" s="9">
        <f>SUM(E139:E142)</f>
        <v>240</v>
      </c>
    </row>
    <row r="148">
      <c r="A148" s="1">
        <v>43710.0</v>
      </c>
    </row>
    <row r="149">
      <c r="A149" s="2" t="s">
        <v>0</v>
      </c>
      <c r="B149" s="2" t="s">
        <v>1</v>
      </c>
      <c r="C149" s="2" t="s">
        <v>2</v>
      </c>
      <c r="D149" s="2" t="s">
        <v>3</v>
      </c>
      <c r="E149" s="2" t="s">
        <v>4</v>
      </c>
    </row>
    <row r="150">
      <c r="A150" s="3">
        <v>0.3458333333333333</v>
      </c>
      <c r="B150" s="3">
        <v>0.4027777777777778</v>
      </c>
      <c r="C150" s="12" t="str">
        <f>HYPERLINK("https://goo.gl/maps/KAoAMDbAKsdXPred7","Hotel-Museo Ghibli")</f>
        <v>Hotel-Museo Ghibli</v>
      </c>
      <c r="D150" s="5"/>
      <c r="E150" s="5">
        <v>410.0</v>
      </c>
    </row>
    <row r="151">
      <c r="A151" s="3">
        <v>0.4166666666666667</v>
      </c>
      <c r="B151" s="6" t="s">
        <v>22</v>
      </c>
      <c r="C151" s="4" t="s">
        <v>116</v>
      </c>
      <c r="D151" s="5" t="s">
        <v>117</v>
      </c>
      <c r="E151" s="5"/>
    </row>
    <row r="152">
      <c r="A152" s="3"/>
      <c r="B152" s="3"/>
      <c r="C152" s="5" t="s">
        <v>118</v>
      </c>
      <c r="D152" s="5"/>
      <c r="E152" s="5"/>
    </row>
    <row r="153">
      <c r="A153" s="13"/>
      <c r="B153" s="13"/>
      <c r="C153" s="15" t="s">
        <v>17</v>
      </c>
      <c r="D153" s="15" t="s">
        <v>119</v>
      </c>
      <c r="E153" s="15"/>
    </row>
    <row r="154">
      <c r="A154" s="8" t="s">
        <v>10</v>
      </c>
      <c r="B154" s="9"/>
      <c r="C154" s="10"/>
      <c r="D154" s="9"/>
      <c r="E154" s="9"/>
    </row>
    <row r="156">
      <c r="A156" s="1">
        <v>43711.0</v>
      </c>
    </row>
    <row r="157">
      <c r="A157" s="2" t="s">
        <v>0</v>
      </c>
      <c r="B157" s="2" t="s">
        <v>1</v>
      </c>
      <c r="C157" s="2" t="s">
        <v>2</v>
      </c>
      <c r="D157" s="2" t="s">
        <v>3</v>
      </c>
      <c r="E157" s="2" t="s">
        <v>4</v>
      </c>
    </row>
    <row r="158">
      <c r="A158" s="3">
        <v>0.26666666666666666</v>
      </c>
      <c r="B158" s="3">
        <v>0.31805555555555554</v>
      </c>
      <c r="C158" s="12" t="str">
        <f>HYPERLINK("https://goo.gl/maps/8XMVP1nxn8FhMdXG7","Hotel-Narita")</f>
        <v>Hotel-Narita</v>
      </c>
      <c r="D158" s="5"/>
      <c r="E158" s="5">
        <v>1170.0</v>
      </c>
    </row>
    <row r="159">
      <c r="A159" s="3">
        <v>0.4409722222222222</v>
      </c>
      <c r="B159" s="3">
        <v>0.6736111111111112</v>
      </c>
      <c r="C159" s="5" t="s">
        <v>120</v>
      </c>
      <c r="D159" s="5" t="s">
        <v>121</v>
      </c>
      <c r="E159" s="5"/>
    </row>
    <row r="160">
      <c r="A160" s="3">
        <v>0.7638888888888888</v>
      </c>
      <c r="B160" s="3">
        <v>0.8229166666666666</v>
      </c>
      <c r="C160" s="5" t="s">
        <v>122</v>
      </c>
      <c r="D160" s="5" t="s">
        <v>123</v>
      </c>
      <c r="E160" s="7"/>
    </row>
    <row r="161">
      <c r="A161" s="8" t="s">
        <v>10</v>
      </c>
      <c r="B161" s="9"/>
      <c r="C161" s="10"/>
      <c r="D161" s="9"/>
      <c r="E161" s="9">
        <f>SUM(E158:E160)</f>
        <v>1170</v>
      </c>
    </row>
  </sheetData>
  <drawing r:id="rId1"/>
</worksheet>
</file>